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ckup\CardioClinicalResearch\"/>
    </mc:Choice>
  </mc:AlternateContent>
  <bookViews>
    <workbookView xWindow="0" yWindow="0" windowWidth="23040" windowHeight="9408" activeTab="1"/>
  </bookViews>
  <sheets>
    <sheet name="Sheet4" sheetId="4" r:id="rId1"/>
    <sheet name="Sheet2" sheetId="6" r:id="rId2"/>
    <sheet name="Sheet3" sheetId="3" r:id="rId3"/>
    <sheet name="Sheet1" sheetId="5" r:id="rId4"/>
  </sheets>
  <externalReferences>
    <externalReference r:id="rId5"/>
  </externalReferences>
  <definedNames>
    <definedName name="List0">[1]Hospitals!$C$2:$I$2263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" l="1"/>
  <c r="S7" i="6"/>
  <c r="T6" i="6"/>
  <c r="S6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2" i="6"/>
  <c r="AF170" i="3"/>
  <c r="V170" i="3"/>
  <c r="AE170" i="3"/>
  <c r="AD170" i="3"/>
  <c r="U170" i="3"/>
  <c r="T170" i="3"/>
  <c r="S170" i="3"/>
  <c r="R170" i="3"/>
  <c r="E168" i="3"/>
  <c r="D168" i="3"/>
  <c r="C168" i="3"/>
  <c r="BV317" i="4"/>
  <c r="BV316" i="4"/>
  <c r="BV315" i="4"/>
  <c r="BV314" i="4"/>
  <c r="BV313" i="4"/>
  <c r="BS304" i="4"/>
  <c r="BS303" i="4"/>
  <c r="BS302" i="4"/>
  <c r="BS301" i="4"/>
  <c r="BQ291" i="4"/>
  <c r="BQ290" i="4"/>
  <c r="BQ289" i="4"/>
  <c r="BP280" i="4"/>
  <c r="BP279" i="4"/>
  <c r="BP278" i="4"/>
  <c r="BU317" i="4"/>
  <c r="BU316" i="4"/>
  <c r="BU315" i="4"/>
  <c r="BU314" i="4"/>
  <c r="BU313" i="4"/>
  <c r="BR304" i="4"/>
  <c r="BR303" i="4"/>
  <c r="BR302" i="4"/>
  <c r="BR301" i="4"/>
  <c r="BP291" i="4"/>
  <c r="BP290" i="4"/>
  <c r="BP289" i="4"/>
  <c r="BO280" i="4"/>
  <c r="BO279" i="4"/>
  <c r="BO278" i="4"/>
  <c r="BS280" i="4"/>
  <c r="BS279" i="4"/>
  <c r="BQ319" i="4"/>
  <c r="BN319" i="4"/>
  <c r="BK319" i="4"/>
  <c r="BH319" i="4"/>
  <c r="BE319" i="4"/>
  <c r="BQ314" i="4"/>
  <c r="BN314" i="4"/>
  <c r="BK314" i="4"/>
  <c r="BH314" i="4"/>
  <c r="BE314" i="4"/>
  <c r="BN307" i="4"/>
  <c r="BK307" i="4"/>
  <c r="BH307" i="4"/>
  <c r="BE307" i="4"/>
  <c r="BN302" i="4"/>
  <c r="BK302" i="4"/>
  <c r="BH302" i="4"/>
  <c r="BE302" i="4"/>
  <c r="BK295" i="4"/>
  <c r="BH295" i="4"/>
  <c r="BE295" i="4"/>
  <c r="BK290" i="4"/>
  <c r="BH290" i="4"/>
  <c r="BE290" i="4"/>
  <c r="BK283" i="4"/>
  <c r="BH283" i="4"/>
  <c r="BE283" i="4"/>
  <c r="BK278" i="4"/>
  <c r="BH278" i="4"/>
  <c r="BE278" i="4"/>
  <c r="BT271" i="4"/>
  <c r="BQ271" i="4"/>
  <c r="BN271" i="4"/>
  <c r="BK271" i="4"/>
  <c r="BH271" i="4"/>
  <c r="BE271" i="4"/>
  <c r="BT266" i="4"/>
  <c r="BQ266" i="4"/>
  <c r="BN266" i="4"/>
  <c r="BK266" i="4"/>
  <c r="BH266" i="4"/>
  <c r="BE266" i="4"/>
  <c r="BH201" i="4"/>
  <c r="BH200" i="4"/>
  <c r="CQ239" i="4"/>
  <c r="CN239" i="4"/>
  <c r="CK239" i="4"/>
  <c r="CH239" i="4"/>
  <c r="CE239" i="4"/>
  <c r="CB239" i="4"/>
  <c r="BY239" i="4"/>
  <c r="BV239" i="4"/>
  <c r="BS239" i="4"/>
  <c r="BP239" i="4"/>
  <c r="BM239" i="4"/>
  <c r="BJ239" i="4"/>
  <c r="BG239" i="4"/>
  <c r="BS217" i="4"/>
  <c r="BP217" i="4"/>
  <c r="BM217" i="4"/>
  <c r="BJ217" i="4"/>
  <c r="BG217" i="4"/>
  <c r="BY194" i="4"/>
  <c r="BV194" i="4"/>
  <c r="BS194" i="4"/>
  <c r="BP194" i="4"/>
  <c r="BM194" i="4"/>
  <c r="BJ194" i="4"/>
  <c r="BG194" i="4"/>
  <c r="BP171" i="4"/>
  <c r="BJ171" i="4"/>
  <c r="CQ232" i="4"/>
  <c r="CN232" i="4"/>
  <c r="CK232" i="4"/>
  <c r="CH232" i="4"/>
  <c r="CE232" i="4"/>
  <c r="CB232" i="4"/>
  <c r="BY232" i="4"/>
  <c r="BV232" i="4"/>
  <c r="BS232" i="4"/>
  <c r="BP232" i="4"/>
  <c r="BM232" i="4"/>
  <c r="BJ232" i="4"/>
  <c r="BG232" i="4"/>
  <c r="BS210" i="4"/>
  <c r="BP210" i="4"/>
  <c r="BM210" i="4"/>
  <c r="BJ210" i="4"/>
  <c r="BG210" i="4"/>
  <c r="BY187" i="4"/>
  <c r="BV187" i="4"/>
  <c r="BS187" i="4"/>
  <c r="BP187" i="4"/>
  <c r="BM187" i="4"/>
  <c r="BJ187" i="4"/>
  <c r="BG187" i="4"/>
  <c r="BM171" i="4"/>
  <c r="BG171" i="4"/>
  <c r="BU7" i="4"/>
  <c r="L91" i="5"/>
  <c r="M91" i="5"/>
  <c r="K91" i="5"/>
  <c r="J91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V85" i="5"/>
  <c r="W85" i="5"/>
  <c r="U85" i="5"/>
  <c r="T85" i="5"/>
  <c r="S85" i="5"/>
  <c r="R85" i="5"/>
  <c r="Q85" i="5"/>
  <c r="P85" i="5"/>
  <c r="O85" i="5"/>
  <c r="N85" i="5"/>
  <c r="M85" i="5"/>
  <c r="L85" i="5"/>
  <c r="K85" i="5"/>
  <c r="J85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X79" i="5"/>
  <c r="W79" i="5"/>
  <c r="V79" i="5"/>
  <c r="U79" i="5"/>
  <c r="T79" i="5"/>
  <c r="S79" i="5"/>
  <c r="Q79" i="5"/>
  <c r="P79" i="5"/>
  <c r="O79" i="5"/>
  <c r="N79" i="5"/>
  <c r="L79" i="5"/>
  <c r="K79" i="5"/>
  <c r="J79" i="5"/>
  <c r="R79" i="5"/>
  <c r="F85" i="5" s="1"/>
  <c r="F86" i="5"/>
  <c r="D168" i="5"/>
  <c r="C168" i="5"/>
  <c r="I180" i="5"/>
  <c r="B175" i="5"/>
  <c r="H174" i="5"/>
  <c r="G174" i="5"/>
  <c r="AE170" i="5"/>
  <c r="AD170" i="5"/>
  <c r="U170" i="5"/>
  <c r="T170" i="5"/>
  <c r="S170" i="5"/>
  <c r="R170" i="5"/>
  <c r="J170" i="5"/>
  <c r="I170" i="5"/>
  <c r="H170" i="5"/>
  <c r="G170" i="5"/>
  <c r="F170" i="5"/>
  <c r="E168" i="5"/>
  <c r="B168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69" i="3"/>
  <c r="F86" i="3"/>
  <c r="F85" i="3"/>
  <c r="B170" i="5" l="1"/>
  <c r="B169" i="5"/>
  <c r="E179" i="5"/>
  <c r="B171" i="5"/>
  <c r="H85" i="5"/>
  <c r="E175" i="5"/>
  <c r="E176" i="5"/>
  <c r="E177" i="5"/>
  <c r="E173" i="5"/>
  <c r="E178" i="5"/>
  <c r="E174" i="5"/>
  <c r="H85" i="3"/>
  <c r="B172" i="5" l="1"/>
  <c r="I170" i="3" l="1"/>
  <c r="B168" i="3"/>
  <c r="I180" i="3" l="1"/>
  <c r="J170" i="3"/>
  <c r="H170" i="3"/>
  <c r="G170" i="3"/>
  <c r="F170" i="3"/>
  <c r="BF239" i="4"/>
  <c r="BI239" i="4"/>
  <c r="BL239" i="4"/>
  <c r="BO239" i="4"/>
  <c r="BR239" i="4"/>
  <c r="BU239" i="4"/>
  <c r="BU240" i="4" s="1"/>
  <c r="BF249" i="4" s="1"/>
  <c r="BX239" i="4"/>
  <c r="BX240" i="4" s="1"/>
  <c r="BF250" i="4" s="1"/>
  <c r="CA239" i="4"/>
  <c r="CD239" i="4"/>
  <c r="CG239" i="4"/>
  <c r="CJ239" i="4"/>
  <c r="CM239" i="4"/>
  <c r="CP239" i="4"/>
  <c r="CP232" i="4"/>
  <c r="CP233" i="4" s="1"/>
  <c r="BE256" i="4" s="1"/>
  <c r="CM232" i="4"/>
  <c r="CJ232" i="4"/>
  <c r="CG232" i="4"/>
  <c r="CD232" i="4"/>
  <c r="CA232" i="4"/>
  <c r="BX232" i="4"/>
  <c r="BU232" i="4"/>
  <c r="BR232" i="4"/>
  <c r="BR233" i="4" s="1"/>
  <c r="BE248" i="4" s="1"/>
  <c r="BO232" i="4"/>
  <c r="BL232" i="4"/>
  <c r="BI232" i="4"/>
  <c r="CJ233" i="4"/>
  <c r="BE254" i="4" s="1"/>
  <c r="BL233" i="4"/>
  <c r="BE246" i="4" s="1"/>
  <c r="BF232" i="4"/>
  <c r="H174" i="3"/>
  <c r="G174" i="3"/>
  <c r="C57" i="3"/>
  <c r="C103" i="3"/>
  <c r="BM172" i="4"/>
  <c r="BP172" i="4"/>
  <c r="BE182" i="4"/>
  <c r="BF182" i="4"/>
  <c r="BR102" i="4"/>
  <c r="BR55" i="4"/>
  <c r="BR217" i="4"/>
  <c r="BO217" i="4"/>
  <c r="BL217" i="4"/>
  <c r="BI217" i="4"/>
  <c r="BF217" i="4"/>
  <c r="BR210" i="4"/>
  <c r="BO210" i="4"/>
  <c r="BL210" i="4"/>
  <c r="BI210" i="4"/>
  <c r="BF210" i="4"/>
  <c r="BF194" i="4"/>
  <c r="BI194" i="4"/>
  <c r="BL194" i="4"/>
  <c r="BO194" i="4"/>
  <c r="BR194" i="4"/>
  <c r="BU194" i="4"/>
  <c r="BX194" i="4"/>
  <c r="BX187" i="4"/>
  <c r="BU187" i="4"/>
  <c r="BR187" i="4"/>
  <c r="BO187" i="4"/>
  <c r="BL187" i="4"/>
  <c r="BI187" i="4"/>
  <c r="BF187" i="4"/>
  <c r="BO171" i="4"/>
  <c r="BL171" i="4"/>
  <c r="BI171" i="4"/>
  <c r="BI172" i="4" s="1"/>
  <c r="BF171" i="4"/>
  <c r="BR97" i="4"/>
  <c r="BR68" i="4"/>
  <c r="BR147" i="4"/>
  <c r="BR128" i="4"/>
  <c r="BR93" i="4"/>
  <c r="BR120" i="4"/>
  <c r="BR2" i="4"/>
  <c r="BR23" i="4"/>
  <c r="BR81" i="4"/>
  <c r="BR137" i="4"/>
  <c r="BR118" i="4"/>
  <c r="BR136" i="4"/>
  <c r="BR144" i="4"/>
  <c r="BR58" i="4"/>
  <c r="BR40" i="4"/>
  <c r="BR156" i="4"/>
  <c r="BR33" i="4"/>
  <c r="BR43" i="4"/>
  <c r="BR91" i="4"/>
  <c r="BR3" i="4"/>
  <c r="BO240" i="4" s="1"/>
  <c r="BF247" i="4" s="1"/>
  <c r="BR145" i="4"/>
  <c r="BR71" i="4"/>
  <c r="BR98" i="4"/>
  <c r="BR148" i="4"/>
  <c r="BR59" i="4"/>
  <c r="BR99" i="4"/>
  <c r="BR100" i="4"/>
  <c r="BR161" i="4"/>
  <c r="BR73" i="4"/>
  <c r="BR48" i="4"/>
  <c r="BR41" i="4"/>
  <c r="BR158" i="4"/>
  <c r="BR154" i="4"/>
  <c r="BR115" i="4"/>
  <c r="BR4" i="4"/>
  <c r="CG240" i="4" s="1"/>
  <c r="BF253" i="4" s="1"/>
  <c r="BR94" i="4"/>
  <c r="BR44" i="4"/>
  <c r="BR5" i="4"/>
  <c r="BR123" i="4"/>
  <c r="BR130" i="4"/>
  <c r="BR104" i="4"/>
  <c r="BR35" i="4"/>
  <c r="BR27" i="4"/>
  <c r="BR150" i="4"/>
  <c r="BR86" i="4"/>
  <c r="BR6" i="4"/>
  <c r="BX233" i="4" s="1"/>
  <c r="BE250" i="4" s="1"/>
  <c r="BR7" i="4"/>
  <c r="BR129" i="4"/>
  <c r="BR74" i="4"/>
  <c r="BR8" i="4"/>
  <c r="BR34" i="4"/>
  <c r="BR56" i="4"/>
  <c r="BR49" i="4"/>
  <c r="BR82" i="4"/>
  <c r="BR36" i="4"/>
  <c r="BI240" i="4" s="1"/>
  <c r="BF245" i="4" s="1"/>
  <c r="BR60" i="4"/>
  <c r="BR28" i="4"/>
  <c r="BR51" i="4"/>
  <c r="BR50" i="4"/>
  <c r="BR122" i="4"/>
  <c r="BR149" i="4"/>
  <c r="BR155" i="4"/>
  <c r="BR124" i="4"/>
  <c r="BR65" i="4"/>
  <c r="BR53" i="4"/>
  <c r="BR105" i="4"/>
  <c r="BR63" i="4"/>
  <c r="BR126" i="4"/>
  <c r="BR96" i="4"/>
  <c r="BR54" i="4"/>
  <c r="BR76" i="4"/>
  <c r="BR131" i="4"/>
  <c r="BR9" i="4"/>
  <c r="CM240" i="4" s="1"/>
  <c r="BF255" i="4" s="1"/>
  <c r="BR10" i="4"/>
  <c r="CD233" i="4" s="1"/>
  <c r="BE252" i="4" s="1"/>
  <c r="BR29" i="4"/>
  <c r="BR77" i="4"/>
  <c r="BR83" i="4"/>
  <c r="BR61" i="4"/>
  <c r="BR84" i="4"/>
  <c r="BR69" i="4"/>
  <c r="BR133" i="4"/>
  <c r="BR127" i="4"/>
  <c r="BR107" i="4"/>
  <c r="BR160" i="4"/>
  <c r="BR11" i="4"/>
  <c r="BR162" i="4"/>
  <c r="BR165" i="4"/>
  <c r="BR12" i="4"/>
  <c r="BR138" i="4"/>
  <c r="BR119" i="4"/>
  <c r="BR163" i="4"/>
  <c r="BR109" i="4"/>
  <c r="BR146" i="4"/>
  <c r="BR110" i="4"/>
  <c r="BR79" i="4"/>
  <c r="BR159" i="4"/>
  <c r="BR52" i="4"/>
  <c r="BR140" i="4"/>
  <c r="BR62" i="4"/>
  <c r="BR157" i="4"/>
  <c r="BR70" i="4"/>
  <c r="BR37" i="4"/>
  <c r="BR24" i="4"/>
  <c r="BO233" i="4" s="1"/>
  <c r="BE247" i="4" s="1"/>
  <c r="BR152" i="4"/>
  <c r="BR85" i="4"/>
  <c r="BR30" i="4"/>
  <c r="BR75" i="4"/>
  <c r="BR121" i="4"/>
  <c r="BR25" i="4"/>
  <c r="BR141" i="4"/>
  <c r="BR108" i="4"/>
  <c r="BR66" i="4"/>
  <c r="BR125" i="4"/>
  <c r="BR42" i="4"/>
  <c r="BR151" i="4"/>
  <c r="BR13" i="4"/>
  <c r="BR117" i="4"/>
  <c r="BR72" i="4"/>
  <c r="BR14" i="4"/>
  <c r="BR89" i="4"/>
  <c r="BR132" i="4"/>
  <c r="BR15" i="4"/>
  <c r="BU233" i="4" s="1"/>
  <c r="BE249" i="4" s="1"/>
  <c r="BR64" i="4"/>
  <c r="BR38" i="4"/>
  <c r="BR134" i="4"/>
  <c r="BR143" i="4"/>
  <c r="BR16" i="4"/>
  <c r="BF233" i="4" s="1"/>
  <c r="BE244" i="4" s="1"/>
  <c r="BR26" i="4"/>
  <c r="BR31" i="4"/>
  <c r="BR106" i="4"/>
  <c r="BR17" i="4"/>
  <c r="CJ240" i="4" s="1"/>
  <c r="BF254" i="4" s="1"/>
  <c r="BR101" i="4"/>
  <c r="BR135" i="4"/>
  <c r="BR95" i="4"/>
  <c r="BR87" i="4"/>
  <c r="BR92" i="4"/>
  <c r="BR139" i="4"/>
  <c r="BR111" i="4"/>
  <c r="BR18" i="4"/>
  <c r="BR47" i="4"/>
  <c r="BR78" i="4"/>
  <c r="BR112" i="4"/>
  <c r="BR116" i="4"/>
  <c r="BR103" i="4"/>
  <c r="BR113" i="4"/>
  <c r="BR90" i="4"/>
  <c r="BR39" i="4"/>
  <c r="BR142" i="4"/>
  <c r="BR32" i="4"/>
  <c r="BL240" i="4" s="1"/>
  <c r="BF246" i="4" s="1"/>
  <c r="BR67" i="4"/>
  <c r="BR19" i="4"/>
  <c r="BR240" i="4" s="1"/>
  <c r="BF248" i="4" s="1"/>
  <c r="BR57" i="4"/>
  <c r="BR80" i="4"/>
  <c r="BR20" i="4"/>
  <c r="CP240" i="4" s="1"/>
  <c r="BF256" i="4" s="1"/>
  <c r="BR45" i="4"/>
  <c r="BR153" i="4"/>
  <c r="BR114" i="4"/>
  <c r="BR21" i="4"/>
  <c r="BR46" i="4"/>
  <c r="BR22" i="4"/>
  <c r="CM233" i="4" s="1"/>
  <c r="BE255" i="4" s="1"/>
  <c r="BR164" i="4"/>
  <c r="BR88" i="4"/>
  <c r="B175" i="3"/>
  <c r="C113" i="3"/>
  <c r="C22" i="3"/>
  <c r="C111" i="3"/>
  <c r="C119" i="3"/>
  <c r="C107" i="3"/>
  <c r="C95" i="3"/>
  <c r="C143" i="3"/>
  <c r="C157" i="3"/>
  <c r="C61" i="3"/>
  <c r="C146" i="3"/>
  <c r="C46" i="3"/>
  <c r="C90" i="3"/>
  <c r="C70" i="3"/>
  <c r="C114" i="3"/>
  <c r="C39" i="3"/>
  <c r="C89" i="3"/>
  <c r="C112" i="3"/>
  <c r="C101" i="3"/>
  <c r="C135" i="3"/>
  <c r="C132" i="3"/>
  <c r="C117" i="3"/>
  <c r="C160" i="3"/>
  <c r="C85" i="3"/>
  <c r="C21" i="3"/>
  <c r="C75" i="3"/>
  <c r="C92" i="3"/>
  <c r="C20" i="3"/>
  <c r="C45" i="3"/>
  <c r="C19" i="3"/>
  <c r="C18" i="3"/>
  <c r="C153" i="3"/>
  <c r="C44" i="3"/>
  <c r="C17" i="3"/>
  <c r="C56" i="3"/>
  <c r="C80" i="3"/>
  <c r="C142" i="3"/>
  <c r="C67" i="3"/>
  <c r="C32" i="3"/>
  <c r="C116" i="3"/>
  <c r="C102" i="3"/>
  <c r="C16" i="3"/>
  <c r="C78" i="3"/>
  <c r="C47" i="3"/>
  <c r="C110" i="3"/>
  <c r="C87" i="3"/>
  <c r="C139" i="3"/>
  <c r="C94" i="3"/>
  <c r="C91" i="3"/>
  <c r="C26" i="3"/>
  <c r="C106" i="3"/>
  <c r="C31" i="3"/>
  <c r="C15" i="3"/>
  <c r="C64" i="3"/>
  <c r="C14" i="3"/>
  <c r="C134" i="3"/>
  <c r="C38" i="3"/>
  <c r="C13" i="3"/>
  <c r="C88" i="3"/>
  <c r="C72" i="3"/>
  <c r="C151" i="3"/>
  <c r="C42" i="3"/>
  <c r="C12" i="3"/>
  <c r="C125" i="3"/>
  <c r="C25" i="3"/>
  <c r="C152" i="3"/>
  <c r="C74" i="3"/>
  <c r="C30" i="3"/>
  <c r="C108" i="3"/>
  <c r="C37" i="3"/>
  <c r="C24" i="3"/>
  <c r="C84" i="3"/>
  <c r="C141" i="3"/>
  <c r="C121" i="3"/>
  <c r="C66" i="3"/>
  <c r="C156" i="3"/>
  <c r="C140" i="3"/>
  <c r="C62" i="3"/>
  <c r="C52" i="3"/>
  <c r="C159" i="3"/>
  <c r="C79" i="3"/>
  <c r="C109" i="3"/>
  <c r="C163" i="3"/>
  <c r="C11" i="3"/>
  <c r="C138" i="3"/>
  <c r="C10" i="3"/>
  <c r="C165" i="3"/>
  <c r="C162" i="3"/>
  <c r="C127" i="3"/>
  <c r="C133" i="3"/>
  <c r="C69" i="3"/>
  <c r="C9" i="3"/>
  <c r="C8" i="3"/>
  <c r="C131" i="3"/>
  <c r="C83" i="3"/>
  <c r="C77" i="3"/>
  <c r="C29" i="3"/>
  <c r="C96" i="3"/>
  <c r="C54" i="3"/>
  <c r="C76" i="3"/>
  <c r="C105" i="3"/>
  <c r="C53" i="3"/>
  <c r="C63" i="3"/>
  <c r="C65" i="3"/>
  <c r="C126" i="3"/>
  <c r="C155" i="3"/>
  <c r="C50" i="3"/>
  <c r="C124" i="3"/>
  <c r="C28" i="3"/>
  <c r="C51" i="3"/>
  <c r="C149" i="3"/>
  <c r="C122" i="3"/>
  <c r="C82" i="3"/>
  <c r="C60" i="3"/>
  <c r="C36" i="3"/>
  <c r="C49" i="3"/>
  <c r="C55" i="3"/>
  <c r="C7" i="3"/>
  <c r="C34" i="3"/>
  <c r="C6" i="3"/>
  <c r="C129" i="3"/>
  <c r="C73" i="3"/>
  <c r="C150" i="3"/>
  <c r="C35" i="3"/>
  <c r="C86" i="3"/>
  <c r="C27" i="3"/>
  <c r="C123" i="3"/>
  <c r="C104" i="3"/>
  <c r="C130" i="3"/>
  <c r="C5" i="3"/>
  <c r="C4" i="3"/>
  <c r="C115" i="3"/>
  <c r="C48" i="3"/>
  <c r="C41" i="3"/>
  <c r="C158" i="3"/>
  <c r="C154" i="3"/>
  <c r="C59" i="3"/>
  <c r="C99" i="3"/>
  <c r="C100" i="3"/>
  <c r="C161" i="3"/>
  <c r="C148" i="3"/>
  <c r="C98" i="3"/>
  <c r="C71" i="3"/>
  <c r="C145" i="3"/>
  <c r="C3" i="3"/>
  <c r="C33" i="3"/>
  <c r="C43" i="3"/>
  <c r="C40" i="3"/>
  <c r="C58" i="3"/>
  <c r="C144" i="3"/>
  <c r="C118" i="3"/>
  <c r="C136" i="3"/>
  <c r="C137" i="3"/>
  <c r="C23" i="3"/>
  <c r="C81" i="3"/>
  <c r="C2" i="3"/>
  <c r="B170" i="3" s="1"/>
  <c r="C120" i="3"/>
  <c r="C93" i="3"/>
  <c r="C68" i="3"/>
  <c r="C128" i="3"/>
  <c r="C147" i="3"/>
  <c r="C164" i="3"/>
  <c r="C97" i="3"/>
  <c r="BF172" i="4" l="1"/>
  <c r="BI233" i="4"/>
  <c r="BE245" i="4" s="1"/>
  <c r="CG233" i="4"/>
  <c r="BE253" i="4" s="1"/>
  <c r="CD240" i="4"/>
  <c r="BF252" i="4" s="1"/>
  <c r="BF181" i="4"/>
  <c r="BE181" i="4"/>
  <c r="CA240" i="4"/>
  <c r="BF251" i="4" s="1"/>
  <c r="BF188" i="4"/>
  <c r="BE199" i="4" s="1"/>
  <c r="CA233" i="4"/>
  <c r="BE251" i="4" s="1"/>
  <c r="BF240" i="4"/>
  <c r="BF244" i="4" s="1"/>
  <c r="B171" i="3"/>
  <c r="BR195" i="4"/>
  <c r="BF203" i="4" s="1"/>
  <c r="BI211" i="4"/>
  <c r="BE223" i="4" s="1"/>
  <c r="BO211" i="4"/>
  <c r="BE225" i="4" s="1"/>
  <c r="BU188" i="4"/>
  <c r="BL218" i="4"/>
  <c r="BF224" i="4" s="1"/>
  <c r="BL172" i="4"/>
  <c r="BR218" i="4"/>
  <c r="BF226" i="4" s="1"/>
  <c r="E178" i="3"/>
  <c r="E175" i="3"/>
  <c r="E179" i="3"/>
  <c r="E174" i="3"/>
  <c r="E173" i="3"/>
  <c r="E176" i="3"/>
  <c r="E177" i="3"/>
  <c r="BF211" i="4"/>
  <c r="BE222" i="4" s="1"/>
  <c r="BX195" i="4"/>
  <c r="BR211" i="4"/>
  <c r="BE226" i="4" s="1"/>
  <c r="BF218" i="4"/>
  <c r="BF222" i="4" s="1"/>
  <c r="BI218" i="4"/>
  <c r="BF223" i="4" s="1"/>
  <c r="BO218" i="4"/>
  <c r="BF225" i="4" s="1"/>
  <c r="BL211" i="4"/>
  <c r="BE224" i="4" s="1"/>
  <c r="BX188" i="4"/>
  <c r="BU195" i="4"/>
  <c r="BF204" i="4" s="1"/>
  <c r="BO188" i="4"/>
  <c r="BE202" i="4" s="1"/>
  <c r="BO195" i="4"/>
  <c r="BF202" i="4" s="1"/>
  <c r="BI188" i="4"/>
  <c r="BE200" i="4" s="1"/>
  <c r="BR188" i="4"/>
  <c r="BE203" i="4" s="1"/>
  <c r="BL195" i="4"/>
  <c r="BF201" i="4" s="1"/>
  <c r="BL188" i="4"/>
  <c r="BE201" i="4" s="1"/>
  <c r="BI195" i="4"/>
  <c r="BF200" i="4" s="1"/>
  <c r="BF195" i="4"/>
  <c r="BF199" i="4" s="1"/>
  <c r="BO172" i="4"/>
  <c r="BE204" i="4" l="1"/>
  <c r="B172" i="3"/>
  <c r="BF175" i="4"/>
  <c r="BF176" i="4" s="1"/>
  <c r="BE175" i="4"/>
  <c r="BE176" i="4" s="1"/>
</calcChain>
</file>

<file path=xl/sharedStrings.xml><?xml version="1.0" encoding="utf-8"?>
<sst xmlns="http://schemas.openxmlformats.org/spreadsheetml/2006/main" count="1890" uniqueCount="268">
  <si>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</si>
  <si>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</si>
  <si>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</si>
  <si>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</si>
  <si>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</si>
  <si>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</si>
  <si>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</si>
  <si>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</si>
  <si>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</si>
  <si>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</si>
  <si>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</si>
  <si>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</si>
  <si>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</si>
  <si>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</si>
  <si>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</si>
  <si>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 xml:space="preserve"> </t>
  </si>
  <si>
    <t>p1day</t>
  </si>
  <si>
    <t>p2day</t>
  </si>
  <si>
    <t>p3day</t>
  </si>
  <si>
    <t>p4day</t>
  </si>
  <si>
    <t>p5day</t>
  </si>
  <si>
    <t>p6day</t>
  </si>
  <si>
    <t>p7day</t>
  </si>
  <si>
    <t>p8day</t>
  </si>
  <si>
    <t>p9day</t>
  </si>
  <si>
    <t>p10day</t>
  </si>
  <si>
    <t>p11day</t>
  </si>
  <si>
    <t>p12day</t>
  </si>
  <si>
    <t>p13day</t>
  </si>
  <si>
    <t>p14day</t>
  </si>
  <si>
    <t>p15day</t>
  </si>
  <si>
    <t>dayofLVAD</t>
  </si>
  <si>
    <t>died</t>
  </si>
  <si>
    <t>year</t>
  </si>
  <si>
    <t>age</t>
  </si>
  <si>
    <t>dayofOHT</t>
  </si>
  <si>
    <t>wait</t>
  </si>
  <si>
    <t>Dead</t>
  </si>
  <si>
    <t>&lt;=32</t>
  </si>
  <si>
    <t>&gt;32</t>
  </si>
  <si>
    <t>Count per week</t>
  </si>
  <si>
    <t>0-24</t>
  </si>
  <si>
    <t>25-48</t>
  </si>
  <si>
    <t>49-72</t>
  </si>
  <si>
    <t>Median Delay:</t>
  </si>
  <si>
    <t>Mean Delay:</t>
  </si>
  <si>
    <t>Early</t>
  </si>
  <si>
    <t>Late</t>
  </si>
  <si>
    <t>weight</t>
  </si>
  <si>
    <t>pay1</t>
  </si>
  <si>
    <t>pay2</t>
  </si>
  <si>
    <t>sex</t>
  </si>
  <si>
    <t>hospital</t>
  </si>
  <si>
    <t>los</t>
  </si>
  <si>
    <t>race</t>
  </si>
  <si>
    <t>charges</t>
  </si>
  <si>
    <t>zip</t>
  </si>
  <si>
    <t>atype</t>
  </si>
  <si>
    <t>disp</t>
  </si>
  <si>
    <t>X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</si>
  <si>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</si>
  <si>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</si>
  <si>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</si>
  <si>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</si>
  <si>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</si>
  <si>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</si>
  <si>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</si>
  <si>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</si>
  <si>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</si>
  <si>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</si>
  <si>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</si>
  <si>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</si>
  <si>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</si>
  <si>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</si>
  <si>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</si>
  <si>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numLVADs</t>
  </si>
  <si>
    <t>NA</t>
  </si>
  <si>
    <t xml:space="preserve">     </t>
  </si>
  <si>
    <t>V4983</t>
  </si>
  <si>
    <t>V4502</t>
  </si>
  <si>
    <t>E9479</t>
  </si>
  <si>
    <t>V4611</t>
  </si>
  <si>
    <t>E8781</t>
  </si>
  <si>
    <t>E8788</t>
  </si>
  <si>
    <t xml:space="preserve">V090 </t>
  </si>
  <si>
    <t>V1582</t>
  </si>
  <si>
    <t>E8786</t>
  </si>
  <si>
    <t>E8780</t>
  </si>
  <si>
    <t xml:space="preserve">V461 </t>
  </si>
  <si>
    <t>V1259</t>
  </si>
  <si>
    <t>V4581</t>
  </si>
  <si>
    <t>V1254</t>
  </si>
  <si>
    <t>V5332</t>
  </si>
  <si>
    <t>V4582</t>
  </si>
  <si>
    <t xml:space="preserve">V140 </t>
  </si>
  <si>
    <t>E8798</t>
  </si>
  <si>
    <t xml:space="preserve">V142 </t>
  </si>
  <si>
    <t xml:space="preserve">V152 </t>
  </si>
  <si>
    <t>V7285</t>
  </si>
  <si>
    <t>V4321</t>
  </si>
  <si>
    <t>V1072</t>
  </si>
  <si>
    <t xml:space="preserve">V641 </t>
  </si>
  <si>
    <t xml:space="preserve">V440 </t>
  </si>
  <si>
    <t>V0259</t>
  </si>
  <si>
    <t>E8498</t>
  </si>
  <si>
    <t>E9444</t>
  </si>
  <si>
    <t>E9478</t>
  </si>
  <si>
    <t>V0980</t>
  </si>
  <si>
    <t>13 patients were removed because they received LVAD after OHT (negative wait times)</t>
  </si>
  <si>
    <t>Male %</t>
  </si>
  <si>
    <t>Female %</t>
  </si>
  <si>
    <t>Mean Age</t>
  </si>
  <si>
    <t>SD Age</t>
  </si>
  <si>
    <t>White %</t>
  </si>
  <si>
    <t>Black %</t>
  </si>
  <si>
    <t>Hispanic %</t>
  </si>
  <si>
    <t>Asian or Pacific Islander %</t>
  </si>
  <si>
    <t>Native American</t>
  </si>
  <si>
    <t>Other or Unknown</t>
  </si>
  <si>
    <t>$1-24,999</t>
  </si>
  <si>
    <t>$25,000-34,999</t>
  </si>
  <si>
    <t>$35,000-44,999</t>
  </si>
  <si>
    <t>$45,000 or more</t>
  </si>
  <si>
    <t>Unknown</t>
  </si>
  <si>
    <t>Quartile1</t>
  </si>
  <si>
    <t>Quartile2</t>
  </si>
  <si>
    <t>Quartile3</t>
  </si>
  <si>
    <t>Minimum</t>
  </si>
  <si>
    <t>Maximum</t>
  </si>
  <si>
    <t>Percent Mortality</t>
  </si>
  <si>
    <t>Wait time in days</t>
  </si>
  <si>
    <t>Early (≤ 32 days)</t>
  </si>
  <si>
    <t>Late (&gt;32 days)</t>
  </si>
  <si>
    <r>
      <t>67-</t>
    </r>
    <r>
      <rPr>
        <u/>
        <sz val="11"/>
        <color theme="1"/>
        <rFont val="Calibri"/>
        <family val="2"/>
        <scheme val="minor"/>
      </rPr>
      <t>306</t>
    </r>
  </si>
  <si>
    <t>0-7</t>
  </si>
  <si>
    <r>
      <t>8-</t>
    </r>
    <r>
      <rPr>
        <u/>
        <sz val="11"/>
        <color theme="1"/>
        <rFont val="Calibri"/>
        <family val="2"/>
        <scheme val="minor"/>
      </rPr>
      <t>32</t>
    </r>
  </si>
  <si>
    <r>
      <t>33-</t>
    </r>
    <r>
      <rPr>
        <u/>
        <sz val="11"/>
        <color theme="1"/>
        <rFont val="Calibri"/>
        <family val="2"/>
        <scheme val="minor"/>
      </rPr>
      <t>66</t>
    </r>
  </si>
  <si>
    <t>73-96</t>
  </si>
  <si>
    <t>&gt;=97</t>
  </si>
  <si>
    <t>&lt;=8</t>
  </si>
  <si>
    <t>&gt;8</t>
  </si>
  <si>
    <t>Early (≤ 8 days)</t>
  </si>
  <si>
    <t>Late (&gt;8 days)</t>
  </si>
  <si>
    <t>Male Count by &lt;=8d</t>
  </si>
  <si>
    <t>Total &lt;=8 d</t>
  </si>
  <si>
    <t>White by &lt;=8d</t>
  </si>
  <si>
    <t>Black by &lt;=8d</t>
  </si>
  <si>
    <t>Hispanic by &lt;=8d</t>
  </si>
  <si>
    <t>Asian or Pacific Islander by &lt;=8d</t>
  </si>
  <si>
    <t>Native American by &lt;=8d</t>
  </si>
  <si>
    <t>Other by &lt;=8d</t>
  </si>
  <si>
    <t>Unknown by &lt;=8d</t>
  </si>
  <si>
    <t>$1-24,999 by &lt;=8d</t>
  </si>
  <si>
    <t>$25,000-34,999 by &lt;=8d</t>
  </si>
  <si>
    <t>$35,000-44,999 by &lt;=8d</t>
  </si>
  <si>
    <t>$45,000 or more by &lt;=8d</t>
  </si>
  <si>
    <t>1999 &lt;=8d</t>
  </si>
  <si>
    <t>2000 &lt;=8d</t>
  </si>
  <si>
    <t>2001 by &lt;=8d</t>
  </si>
  <si>
    <t>2002 by &lt;=8d</t>
  </si>
  <si>
    <t>2003 &lt;=8d</t>
  </si>
  <si>
    <t>2004 &lt;=8d</t>
  </si>
  <si>
    <t>2005 by &lt;=8d</t>
  </si>
  <si>
    <t>2006 by &lt;=8d</t>
  </si>
  <si>
    <t>2007 by &lt;=8d</t>
  </si>
  <si>
    <t>2008 &lt;=8d</t>
  </si>
  <si>
    <t>2009 by &lt;=8d</t>
  </si>
  <si>
    <t>2010 by &lt;=8d</t>
  </si>
  <si>
    <t>2011 by &lt;=8d</t>
  </si>
  <si>
    <t>Male Count by &gt;8 d</t>
  </si>
  <si>
    <t>Total &gt;8d</t>
  </si>
  <si>
    <t>White by &gt;8d</t>
  </si>
  <si>
    <t>Black by &gt;8d</t>
  </si>
  <si>
    <t>Hispanic by &gt;8d</t>
  </si>
  <si>
    <t>Asian or Pacific Islander by &gt;8d</t>
  </si>
  <si>
    <t>Native American by &gt;8d</t>
  </si>
  <si>
    <t>Other by &gt;8d</t>
  </si>
  <si>
    <t>Unknown by &gt;8d</t>
  </si>
  <si>
    <t>$1-24,999 by &gt;8d</t>
  </si>
  <si>
    <t>$25,000-34,999 by &gt;8d</t>
  </si>
  <si>
    <t>$35,000-44,999 by &gt;8d</t>
  </si>
  <si>
    <t>$45,000 or more by &gt;8d</t>
  </si>
  <si>
    <t>1999 &gt;8d</t>
  </si>
  <si>
    <t>2000 &gt;8d</t>
  </si>
  <si>
    <t>2001 by &gt;8d</t>
  </si>
  <si>
    <t>2002 by &gt;8d</t>
  </si>
  <si>
    <t>2003 &gt;8d</t>
  </si>
  <si>
    <t>2004 &gt;8d</t>
  </si>
  <si>
    <t>2005 by &gt;8d</t>
  </si>
  <si>
    <t>2006 by &gt;8d</t>
  </si>
  <si>
    <t>2007 by &gt;8d</t>
  </si>
  <si>
    <t>2008 &gt;8d</t>
  </si>
  <si>
    <t>2009 by &gt;8d</t>
  </si>
  <si>
    <t>2010 by &gt;8d</t>
  </si>
  <si>
    <t>2011 by &gt;8d</t>
  </si>
  <si>
    <t>hospital info</t>
  </si>
  <si>
    <t>mergeid</t>
  </si>
  <si>
    <t>control</t>
  </si>
  <si>
    <t>location</t>
  </si>
  <si>
    <t>teach</t>
  </si>
  <si>
    <t>bedsize</t>
  </si>
  <si>
    <t>region</t>
  </si>
  <si>
    <t>K</t>
  </si>
  <si>
    <t>L</t>
  </si>
  <si>
    <t>M</t>
  </si>
  <si>
    <t>N</t>
  </si>
  <si>
    <t>O</t>
  </si>
  <si>
    <t>Undefined by OHT+</t>
  </si>
  <si>
    <t>Public by OHT+</t>
  </si>
  <si>
    <t>Voluntary by OHT+</t>
  </si>
  <si>
    <t>Proprietary by OHT+</t>
  </si>
  <si>
    <t>Private (collapsed) by OHT+</t>
  </si>
  <si>
    <t>Unknown by OHT-</t>
  </si>
  <si>
    <t>Undefined by OHT-</t>
  </si>
  <si>
    <t>Public by OHT-</t>
  </si>
  <si>
    <t>Voluntary by OHT-</t>
  </si>
  <si>
    <t>Proprietary by OHT-</t>
  </si>
  <si>
    <t>Private (collapsed) by OHT-</t>
  </si>
  <si>
    <t>Rural by OHT+</t>
  </si>
  <si>
    <t>Urban by OHT+</t>
  </si>
  <si>
    <t>OHT+</t>
  </si>
  <si>
    <t>OHT-</t>
  </si>
  <si>
    <t>Rural</t>
  </si>
  <si>
    <t>Urban</t>
  </si>
  <si>
    <t>Rural by OHT-</t>
  </si>
  <si>
    <t>Hospital by OHT-</t>
  </si>
  <si>
    <t>Unknown  by OHT-</t>
  </si>
  <si>
    <t>Non-teaching by OHT+</t>
  </si>
  <si>
    <t>Teaching by OHT+</t>
  </si>
  <si>
    <t>Non-teaching</t>
  </si>
  <si>
    <t>Teaching</t>
  </si>
  <si>
    <t>Non-teaching by OHT-</t>
  </si>
  <si>
    <t>Teaching by OHT-</t>
  </si>
  <si>
    <t>Small by OHT+</t>
  </si>
  <si>
    <t>Medium by OHT+</t>
  </si>
  <si>
    <t>Large by OHT-</t>
  </si>
  <si>
    <t>Small</t>
  </si>
  <si>
    <t>Medium</t>
  </si>
  <si>
    <t>Large</t>
  </si>
  <si>
    <t>Small by OHT-</t>
  </si>
  <si>
    <t>Medium by OHT-</t>
  </si>
  <si>
    <t>Large  by OHT-</t>
  </si>
  <si>
    <t>Northeast by OHT+</t>
  </si>
  <si>
    <t>Midwest by OHT+</t>
  </si>
  <si>
    <t>South by OHT-</t>
  </si>
  <si>
    <t>West by OHT-</t>
  </si>
  <si>
    <t>Northwest</t>
  </si>
  <si>
    <t>Midwest</t>
  </si>
  <si>
    <t>South</t>
  </si>
  <si>
    <t>West</t>
  </si>
  <si>
    <t>Northeast by OHT-</t>
  </si>
  <si>
    <t>Midwest by OHT-</t>
  </si>
  <si>
    <t>South  by OHT-</t>
  </si>
  <si>
    <t>West  by OHT-</t>
  </si>
  <si>
    <r>
      <t>9-</t>
    </r>
    <r>
      <rPr>
        <u/>
        <sz val="11"/>
        <color theme="1"/>
        <rFont val="Calibri"/>
        <family val="2"/>
        <scheme val="minor"/>
      </rPr>
      <t>32</t>
    </r>
  </si>
  <si>
    <t>0-8</t>
  </si>
  <si>
    <t>V1400</t>
  </si>
  <si>
    <t>V1420</t>
  </si>
  <si>
    <t>V1520</t>
  </si>
  <si>
    <t>V4610</t>
  </si>
  <si>
    <t>V0900</t>
  </si>
  <si>
    <t>V4400</t>
  </si>
  <si>
    <t>V6410</t>
  </si>
  <si>
    <t>Number of diagnosis</t>
  </si>
  <si>
    <t>Swan-Ganz+</t>
  </si>
  <si>
    <t>Swan-Ganz-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</si>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</sst>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Percent mortality in hospitalized patients by wait time for OHT after LVAD implantation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Sheet3!$F$169:$J$169</c:f>
              <c:strCache>
                <c:ptCount val="5"/>
                <c:pt idx="0">
                  <c:v>0-24</c:v>
                </c:pt>
                <c:pt idx="1">
                  <c:v>25-48</c:v>
                </c:pt>
                <c:pt idx="2">
                  <c:v>49-72</c:v>
                </c:pt>
                <c:pt idx="3">
                  <c:v>73-96</c:v>
                </c:pt>
                <c:pt idx="4">
                  <c:v>&gt;=97</c:v>
                </c:pt>
              </c:strCache>
            </c:strRef>
          </c:cat>
          <c:val>
            <c:numRef>
              <c:f>Sheet3!$F$170:$J$170</c:f>
              <c:numCache>
                <c:formatCode>General</c:formatCode>
                <c:ptCount val="5"/>
                <c:pt idx="0">
                  <c:v>21.739130434782609</c:v>
                </c:pt>
                <c:pt idx="1">
                  <c:v>7.8947368421052628</c:v>
                </c:pt>
                <c:pt idx="2">
                  <c:v>12.5</c:v>
                </c:pt>
                <c:pt idx="3">
                  <c:v>20</c:v>
                </c:pt>
                <c:pt idx="4">
                  <c:v>11.111111111111111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23864"/>
        <c:axId val="587218376"/>
      </c:barChart>
      <c:catAx>
        <c:axId val="58722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Wait time in days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8376"/>
        <c:crosses val="autoZero"/>
        <c:auto val="1"/>
        <c:lblAlgn val="ctr"/>
        <c:lblOffset val="100"/>
        <c:noMultiLvlLbl val="0"/>
      </c:catAx>
      <c:valAx>
        <c:axId val="5872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Percent mortality in hospitalized patients by wait time for OHT after LVAD implantation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cat>
            <c:strRef>
              <c:f>Sheet3!$R$169:$V$169</c:f>
              <c:strCache>
                <c:ptCount val="5"/>
                <c:pt idx="0">
                  <c:v>0-8</c:v>
                </c:pt>
                <c:pt idx="1">
                  <c:v>9-32</c:v>
                </c:pt>
                <c:pt idx="2">
                  <c:v>33-66</c:v>
                </c:pt>
                <c:pt idx="3">
                  <c:v>67-306</c:v>
                </c:pt>
                <c:pt idx="4">
                  <c:v>OHT-</c:v>
                </c:pt>
              </c:strCache>
            </c:strRef>
          </c:cat>
          <c:val>
            <c:numRef>
              <c:f>Sheet3!$R$170:$V$170</c:f>
              <c:numCache>
                <c:formatCode>General</c:formatCode>
                <c:ptCount val="5"/>
                <c:pt idx="0">
                  <c:v>28.888888888888886</c:v>
                </c:pt>
                <c:pt idx="1">
                  <c:v>10.256410256410255</c:v>
                </c:pt>
                <c:pt idx="2">
                  <c:v>10</c:v>
                </c:pt>
                <c:pt idx="3">
                  <c:v>12.5</c:v>
                </c:pt>
                <c:pt idx="4">
                  <c:v>27.701375245579602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20728"/>
        <c:axId val="587221512"/>
      </c:barChart>
      <c:catAx>
        <c:axId val="58722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Days after LVAD implantation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873447174019312"/>
              <c:y val="0.89316866952035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1512"/>
        <c:crosses val="autoZero"/>
        <c:auto val="1"/>
        <c:lblAlgn val="ctr"/>
        <c:lblOffset val="100"/>
        <c:noMultiLvlLbl val="0"/>
      </c:catAx>
      <c:valAx>
        <c:axId val="5872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Percent mortality in hospitalized patients by wait time for OHT after LVAD implantation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cat>
            <c:strRef>
              <c:f>Sheet3!$AD$168:$AF$168</c:f>
              <c:strCache>
                <c:ptCount val="3"/>
                <c:pt idx="0">
                  <c:v>Early (≤ 8 days)</c:v>
                </c:pt>
                <c:pt idx="1">
                  <c:v>Late (&gt;8 days)</c:v>
                </c:pt>
                <c:pt idx="2">
                  <c:v>OHT-</c:v>
                </c:pt>
              </c:strCache>
            </c:strRef>
          </c:cat>
          <c:val>
            <c:numRef>
              <c:f>Sheet3!$AD$170:$AF$170</c:f>
              <c:numCache>
                <c:formatCode>General</c:formatCode>
                <c:ptCount val="3"/>
                <c:pt idx="0">
                  <c:v>28.888888888888886</c:v>
                </c:pt>
                <c:pt idx="1">
                  <c:v>10.92436974789916</c:v>
                </c:pt>
                <c:pt idx="2">
                  <c:v>27.701375245579602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21120"/>
        <c:axId val="587219160"/>
      </c:barChart>
      <c:catAx>
        <c:axId val="58722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Days after LVAD implantation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084755292878559"/>
              <c:y val="0.89776860721758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9160"/>
        <c:crosses val="autoZero"/>
        <c:auto val="1"/>
        <c:lblAlgn val="ctr"/>
        <c:lblOffset val="100"/>
        <c:noMultiLvlLbl val="0"/>
      </c:catAx>
      <c:valAx>
        <c:axId val="5872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Percent mortality in hospitalized patients by wait time for OHT after LVAD implantation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Sheet3!$AD$168:$AE$168</c:f>
              <c:strCache>
                <c:ptCount val="2"/>
                <c:pt idx="0">
                  <c:v>Early (≤ 8 days)</c:v>
                </c:pt>
                <c:pt idx="1">
                  <c:v>Late (&gt;8 days)</c:v>
                </c:pt>
              </c:strCache>
            </c:strRef>
          </c:cat>
          <c:val>
            <c:numRef>
              <c:f>Sheet3!$AD$170:$AE$170</c:f>
              <c:numCache>
                <c:formatCode>General</c:formatCode>
                <c:ptCount val="2"/>
                <c:pt idx="0">
                  <c:v>28.888888888888886</c:v>
                </c:pt>
                <c:pt idx="1">
                  <c:v>10.92436974789916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411736"/>
        <c:axId val="819412128"/>
      </c:barChart>
      <c:catAx>
        <c:axId val="81941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Wait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12128"/>
        <c:crosses val="autoZero"/>
        <c:auto val="1"/>
        <c:lblAlgn val="ctr"/>
        <c:lblOffset val="100"/>
        <c:noMultiLvlLbl val="0"/>
      </c:catAx>
      <c:valAx>
        <c:axId val="8194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1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Change in risk ratio of in-hospital LVAD to OHT mortality by hospital day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Sheet1!$Z$76:$Z$134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75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</c:numCache>
            </c:numRef>
          </c:xVal>
          <c:yVal>
            <c:numRef>
              <c:f>Sheet1!$AA$76:$AA$134</c:f>
              <c:numCache>
                <c:formatCode>General</c:formatCode>
                <c:ptCount val="59"/>
                <c:pt idx="0">
                  <c:v>3.0264550264550261</c:v>
                </c:pt>
                <c:pt idx="1">
                  <c:v>2.868686868686869</c:v>
                </c:pt>
                <c:pt idx="2">
                  <c:v>2.9435294117647057</c:v>
                </c:pt>
                <c:pt idx="3">
                  <c:v>2.2713472485768502</c:v>
                </c:pt>
                <c:pt idx="4">
                  <c:v>2.1016042780748663</c:v>
                </c:pt>
                <c:pt idx="5">
                  <c:v>2.0723684210526314</c:v>
                </c:pt>
                <c:pt idx="6">
                  <c:v>2.2000000000000002</c:v>
                </c:pt>
                <c:pt idx="7">
                  <c:v>2.6444444444444444</c:v>
                </c:pt>
                <c:pt idx="8">
                  <c:v>2.5652173913043477</c:v>
                </c:pt>
                <c:pt idx="9">
                  <c:v>2.3469387755102042</c:v>
                </c:pt>
                <c:pt idx="10">
                  <c:v>2.2156862745098036</c:v>
                </c:pt>
                <c:pt idx="11">
                  <c:v>2.0943396226415096</c:v>
                </c:pt>
                <c:pt idx="12">
                  <c:v>2.25</c:v>
                </c:pt>
                <c:pt idx="13">
                  <c:v>2.1900584795321638</c:v>
                </c:pt>
                <c:pt idx="14">
                  <c:v>2.0222222222222221</c:v>
                </c:pt>
                <c:pt idx="15">
                  <c:v>1.9699453551912569</c:v>
                </c:pt>
                <c:pt idx="16">
                  <c:v>1.8703703703703705</c:v>
                </c:pt>
                <c:pt idx="17">
                  <c:v>2.0247933884297522</c:v>
                </c:pt>
                <c:pt idx="18">
                  <c:v>1.9251336898395721</c:v>
                </c:pt>
                <c:pt idx="19">
                  <c:v>1.8774703557312253</c:v>
                </c:pt>
                <c:pt idx="20">
                  <c:v>1.831168831168831</c:v>
                </c:pt>
                <c:pt idx="21">
                  <c:v>1.7861715749039691</c:v>
                </c:pt>
                <c:pt idx="22">
                  <c:v>1.6584766584766586</c:v>
                </c:pt>
                <c:pt idx="23">
                  <c:v>1.807792207792208</c:v>
                </c:pt>
                <c:pt idx="24">
                  <c:v>1.7215189873417722</c:v>
                </c:pt>
                <c:pt idx="25">
                  <c:v>1.7989417989417988</c:v>
                </c:pt>
                <c:pt idx="26">
                  <c:v>1.7131782945736431</c:v>
                </c:pt>
                <c:pt idx="27">
                  <c:v>1.5917602996254683</c:v>
                </c:pt>
                <c:pt idx="28">
                  <c:v>1.5152625152625154</c:v>
                </c:pt>
                <c:pt idx="29">
                  <c:v>1.4066193853427897</c:v>
                </c:pt>
                <c:pt idx="30">
                  <c:v>1.3719298245614036</c:v>
                </c:pt>
                <c:pt idx="31">
                  <c:v>1.5541237113402062</c:v>
                </c:pt>
                <c:pt idx="32">
                  <c:v>1.5153061224489797</c:v>
                </c:pt>
                <c:pt idx="33">
                  <c:v>1.44</c:v>
                </c:pt>
                <c:pt idx="34">
                  <c:v>1.3676470588235294</c:v>
                </c:pt>
                <c:pt idx="35">
                  <c:v>1.2980769230769231</c:v>
                </c:pt>
                <c:pt idx="36">
                  <c:v>1.2642857142857142</c:v>
                </c:pt>
                <c:pt idx="37">
                  <c:v>1.2311320754716981</c:v>
                </c:pt>
                <c:pt idx="38">
                  <c:v>1.1985981308411215</c:v>
                </c:pt>
                <c:pt idx="39">
                  <c:v>1.1045454545454545</c:v>
                </c:pt>
                <c:pt idx="40">
                  <c:v>1.0446428571428572</c:v>
                </c:pt>
                <c:pt idx="41">
                  <c:v>1.0154867256637168</c:v>
                </c:pt>
                <c:pt idx="42">
                  <c:v>1.1565217391304348</c:v>
                </c:pt>
                <c:pt idx="43">
                  <c:v>1.3793103448275863</c:v>
                </c:pt>
                <c:pt idx="44">
                  <c:v>1.3390313390313391</c:v>
                </c:pt>
                <c:pt idx="45">
                  <c:v>1.2994350282485876</c:v>
                </c:pt>
                <c:pt idx="46">
                  <c:v>1.54</c:v>
                </c:pt>
                <c:pt idx="47">
                  <c:v>1.4925619834710744</c:v>
                </c:pt>
                <c:pt idx="48">
                  <c:v>1.3548387096774193</c:v>
                </c:pt>
                <c:pt idx="49">
                  <c:v>1.3104000000000002</c:v>
                </c:pt>
                <c:pt idx="50">
                  <c:v>1.2666666666666666</c:v>
                </c:pt>
                <c:pt idx="51">
                  <c:v>1.1812499999999999</c:v>
                </c:pt>
                <c:pt idx="52">
                  <c:v>1.1395348837209305</c:v>
                </c:pt>
                <c:pt idx="53">
                  <c:v>1.0580152671755725</c:v>
                </c:pt>
                <c:pt idx="54">
                  <c:v>1.3333333333333333</c:v>
                </c:pt>
                <c:pt idx="55">
                  <c:v>1.2313432835820897</c:v>
                </c:pt>
                <c:pt idx="56">
                  <c:v>1.1814814814814816</c:v>
                </c:pt>
                <c:pt idx="57">
                  <c:v>1.036231884057971</c:v>
                </c:pt>
                <c:pt idx="58">
                  <c:v>0.98920863309352514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499999999999999"/>
                  <c:y val="-0.148147783610382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>
                        <a:solidFill>
                          <a:srgbClr val="FF0000"/>
                        </a:solidFill>
                      </a:rPr>
                      <a:t>Average wait time for OHT = 57.6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1955380577427"/>
                      <c:h val="0.1664585156022163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Sheet1!$Z$135</c:f>
              <c:numCache>
                <c:formatCode>General</c:formatCode>
                <c:ptCount val="1"/>
                <c:pt idx="0">
                  <c:v>57.6</c:v>
                </c:pt>
              </c:numCache>
            </c:numRef>
          </c:xVal>
          <c:yVal>
            <c:numRef>
              <c:f>Sheet1!$AA$135</c:f>
              <c:numCache>
                <c:formatCode>General</c:formatCode>
                <c:ptCount val="1"/>
                <c:pt idx="0">
                  <c:v>1.27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1496"/>
        <c:axId val="580846936"/>
      </c:scatterChart>
      <c:valAx>
        <c:axId val="5822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for </a:t>
                </a:r>
                <a:r>
                  <a:rPr lang="en-US" baseline="0"/>
                  <a:t>OHT</a:t>
                </a:r>
                <a:r>
                  <a:rPr lang="en-US"/>
                  <a:t> after LVAD implant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46936"/>
        <c:crosses val="autoZero"/>
        <c:crossBetween val="midCat"/>
      </c:valAx>
      <c:valAx>
        <c:axId val="580846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Ratio</a:t>
                </a:r>
                <a:r>
                  <a:rPr lang="en-US" baseline="0"/>
                  <a:t>                                                       </a:t>
                </a:r>
                <a:r>
                  <a:rPr lang="en-US" sz="700" i="0" u="none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𝑃</a:t>
                </a:r>
                <a:r>
                  <a:rPr lang="en-US" sz="700" i="0" u="none" baseline="-2500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𝑚𝑜𝑟𝑡𝑎𝑙𝑖𝑡𝑦 </a:t>
                </a:r>
                <a:r>
                  <a:rPr lang="en-US" sz="700" i="1" u="none" baseline="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when</a:t>
                </a:r>
                <a:r>
                  <a:rPr lang="en-US" sz="700" i="0" u="none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𝑑𝑎𝑦 𝑜𝑓 𝑂𝐻𝑇 ≤ 𝑥</a:t>
                </a:r>
                <a:r>
                  <a:rPr lang="en-US" sz="700" i="0" u="none" baseline="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  </a:t>
                </a:r>
                <a:r>
                  <a:rPr lang="en-US" sz="700" i="0" u="none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                                              </a:t>
                </a:r>
                <a:r>
                  <a:rPr lang="en-US" sz="700" i="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𝑃</a:t>
                </a:r>
                <a:r>
                  <a:rPr lang="en-US" sz="700" i="0" baseline="-2500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𝑚𝑜𝑟𝑡𝑎𝑙𝑖𝑡𝑦 </a:t>
                </a:r>
                <a:r>
                  <a:rPr lang="en-US" sz="700" i="1" baseline="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when</a:t>
                </a:r>
                <a:r>
                  <a:rPr lang="en-US" sz="700" i="0"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𝑑𝑎𝑦 𝑜𝑓 𝑂𝐻𝑇 &gt;𝑥</a:t>
                </a:r>
                <a:endParaRPr lang="en-US" sz="7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149</xdr:row>
      <xdr:rowOff>144780</xdr:rowOff>
    </xdr:from>
    <xdr:to>
      <xdr:col>12</xdr:col>
      <xdr:colOff>354330</xdr:colOff>
      <xdr:row>165</xdr:row>
      <xdr:rowOff>6126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499110</xdr:colOff>
      <xdr:row>165</xdr:row>
      <xdr:rowOff>46403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396240</xdr:colOff>
      <xdr:row>150</xdr:row>
      <xdr:rowOff>91440</xdr:rowOff>
    </xdr:from>
    <xdr:to>
      <xdr:col>33</xdr:col>
      <xdr:colOff>285750</xdr:colOff>
      <xdr:row>165</xdr:row>
      <xdr:rowOff>137843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161925</xdr:colOff>
      <xdr:row>186</xdr:row>
      <xdr:rowOff>66675</xdr:rowOff>
    </xdr:from>
    <xdr:to>
      <xdr:col>32</xdr:col>
      <xdr:colOff>581025</xdr:colOff>
      <xdr:row>186</xdr:row>
      <xdr:rowOff>66675</xdr:rowOff>
    </xdr:to>
    <xdr:cxnSp macro="">
      <xdr:nvCxnSpPr>
        <xdr:cNvPr id="5" name="Straight Connector 4"/>
        <xdr:cNvCxnSpPr/>
      </xdr:nvCxnSpPr>
      <xdr:spPr>
        <a:xfrm>
          <a:off x="17230725" y="33728025"/>
          <a:ext cx="2857500" cy="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0.16027</cdr:x>
      <cdr:y>0.88718</cdr:y>
    </cdr:from>
    <cdr:to>
      <cdr:x>0.75979</cdr:x>
      <cdr:y>0.88718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3905" y="2474869"/>
          <a:ext cx="28575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0.18066</cdr:x>
      <cdr:y>0.89322</cdr:y>
    </cdr:from>
    <cdr:to>
      <cdr:x>0.6219</cdr:x>
      <cdr:y>0.89322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61060" y="2491740"/>
          <a:ext cx="210312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396240</xdr:colOff>
      <xdr:row>150</xdr:row>
      <xdr:rowOff>91440</xdr:rowOff>
    </xdr:from>
    <xdr:to>
      <xdr:col>33</xdr:col>
      <xdr:colOff>285750</xdr:colOff>
      <xdr:row>165</xdr:row>
      <xdr:rowOff>137843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98</xdr:row>
      <xdr:rowOff>102870</xdr:rowOff>
    </xdr:from>
    <xdr:to>
      <xdr:col>23</xdr:col>
      <xdr:colOff>281940</xdr:colOff>
      <xdr:row>113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</xdr:colOff>
      <xdr:row>108</xdr:row>
      <xdr:rowOff>22860</xdr:rowOff>
    </xdr:from>
    <xdr:to>
      <xdr:col>23</xdr:col>
      <xdr:colOff>53340</xdr:colOff>
      <xdr:row>108</xdr:row>
      <xdr:rowOff>22860</xdr:rowOff>
    </xdr:to>
    <xdr:cxnSp macro="">
      <xdr:nvCxnSpPr>
        <xdr:cNvPr id="7" name="Straight Connector 6"/>
        <xdr:cNvCxnSpPr/>
      </xdr:nvCxnSpPr>
      <xdr:spPr>
        <a:xfrm>
          <a:off x="10408920" y="19773900"/>
          <a:ext cx="3665220" cy="0"/>
        </a:xfrm>
        <a:prstGeom prst="line">
          <a:avLst/>
        </a:prstGeom>
        <a:ln w="2222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0.08976</cdr:x>
      <cdr:y>0.32917</cdr:y>
    </cdr:from>
    <cdr:to>
      <cdr:x>0.08976</cdr:x>
      <cdr:y>0.72917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34340" y="902970"/>
          <a:ext cx="0" cy="10972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Excel\Hospita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s"/>
      <sheetName val="Sheet1"/>
    </sheetNames>
    <sheetDataSet>
      <sheetData sheetId="0">
        <row r="2">
          <cell r="C2" t="str">
            <v>29185 2002</v>
          </cell>
          <cell r="D2">
            <v>200229185</v>
          </cell>
          <cell r="E2">
            <v>0</v>
          </cell>
          <cell r="F2">
            <v>1</v>
          </cell>
          <cell r="G2">
            <v>1</v>
          </cell>
          <cell r="H2">
            <v>3</v>
          </cell>
          <cell r="I2">
            <v>2</v>
          </cell>
        </row>
        <row r="3">
          <cell r="C3" t="str">
            <v>34099 2007</v>
          </cell>
          <cell r="D3">
            <v>200734099</v>
          </cell>
          <cell r="E3">
            <v>0</v>
          </cell>
          <cell r="F3">
            <v>1</v>
          </cell>
          <cell r="G3">
            <v>1</v>
          </cell>
          <cell r="H3">
            <v>2</v>
          </cell>
          <cell r="I3">
            <v>1</v>
          </cell>
        </row>
        <row r="4">
          <cell r="C4" t="str">
            <v>48055 2010</v>
          </cell>
          <cell r="D4">
            <v>201048055</v>
          </cell>
          <cell r="E4">
            <v>2</v>
          </cell>
          <cell r="F4">
            <v>1</v>
          </cell>
          <cell r="G4">
            <v>1</v>
          </cell>
          <cell r="H4">
            <v>3</v>
          </cell>
          <cell r="I4">
            <v>3</v>
          </cell>
        </row>
        <row r="5">
          <cell r="C5" t="str">
            <v>6624 2011</v>
          </cell>
          <cell r="D5">
            <v>20116624</v>
          </cell>
          <cell r="E5">
            <v>0</v>
          </cell>
          <cell r="F5">
            <v>1</v>
          </cell>
          <cell r="G5">
            <v>1</v>
          </cell>
          <cell r="H5">
            <v>2</v>
          </cell>
          <cell r="I5">
            <v>4</v>
          </cell>
        </row>
        <row r="6">
          <cell r="C6" t="str">
            <v>6081 1999</v>
          </cell>
          <cell r="D6">
            <v>19996081</v>
          </cell>
          <cell r="E6">
            <v>0</v>
          </cell>
          <cell r="F6">
            <v>1</v>
          </cell>
          <cell r="G6">
            <v>1</v>
          </cell>
          <cell r="H6">
            <v>3</v>
          </cell>
          <cell r="I6">
            <v>4</v>
          </cell>
        </row>
        <row r="7">
          <cell r="C7" t="str">
            <v>9008 1999</v>
          </cell>
          <cell r="D7">
            <v>19999008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</row>
        <row r="8">
          <cell r="C8" t="str">
            <v>6257 2001</v>
          </cell>
          <cell r="D8">
            <v>20016257</v>
          </cell>
          <cell r="E8">
            <v>0</v>
          </cell>
          <cell r="F8">
            <v>1</v>
          </cell>
          <cell r="G8">
            <v>1</v>
          </cell>
          <cell r="H8">
            <v>3</v>
          </cell>
          <cell r="I8">
            <v>4</v>
          </cell>
        </row>
        <row r="9">
          <cell r="C9" t="str">
            <v>36125 2001</v>
          </cell>
          <cell r="D9">
            <v>200136125</v>
          </cell>
          <cell r="E9">
            <v>0</v>
          </cell>
          <cell r="F9">
            <v>1</v>
          </cell>
          <cell r="G9">
            <v>1</v>
          </cell>
          <cell r="H9">
            <v>3</v>
          </cell>
          <cell r="I9">
            <v>1</v>
          </cell>
        </row>
        <row r="10">
          <cell r="C10" t="str">
            <v>42201 2001</v>
          </cell>
          <cell r="D10">
            <v>200142201</v>
          </cell>
          <cell r="E10">
            <v>0</v>
          </cell>
          <cell r="F10">
            <v>1</v>
          </cell>
          <cell r="G10">
            <v>1</v>
          </cell>
          <cell r="H10">
            <v>3</v>
          </cell>
          <cell r="I10">
            <v>1</v>
          </cell>
        </row>
        <row r="11">
          <cell r="C11" t="str">
            <v>6060 2002</v>
          </cell>
          <cell r="D11">
            <v>20026060</v>
          </cell>
          <cell r="E11">
            <v>0</v>
          </cell>
          <cell r="F11">
            <v>1</v>
          </cell>
          <cell r="G11">
            <v>1</v>
          </cell>
          <cell r="H11">
            <v>3</v>
          </cell>
          <cell r="I11">
            <v>4</v>
          </cell>
        </row>
        <row r="12">
          <cell r="C12" t="str">
            <v>6370 2002</v>
          </cell>
          <cell r="D12">
            <v>20026370</v>
          </cell>
          <cell r="E12">
            <v>0</v>
          </cell>
          <cell r="F12">
            <v>1</v>
          </cell>
          <cell r="G12">
            <v>1</v>
          </cell>
          <cell r="H12">
            <v>2</v>
          </cell>
          <cell r="I12">
            <v>4</v>
          </cell>
        </row>
        <row r="13">
          <cell r="C13" t="str">
            <v>48038 2002</v>
          </cell>
          <cell r="D13">
            <v>200248038</v>
          </cell>
          <cell r="E13">
            <v>0</v>
          </cell>
          <cell r="F13">
            <v>1</v>
          </cell>
          <cell r="G13">
            <v>1</v>
          </cell>
          <cell r="H13">
            <v>1</v>
          </cell>
          <cell r="I13">
            <v>3</v>
          </cell>
        </row>
        <row r="14">
          <cell r="C14" t="str">
            <v>6276 2003</v>
          </cell>
          <cell r="D14">
            <v>20036276</v>
          </cell>
          <cell r="E14">
            <v>2</v>
          </cell>
          <cell r="F14">
            <v>1</v>
          </cell>
          <cell r="G14">
            <v>0</v>
          </cell>
          <cell r="H14">
            <v>3</v>
          </cell>
          <cell r="I14">
            <v>4</v>
          </cell>
        </row>
        <row r="15">
          <cell r="C15" t="str">
            <v>6276 2003</v>
          </cell>
          <cell r="D15">
            <v>20036276</v>
          </cell>
          <cell r="E15">
            <v>2</v>
          </cell>
          <cell r="F15">
            <v>1</v>
          </cell>
          <cell r="G15">
            <v>0</v>
          </cell>
          <cell r="H15">
            <v>3</v>
          </cell>
          <cell r="I15">
            <v>4</v>
          </cell>
        </row>
        <row r="16">
          <cell r="C16" t="str">
            <v>29185 2003</v>
          </cell>
          <cell r="D16">
            <v>200329185</v>
          </cell>
          <cell r="E16">
            <v>0</v>
          </cell>
          <cell r="F16">
            <v>1</v>
          </cell>
          <cell r="G16">
            <v>1</v>
          </cell>
          <cell r="H16">
            <v>3</v>
          </cell>
          <cell r="I16">
            <v>2</v>
          </cell>
        </row>
        <row r="17">
          <cell r="C17" t="str">
            <v>29185 2003</v>
          </cell>
          <cell r="D17">
            <v>200329185</v>
          </cell>
          <cell r="E17">
            <v>0</v>
          </cell>
          <cell r="F17">
            <v>1</v>
          </cell>
          <cell r="G17">
            <v>1</v>
          </cell>
          <cell r="H17">
            <v>3</v>
          </cell>
          <cell r="I17">
            <v>2</v>
          </cell>
        </row>
        <row r="18">
          <cell r="C18" t="str">
            <v>42323 2003</v>
          </cell>
          <cell r="D18">
            <v>200342323</v>
          </cell>
          <cell r="E18">
            <v>0</v>
          </cell>
          <cell r="F18">
            <v>1</v>
          </cell>
          <cell r="G18">
            <v>1</v>
          </cell>
          <cell r="H18">
            <v>3</v>
          </cell>
          <cell r="I18">
            <v>1</v>
          </cell>
        </row>
        <row r="19">
          <cell r="C19" t="str">
            <v>42323 2003</v>
          </cell>
          <cell r="D19">
            <v>200342323</v>
          </cell>
          <cell r="E19">
            <v>0</v>
          </cell>
          <cell r="F19">
            <v>1</v>
          </cell>
          <cell r="G19">
            <v>1</v>
          </cell>
          <cell r="H19">
            <v>3</v>
          </cell>
          <cell r="I19">
            <v>1</v>
          </cell>
        </row>
        <row r="20">
          <cell r="C20" t="str">
            <v>47084 2003</v>
          </cell>
          <cell r="D20">
            <v>200347084</v>
          </cell>
          <cell r="E20">
            <v>1</v>
          </cell>
          <cell r="F20">
            <v>0</v>
          </cell>
          <cell r="G20">
            <v>0</v>
          </cell>
          <cell r="H20">
            <v>3</v>
          </cell>
          <cell r="I20">
            <v>3</v>
          </cell>
        </row>
        <row r="21">
          <cell r="C21" t="str">
            <v>21062 2004</v>
          </cell>
          <cell r="D21">
            <v>200421062</v>
          </cell>
          <cell r="E21">
            <v>0</v>
          </cell>
          <cell r="F21">
            <v>1</v>
          </cell>
          <cell r="G21">
            <v>1</v>
          </cell>
          <cell r="H21">
            <v>2</v>
          </cell>
          <cell r="I21">
            <v>3</v>
          </cell>
        </row>
        <row r="22">
          <cell r="C22" t="str">
            <v>29185 2004</v>
          </cell>
          <cell r="D22">
            <v>200429185</v>
          </cell>
          <cell r="E22">
            <v>0</v>
          </cell>
          <cell r="F22">
            <v>1</v>
          </cell>
          <cell r="G22">
            <v>1</v>
          </cell>
          <cell r="H22">
            <v>3</v>
          </cell>
          <cell r="I22">
            <v>2</v>
          </cell>
        </row>
        <row r="23">
          <cell r="C23" t="str">
            <v>29185 2004</v>
          </cell>
          <cell r="D23">
            <v>200429185</v>
          </cell>
          <cell r="E23">
            <v>0</v>
          </cell>
          <cell r="F23">
            <v>1</v>
          </cell>
          <cell r="G23">
            <v>1</v>
          </cell>
          <cell r="H23">
            <v>3</v>
          </cell>
          <cell r="I23">
            <v>2</v>
          </cell>
        </row>
        <row r="24">
          <cell r="C24" t="str">
            <v>36201 2004</v>
          </cell>
          <cell r="D24">
            <v>200436201</v>
          </cell>
          <cell r="E24">
            <v>0</v>
          </cell>
          <cell r="F24">
            <v>1</v>
          </cell>
          <cell r="G24">
            <v>1</v>
          </cell>
          <cell r="H24">
            <v>3</v>
          </cell>
          <cell r="I24">
            <v>1</v>
          </cell>
        </row>
        <row r="25">
          <cell r="C25" t="str">
            <v>6081 2005</v>
          </cell>
          <cell r="D25">
            <v>20056081</v>
          </cell>
          <cell r="E25">
            <v>0</v>
          </cell>
          <cell r="F25">
            <v>1</v>
          </cell>
          <cell r="G25">
            <v>1</v>
          </cell>
          <cell r="H25">
            <v>3</v>
          </cell>
          <cell r="I25">
            <v>4</v>
          </cell>
        </row>
        <row r="26">
          <cell r="C26" t="str">
            <v>9030 2005</v>
          </cell>
          <cell r="D26">
            <v>20059030</v>
          </cell>
          <cell r="E26">
            <v>0</v>
          </cell>
          <cell r="F26">
            <v>1</v>
          </cell>
          <cell r="G26">
            <v>1</v>
          </cell>
          <cell r="H26">
            <v>3</v>
          </cell>
          <cell r="I26">
            <v>1</v>
          </cell>
        </row>
        <row r="27">
          <cell r="C27" t="str">
            <v>13018 2005</v>
          </cell>
          <cell r="D27">
            <v>200513018</v>
          </cell>
          <cell r="E27">
            <v>2</v>
          </cell>
          <cell r="F27">
            <v>1</v>
          </cell>
          <cell r="G27">
            <v>0</v>
          </cell>
          <cell r="H27">
            <v>3</v>
          </cell>
          <cell r="I27">
            <v>3</v>
          </cell>
        </row>
        <row r="28">
          <cell r="C28" t="str">
            <v>47134 2005</v>
          </cell>
          <cell r="D28">
            <v>200547134</v>
          </cell>
          <cell r="E28">
            <v>0</v>
          </cell>
          <cell r="F28">
            <v>1</v>
          </cell>
          <cell r="G28">
            <v>1</v>
          </cell>
          <cell r="H28">
            <v>3</v>
          </cell>
          <cell r="I28">
            <v>3</v>
          </cell>
        </row>
        <row r="29">
          <cell r="C29" t="str">
            <v>47134 2005</v>
          </cell>
          <cell r="D29">
            <v>200547134</v>
          </cell>
          <cell r="E29">
            <v>0</v>
          </cell>
          <cell r="F29">
            <v>1</v>
          </cell>
          <cell r="G29">
            <v>1</v>
          </cell>
          <cell r="H29">
            <v>3</v>
          </cell>
          <cell r="I29">
            <v>3</v>
          </cell>
        </row>
        <row r="30">
          <cell r="C30" t="str">
            <v>9030 2006</v>
          </cell>
          <cell r="D30">
            <v>20069030</v>
          </cell>
          <cell r="E30">
            <v>0</v>
          </cell>
          <cell r="F30">
            <v>1</v>
          </cell>
          <cell r="G30">
            <v>1</v>
          </cell>
          <cell r="H30">
            <v>3</v>
          </cell>
          <cell r="I30">
            <v>1</v>
          </cell>
        </row>
        <row r="31">
          <cell r="C31" t="str">
            <v>9030 2006</v>
          </cell>
          <cell r="D31">
            <v>20069030</v>
          </cell>
          <cell r="E31">
            <v>0</v>
          </cell>
          <cell r="F31">
            <v>1</v>
          </cell>
          <cell r="G31">
            <v>1</v>
          </cell>
          <cell r="H31">
            <v>3</v>
          </cell>
          <cell r="I31">
            <v>1</v>
          </cell>
        </row>
        <row r="32">
          <cell r="C32" t="str">
            <v>29078 2006</v>
          </cell>
          <cell r="D32">
            <v>200629078</v>
          </cell>
          <cell r="E32">
            <v>4</v>
          </cell>
          <cell r="F32">
            <v>0</v>
          </cell>
          <cell r="G32">
            <v>1</v>
          </cell>
          <cell r="H32">
            <v>3</v>
          </cell>
          <cell r="I32">
            <v>2</v>
          </cell>
        </row>
        <row r="33">
          <cell r="C33" t="str">
            <v>34099 2006</v>
          </cell>
          <cell r="D33">
            <v>200634099</v>
          </cell>
          <cell r="E33">
            <v>0</v>
          </cell>
          <cell r="F33">
            <v>1</v>
          </cell>
          <cell r="G33">
            <v>1</v>
          </cell>
          <cell r="H33">
            <v>2</v>
          </cell>
          <cell r="I33">
            <v>1</v>
          </cell>
        </row>
        <row r="34">
          <cell r="C34" t="str">
            <v>34099 2006</v>
          </cell>
          <cell r="D34">
            <v>200634099</v>
          </cell>
          <cell r="E34">
            <v>0</v>
          </cell>
          <cell r="F34">
            <v>1</v>
          </cell>
          <cell r="G34">
            <v>1</v>
          </cell>
          <cell r="H34">
            <v>2</v>
          </cell>
          <cell r="I34">
            <v>1</v>
          </cell>
        </row>
        <row r="35">
          <cell r="C35" t="str">
            <v>34099 2006</v>
          </cell>
          <cell r="D35">
            <v>200634099</v>
          </cell>
          <cell r="E35">
            <v>0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</row>
        <row r="36">
          <cell r="C36" t="str">
            <v>36201 2006</v>
          </cell>
          <cell r="D36">
            <v>200636201</v>
          </cell>
          <cell r="E36">
            <v>0</v>
          </cell>
          <cell r="F36">
            <v>1</v>
          </cell>
          <cell r="G36">
            <v>1</v>
          </cell>
          <cell r="H36">
            <v>3</v>
          </cell>
          <cell r="I36">
            <v>1</v>
          </cell>
        </row>
        <row r="37">
          <cell r="C37" t="str">
            <v>36201 2006</v>
          </cell>
          <cell r="D37">
            <v>200636201</v>
          </cell>
          <cell r="E37">
            <v>0</v>
          </cell>
          <cell r="F37">
            <v>1</v>
          </cell>
          <cell r="G37">
            <v>1</v>
          </cell>
          <cell r="H37">
            <v>3</v>
          </cell>
          <cell r="I37">
            <v>1</v>
          </cell>
        </row>
        <row r="38">
          <cell r="C38" t="str">
            <v>36341 2006</v>
          </cell>
          <cell r="D38">
            <v>200636341</v>
          </cell>
          <cell r="E38">
            <v>0</v>
          </cell>
          <cell r="F38">
            <v>1</v>
          </cell>
          <cell r="G38">
            <v>1</v>
          </cell>
          <cell r="H38">
            <v>3</v>
          </cell>
          <cell r="I38">
            <v>1</v>
          </cell>
        </row>
        <row r="39">
          <cell r="C39" t="str">
            <v>48143 2006</v>
          </cell>
          <cell r="D39">
            <v>200648143</v>
          </cell>
          <cell r="E39">
            <v>3</v>
          </cell>
          <cell r="F39">
            <v>1</v>
          </cell>
          <cell r="G39">
            <v>0</v>
          </cell>
          <cell r="H39">
            <v>3</v>
          </cell>
          <cell r="I39">
            <v>3</v>
          </cell>
        </row>
        <row r="40">
          <cell r="C40" t="str">
            <v>6285 2007</v>
          </cell>
          <cell r="D40">
            <v>20076285</v>
          </cell>
          <cell r="E40">
            <v>1</v>
          </cell>
          <cell r="F40">
            <v>1</v>
          </cell>
          <cell r="G40">
            <v>0</v>
          </cell>
          <cell r="H40">
            <v>3</v>
          </cell>
          <cell r="I40">
            <v>4</v>
          </cell>
        </row>
        <row r="41">
          <cell r="C41" t="str">
            <v>6641 2007</v>
          </cell>
          <cell r="D41">
            <v>20076641</v>
          </cell>
          <cell r="E41">
            <v>2</v>
          </cell>
          <cell r="F41">
            <v>1</v>
          </cell>
          <cell r="G41">
            <v>0</v>
          </cell>
          <cell r="H41">
            <v>3</v>
          </cell>
          <cell r="I41">
            <v>4</v>
          </cell>
        </row>
        <row r="42">
          <cell r="C42" t="str">
            <v>12007 2007</v>
          </cell>
          <cell r="D42">
            <v>200712007</v>
          </cell>
          <cell r="E42">
            <v>0</v>
          </cell>
          <cell r="F42">
            <v>1</v>
          </cell>
          <cell r="G42">
            <v>1</v>
          </cell>
          <cell r="H42">
            <v>3</v>
          </cell>
          <cell r="I42">
            <v>3</v>
          </cell>
        </row>
        <row r="43">
          <cell r="C43" t="str">
            <v>25069 2007</v>
          </cell>
          <cell r="D43">
            <v>200725069</v>
          </cell>
          <cell r="E43">
            <v>0</v>
          </cell>
          <cell r="F43">
            <v>1</v>
          </cell>
          <cell r="G43">
            <v>1</v>
          </cell>
          <cell r="H43">
            <v>3</v>
          </cell>
          <cell r="I43">
            <v>1</v>
          </cell>
        </row>
        <row r="44">
          <cell r="C44" t="str">
            <v>25069 2007</v>
          </cell>
          <cell r="D44">
            <v>200725069</v>
          </cell>
          <cell r="E44">
            <v>0</v>
          </cell>
          <cell r="F44">
            <v>1</v>
          </cell>
          <cell r="G44">
            <v>1</v>
          </cell>
          <cell r="H44">
            <v>3</v>
          </cell>
          <cell r="I44">
            <v>1</v>
          </cell>
        </row>
        <row r="45">
          <cell r="C45" t="str">
            <v>25069 2007</v>
          </cell>
          <cell r="D45">
            <v>200725069</v>
          </cell>
          <cell r="E45">
            <v>0</v>
          </cell>
          <cell r="F45">
            <v>1</v>
          </cell>
          <cell r="G45">
            <v>1</v>
          </cell>
          <cell r="H45">
            <v>3</v>
          </cell>
          <cell r="I45">
            <v>1</v>
          </cell>
        </row>
        <row r="46">
          <cell r="C46" t="str">
            <v>34099 2007</v>
          </cell>
          <cell r="D46">
            <v>200734099</v>
          </cell>
          <cell r="E46">
            <v>0</v>
          </cell>
          <cell r="F46">
            <v>1</v>
          </cell>
          <cell r="G46">
            <v>1</v>
          </cell>
          <cell r="H46">
            <v>2</v>
          </cell>
          <cell r="I46">
            <v>1</v>
          </cell>
        </row>
        <row r="47">
          <cell r="C47" t="str">
            <v>34099 2007</v>
          </cell>
          <cell r="D47">
            <v>200734099</v>
          </cell>
          <cell r="E47">
            <v>0</v>
          </cell>
          <cell r="F47">
            <v>1</v>
          </cell>
          <cell r="G47">
            <v>1</v>
          </cell>
          <cell r="H47">
            <v>2</v>
          </cell>
          <cell r="I47">
            <v>1</v>
          </cell>
        </row>
        <row r="48">
          <cell r="C48" t="str">
            <v>34099 2007</v>
          </cell>
          <cell r="D48">
            <v>200734099</v>
          </cell>
          <cell r="E48">
            <v>0</v>
          </cell>
          <cell r="F48">
            <v>1</v>
          </cell>
          <cell r="G48">
            <v>1</v>
          </cell>
          <cell r="H48">
            <v>2</v>
          </cell>
          <cell r="I48">
            <v>1</v>
          </cell>
        </row>
        <row r="49">
          <cell r="C49" t="str">
            <v>34099 2007</v>
          </cell>
          <cell r="D49">
            <v>200734099</v>
          </cell>
          <cell r="E49">
            <v>0</v>
          </cell>
          <cell r="F49">
            <v>1</v>
          </cell>
          <cell r="G49">
            <v>1</v>
          </cell>
          <cell r="H49">
            <v>2</v>
          </cell>
          <cell r="I49">
            <v>1</v>
          </cell>
        </row>
        <row r="50">
          <cell r="C50" t="str">
            <v>34099 2007</v>
          </cell>
          <cell r="D50">
            <v>200734099</v>
          </cell>
          <cell r="E50">
            <v>0</v>
          </cell>
          <cell r="F50">
            <v>1</v>
          </cell>
          <cell r="G50">
            <v>1</v>
          </cell>
          <cell r="H50">
            <v>2</v>
          </cell>
          <cell r="I50">
            <v>1</v>
          </cell>
        </row>
        <row r="51">
          <cell r="C51" t="str">
            <v>34099 2007</v>
          </cell>
          <cell r="D51">
            <v>200734099</v>
          </cell>
          <cell r="E51">
            <v>0</v>
          </cell>
          <cell r="F51">
            <v>1</v>
          </cell>
          <cell r="G51">
            <v>1</v>
          </cell>
          <cell r="H51">
            <v>2</v>
          </cell>
          <cell r="I51">
            <v>1</v>
          </cell>
        </row>
        <row r="52">
          <cell r="C52" t="str">
            <v>34099 2007</v>
          </cell>
          <cell r="D52">
            <v>200734099</v>
          </cell>
          <cell r="E52">
            <v>0</v>
          </cell>
          <cell r="F52">
            <v>1</v>
          </cell>
          <cell r="G52">
            <v>1</v>
          </cell>
          <cell r="H52">
            <v>2</v>
          </cell>
          <cell r="I52">
            <v>1</v>
          </cell>
        </row>
        <row r="53">
          <cell r="C53" t="str">
            <v>36064 2007</v>
          </cell>
          <cell r="D53">
            <v>200736064</v>
          </cell>
          <cell r="E53">
            <v>0</v>
          </cell>
          <cell r="F53">
            <v>1</v>
          </cell>
          <cell r="G53">
            <v>1</v>
          </cell>
          <cell r="H53">
            <v>3</v>
          </cell>
          <cell r="I53">
            <v>1</v>
          </cell>
        </row>
        <row r="54">
          <cell r="C54" t="str">
            <v>4022 2008</v>
          </cell>
          <cell r="D54">
            <v>20084022</v>
          </cell>
          <cell r="E54">
            <v>0</v>
          </cell>
          <cell r="F54">
            <v>1</v>
          </cell>
          <cell r="G54">
            <v>1</v>
          </cell>
          <cell r="H54">
            <v>3</v>
          </cell>
          <cell r="I54">
            <v>4</v>
          </cell>
        </row>
        <row r="55">
          <cell r="C55" t="str">
            <v>6276 2008</v>
          </cell>
          <cell r="D55">
            <v>20086276</v>
          </cell>
          <cell r="E55">
            <v>2</v>
          </cell>
          <cell r="F55">
            <v>1</v>
          </cell>
          <cell r="G55">
            <v>0</v>
          </cell>
          <cell r="H55">
            <v>3</v>
          </cell>
          <cell r="I55">
            <v>4</v>
          </cell>
        </row>
        <row r="56">
          <cell r="C56" t="str">
            <v>27108 2008</v>
          </cell>
          <cell r="D56">
            <v>200827108</v>
          </cell>
          <cell r="E56">
            <v>0</v>
          </cell>
          <cell r="F56">
            <v>1</v>
          </cell>
          <cell r="G56">
            <v>1</v>
          </cell>
          <cell r="H56">
            <v>3</v>
          </cell>
          <cell r="I56">
            <v>2</v>
          </cell>
        </row>
        <row r="57">
          <cell r="C57" t="str">
            <v>29193 2008</v>
          </cell>
          <cell r="D57">
            <v>200829193</v>
          </cell>
          <cell r="E57">
            <v>0</v>
          </cell>
          <cell r="F57">
            <v>1</v>
          </cell>
          <cell r="G57">
            <v>0</v>
          </cell>
          <cell r="H57">
            <v>3</v>
          </cell>
          <cell r="I57">
            <v>2</v>
          </cell>
        </row>
        <row r="58">
          <cell r="C58" t="str">
            <v>36125 2008</v>
          </cell>
          <cell r="D58">
            <v>200836125</v>
          </cell>
          <cell r="E58">
            <v>0</v>
          </cell>
          <cell r="F58">
            <v>1</v>
          </cell>
          <cell r="G58">
            <v>1</v>
          </cell>
          <cell r="H58">
            <v>3</v>
          </cell>
          <cell r="I58">
            <v>1</v>
          </cell>
        </row>
        <row r="59">
          <cell r="C59" t="str">
            <v>42323 2008</v>
          </cell>
          <cell r="D59">
            <v>200842323</v>
          </cell>
          <cell r="E59">
            <v>0</v>
          </cell>
          <cell r="F59">
            <v>1</v>
          </cell>
          <cell r="G59">
            <v>1</v>
          </cell>
          <cell r="H59">
            <v>3</v>
          </cell>
          <cell r="I59">
            <v>1</v>
          </cell>
        </row>
        <row r="60">
          <cell r="C60" t="str">
            <v>13100 2009</v>
          </cell>
          <cell r="D60">
            <v>200913100</v>
          </cell>
          <cell r="E60">
            <v>0</v>
          </cell>
          <cell r="F60">
            <v>1</v>
          </cell>
          <cell r="G60">
            <v>1</v>
          </cell>
          <cell r="H60">
            <v>3</v>
          </cell>
          <cell r="I60">
            <v>3</v>
          </cell>
        </row>
        <row r="61">
          <cell r="C61" t="str">
            <v>42164 2009</v>
          </cell>
          <cell r="D61">
            <v>200942164</v>
          </cell>
          <cell r="E61">
            <v>0</v>
          </cell>
          <cell r="F61">
            <v>1</v>
          </cell>
          <cell r="G61">
            <v>1</v>
          </cell>
          <cell r="H61">
            <v>3</v>
          </cell>
          <cell r="I61">
            <v>1</v>
          </cell>
        </row>
        <row r="62">
          <cell r="C62" t="str">
            <v>6060 2010</v>
          </cell>
          <cell r="D62">
            <v>20106060</v>
          </cell>
          <cell r="E62">
            <v>2</v>
          </cell>
          <cell r="F62">
            <v>1</v>
          </cell>
          <cell r="G62">
            <v>1</v>
          </cell>
          <cell r="H62">
            <v>3</v>
          </cell>
          <cell r="I62">
            <v>4</v>
          </cell>
        </row>
        <row r="63">
          <cell r="C63" t="str">
            <v>17123 2010</v>
          </cell>
          <cell r="D63">
            <v>201017123</v>
          </cell>
          <cell r="E63">
            <v>2</v>
          </cell>
          <cell r="F63">
            <v>1</v>
          </cell>
          <cell r="G63">
            <v>1</v>
          </cell>
          <cell r="H63">
            <v>3</v>
          </cell>
          <cell r="I63">
            <v>2</v>
          </cell>
        </row>
        <row r="64">
          <cell r="C64" t="str">
            <v>36205 2010</v>
          </cell>
          <cell r="D64">
            <v>201036205</v>
          </cell>
          <cell r="E64">
            <v>2</v>
          </cell>
          <cell r="F64">
            <v>1</v>
          </cell>
          <cell r="G64">
            <v>1</v>
          </cell>
          <cell r="H64">
            <v>3</v>
          </cell>
          <cell r="I64">
            <v>1</v>
          </cell>
        </row>
        <row r="65">
          <cell r="C65" t="str">
            <v>48057 2010</v>
          </cell>
          <cell r="D65">
            <v>201048057</v>
          </cell>
          <cell r="E65">
            <v>2</v>
          </cell>
          <cell r="F65">
            <v>1</v>
          </cell>
          <cell r="G65">
            <v>1</v>
          </cell>
          <cell r="H65">
            <v>3</v>
          </cell>
          <cell r="I65">
            <v>3</v>
          </cell>
        </row>
        <row r="66">
          <cell r="C66" t="str">
            <v>48500 2010</v>
          </cell>
          <cell r="D66">
            <v>201048500</v>
          </cell>
          <cell r="E66">
            <v>1</v>
          </cell>
          <cell r="F66">
            <v>1</v>
          </cell>
          <cell r="G66">
            <v>1</v>
          </cell>
          <cell r="H66">
            <v>3</v>
          </cell>
          <cell r="I66">
            <v>3</v>
          </cell>
        </row>
        <row r="67">
          <cell r="C67" t="str">
            <v>25069 2011</v>
          </cell>
          <cell r="D67">
            <v>201125069</v>
          </cell>
          <cell r="E67">
            <v>0</v>
          </cell>
          <cell r="F67">
            <v>1</v>
          </cell>
          <cell r="G67">
            <v>1</v>
          </cell>
          <cell r="H67">
            <v>3</v>
          </cell>
          <cell r="I67">
            <v>1</v>
          </cell>
        </row>
        <row r="68">
          <cell r="C68" t="str">
            <v>26022 2011</v>
          </cell>
          <cell r="D68">
            <v>201126022</v>
          </cell>
          <cell r="E68">
            <v>0</v>
          </cell>
          <cell r="F68">
            <v>1</v>
          </cell>
          <cell r="G68">
            <v>1</v>
          </cell>
          <cell r="H68">
            <v>3</v>
          </cell>
          <cell r="I68">
            <v>2</v>
          </cell>
        </row>
        <row r="69">
          <cell r="C69" t="str">
            <v>29185 2011</v>
          </cell>
          <cell r="D69">
            <v>201129185</v>
          </cell>
          <cell r="E69">
            <v>0</v>
          </cell>
          <cell r="F69">
            <v>1</v>
          </cell>
          <cell r="G69">
            <v>1</v>
          </cell>
          <cell r="H69">
            <v>3</v>
          </cell>
          <cell r="I69">
            <v>2</v>
          </cell>
        </row>
        <row r="70">
          <cell r="C70" t="str">
            <v>29185 2011</v>
          </cell>
          <cell r="D70">
            <v>201129185</v>
          </cell>
          <cell r="E70">
            <v>0</v>
          </cell>
          <cell r="F70">
            <v>1</v>
          </cell>
          <cell r="G70">
            <v>1</v>
          </cell>
          <cell r="H70">
            <v>3</v>
          </cell>
          <cell r="I70">
            <v>2</v>
          </cell>
        </row>
        <row r="71">
          <cell r="C71" t="str">
            <v>29185 2011</v>
          </cell>
          <cell r="D71">
            <v>201129185</v>
          </cell>
          <cell r="E71">
            <v>0</v>
          </cell>
          <cell r="F71">
            <v>1</v>
          </cell>
          <cell r="G71">
            <v>1</v>
          </cell>
          <cell r="H71">
            <v>3</v>
          </cell>
          <cell r="I71">
            <v>2</v>
          </cell>
        </row>
        <row r="72">
          <cell r="C72" t="str">
            <v>36336 2011</v>
          </cell>
          <cell r="D72">
            <v>201136336</v>
          </cell>
          <cell r="E72">
            <v>0</v>
          </cell>
          <cell r="F72">
            <v>1</v>
          </cell>
          <cell r="G72">
            <v>1</v>
          </cell>
          <cell r="H72">
            <v>3</v>
          </cell>
          <cell r="I72">
            <v>1</v>
          </cell>
        </row>
        <row r="73">
          <cell r="C73" t="str">
            <v>36336 2011</v>
          </cell>
          <cell r="D73">
            <v>201136336</v>
          </cell>
          <cell r="E73">
            <v>0</v>
          </cell>
          <cell r="F73">
            <v>1</v>
          </cell>
          <cell r="G73">
            <v>1</v>
          </cell>
          <cell r="H73">
            <v>3</v>
          </cell>
          <cell r="I73">
            <v>1</v>
          </cell>
        </row>
        <row r="74">
          <cell r="C74" t="str">
            <v>42323 2011</v>
          </cell>
          <cell r="D74">
            <v>201142323</v>
          </cell>
          <cell r="E74">
            <v>0</v>
          </cell>
          <cell r="F74">
            <v>1</v>
          </cell>
          <cell r="G74">
            <v>1</v>
          </cell>
          <cell r="H74">
            <v>3</v>
          </cell>
          <cell r="I74">
            <v>1</v>
          </cell>
        </row>
        <row r="75">
          <cell r="C75" t="str">
            <v>48057 2011</v>
          </cell>
          <cell r="D75">
            <v>201148057</v>
          </cell>
          <cell r="E75">
            <v>0</v>
          </cell>
          <cell r="F75">
            <v>1</v>
          </cell>
          <cell r="G75">
            <v>1</v>
          </cell>
          <cell r="H75">
            <v>3</v>
          </cell>
          <cell r="I75">
            <v>3</v>
          </cell>
        </row>
        <row r="76">
          <cell r="C76" t="str">
            <v>6021 1998</v>
          </cell>
          <cell r="D76">
            <v>19986021</v>
          </cell>
          <cell r="E76">
            <v>3</v>
          </cell>
          <cell r="F76">
            <v>1</v>
          </cell>
          <cell r="G76">
            <v>0</v>
          </cell>
          <cell r="H76">
            <v>3</v>
          </cell>
          <cell r="I76">
            <v>4</v>
          </cell>
        </row>
        <row r="77">
          <cell r="C77" t="str">
            <v>6277 1998</v>
          </cell>
          <cell r="D77">
            <v>19986277</v>
          </cell>
          <cell r="E77">
            <v>2</v>
          </cell>
          <cell r="F77">
            <v>1</v>
          </cell>
          <cell r="G77">
            <v>0</v>
          </cell>
          <cell r="H77">
            <v>3</v>
          </cell>
          <cell r="I77">
            <v>4</v>
          </cell>
        </row>
        <row r="78">
          <cell r="C78" t="str">
            <v>6632 1998</v>
          </cell>
          <cell r="D78">
            <v>19986632</v>
          </cell>
          <cell r="E78">
            <v>0</v>
          </cell>
          <cell r="F78">
            <v>1</v>
          </cell>
          <cell r="G78">
            <v>1</v>
          </cell>
          <cell r="H78">
            <v>3</v>
          </cell>
          <cell r="I78">
            <v>4</v>
          </cell>
        </row>
        <row r="79">
          <cell r="C79" t="str">
            <v>6632 1998</v>
          </cell>
          <cell r="D79">
            <v>19986632</v>
          </cell>
          <cell r="E79">
            <v>0</v>
          </cell>
          <cell r="F79">
            <v>1</v>
          </cell>
          <cell r="G79">
            <v>1</v>
          </cell>
          <cell r="H79">
            <v>3</v>
          </cell>
          <cell r="I79">
            <v>4</v>
          </cell>
        </row>
        <row r="80">
          <cell r="C80" t="str">
            <v>6632 1998</v>
          </cell>
          <cell r="D80">
            <v>19986632</v>
          </cell>
          <cell r="E80">
            <v>0</v>
          </cell>
          <cell r="F80">
            <v>1</v>
          </cell>
          <cell r="G80">
            <v>1</v>
          </cell>
          <cell r="H80">
            <v>3</v>
          </cell>
          <cell r="I80">
            <v>4</v>
          </cell>
        </row>
        <row r="81">
          <cell r="C81" t="str">
            <v>6632 1998</v>
          </cell>
          <cell r="D81">
            <v>19986632</v>
          </cell>
          <cell r="E81">
            <v>0</v>
          </cell>
          <cell r="F81">
            <v>1</v>
          </cell>
          <cell r="G81">
            <v>1</v>
          </cell>
          <cell r="H81">
            <v>3</v>
          </cell>
          <cell r="I81">
            <v>4</v>
          </cell>
        </row>
        <row r="82">
          <cell r="C82" t="str">
            <v>24041 1998</v>
          </cell>
          <cell r="D82">
            <v>199824041</v>
          </cell>
          <cell r="E82">
            <v>2</v>
          </cell>
          <cell r="F82">
            <v>0</v>
          </cell>
          <cell r="G82">
            <v>0</v>
          </cell>
          <cell r="H82">
            <v>3</v>
          </cell>
          <cell r="I82">
            <v>3</v>
          </cell>
        </row>
        <row r="83">
          <cell r="C83" t="str">
            <v>24042 1998</v>
          </cell>
          <cell r="D83">
            <v>199824042</v>
          </cell>
          <cell r="E83">
            <v>2</v>
          </cell>
          <cell r="F83">
            <v>1</v>
          </cell>
          <cell r="G83">
            <v>0</v>
          </cell>
          <cell r="H83">
            <v>3</v>
          </cell>
          <cell r="I83">
            <v>3</v>
          </cell>
        </row>
        <row r="84">
          <cell r="C84" t="str">
            <v>29051 1998</v>
          </cell>
          <cell r="D84">
            <v>199829051</v>
          </cell>
          <cell r="E84">
            <v>0</v>
          </cell>
          <cell r="F84">
            <v>1</v>
          </cell>
          <cell r="G84">
            <v>0</v>
          </cell>
          <cell r="H84">
            <v>3</v>
          </cell>
          <cell r="I84">
            <v>2</v>
          </cell>
        </row>
        <row r="85">
          <cell r="C85" t="str">
            <v>29051 1998</v>
          </cell>
          <cell r="D85">
            <v>199829051</v>
          </cell>
          <cell r="E85">
            <v>0</v>
          </cell>
          <cell r="F85">
            <v>1</v>
          </cell>
          <cell r="G85">
            <v>0</v>
          </cell>
          <cell r="H85">
            <v>3</v>
          </cell>
          <cell r="I85">
            <v>2</v>
          </cell>
        </row>
        <row r="86">
          <cell r="C86" t="str">
            <v>29051 1998</v>
          </cell>
          <cell r="D86">
            <v>199829051</v>
          </cell>
          <cell r="E86">
            <v>0</v>
          </cell>
          <cell r="F86">
            <v>1</v>
          </cell>
          <cell r="G86">
            <v>0</v>
          </cell>
          <cell r="H86">
            <v>3</v>
          </cell>
          <cell r="I86">
            <v>2</v>
          </cell>
        </row>
        <row r="87">
          <cell r="C87" t="str">
            <v>29051 1998</v>
          </cell>
          <cell r="D87">
            <v>199829051</v>
          </cell>
          <cell r="E87">
            <v>0</v>
          </cell>
          <cell r="F87">
            <v>1</v>
          </cell>
          <cell r="G87">
            <v>0</v>
          </cell>
          <cell r="H87">
            <v>3</v>
          </cell>
          <cell r="I87">
            <v>2</v>
          </cell>
        </row>
        <row r="88">
          <cell r="C88" t="str">
            <v>41025 1998</v>
          </cell>
          <cell r="D88">
            <v>199841025</v>
          </cell>
          <cell r="E88">
            <v>0</v>
          </cell>
          <cell r="F88">
            <v>1</v>
          </cell>
          <cell r="G88">
            <v>1</v>
          </cell>
          <cell r="H88">
            <v>2</v>
          </cell>
          <cell r="I88">
            <v>4</v>
          </cell>
        </row>
        <row r="89">
          <cell r="C89" t="str">
            <v>42025 1998</v>
          </cell>
          <cell r="D89">
            <v>199842025</v>
          </cell>
          <cell r="E89">
            <v>0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</row>
        <row r="90">
          <cell r="C90" t="str">
            <v>42116 1998</v>
          </cell>
          <cell r="D90">
            <v>199842116</v>
          </cell>
          <cell r="E90">
            <v>0</v>
          </cell>
          <cell r="F90">
            <v>1</v>
          </cell>
          <cell r="G90">
            <v>1</v>
          </cell>
          <cell r="H90">
            <v>3</v>
          </cell>
          <cell r="I90">
            <v>1</v>
          </cell>
        </row>
        <row r="91">
          <cell r="C91" t="str">
            <v>42268 1998</v>
          </cell>
          <cell r="D91">
            <v>199842268</v>
          </cell>
          <cell r="E91">
            <v>0</v>
          </cell>
          <cell r="F91">
            <v>1</v>
          </cell>
          <cell r="G91">
            <v>1</v>
          </cell>
          <cell r="H91">
            <v>3</v>
          </cell>
          <cell r="I91">
            <v>1</v>
          </cell>
        </row>
        <row r="92">
          <cell r="C92" t="str">
            <v>47033 1998</v>
          </cell>
          <cell r="D92">
            <v>199847033</v>
          </cell>
          <cell r="E92">
            <v>0</v>
          </cell>
          <cell r="F92">
            <v>1</v>
          </cell>
          <cell r="G92">
            <v>1</v>
          </cell>
          <cell r="H92">
            <v>3</v>
          </cell>
          <cell r="I92">
            <v>3</v>
          </cell>
        </row>
        <row r="93">
          <cell r="C93" t="str">
            <v>47033 1998</v>
          </cell>
          <cell r="D93">
            <v>199847033</v>
          </cell>
          <cell r="E93">
            <v>0</v>
          </cell>
          <cell r="F93">
            <v>1</v>
          </cell>
          <cell r="G93">
            <v>1</v>
          </cell>
          <cell r="H93">
            <v>3</v>
          </cell>
          <cell r="I93">
            <v>3</v>
          </cell>
        </row>
        <row r="94">
          <cell r="C94" t="str">
            <v>47033 1998</v>
          </cell>
          <cell r="D94">
            <v>199847033</v>
          </cell>
          <cell r="E94">
            <v>0</v>
          </cell>
          <cell r="F94">
            <v>1</v>
          </cell>
          <cell r="G94">
            <v>1</v>
          </cell>
          <cell r="H94">
            <v>3</v>
          </cell>
          <cell r="I94">
            <v>3</v>
          </cell>
        </row>
        <row r="95">
          <cell r="C95" t="str">
            <v>47033 1998</v>
          </cell>
          <cell r="D95">
            <v>199847033</v>
          </cell>
          <cell r="E95">
            <v>0</v>
          </cell>
          <cell r="F95">
            <v>1</v>
          </cell>
          <cell r="G95">
            <v>1</v>
          </cell>
          <cell r="H95">
            <v>3</v>
          </cell>
          <cell r="I95">
            <v>3</v>
          </cell>
        </row>
        <row r="96">
          <cell r="C96" t="str">
            <v>6010 1999</v>
          </cell>
          <cell r="D96">
            <v>19996010</v>
          </cell>
          <cell r="E96">
            <v>0</v>
          </cell>
          <cell r="F96">
            <v>1</v>
          </cell>
          <cell r="G96">
            <v>1</v>
          </cell>
          <cell r="H96">
            <v>2</v>
          </cell>
          <cell r="I96">
            <v>4</v>
          </cell>
        </row>
        <row r="97">
          <cell r="C97" t="str">
            <v>6081 1999</v>
          </cell>
          <cell r="D97">
            <v>19996081</v>
          </cell>
          <cell r="E97">
            <v>0</v>
          </cell>
          <cell r="F97">
            <v>1</v>
          </cell>
          <cell r="G97">
            <v>1</v>
          </cell>
          <cell r="H97">
            <v>3</v>
          </cell>
          <cell r="I97">
            <v>4</v>
          </cell>
        </row>
        <row r="98">
          <cell r="C98" t="str">
            <v>6081 1999</v>
          </cell>
          <cell r="D98">
            <v>19996081</v>
          </cell>
          <cell r="E98">
            <v>0</v>
          </cell>
          <cell r="F98">
            <v>1</v>
          </cell>
          <cell r="G98">
            <v>1</v>
          </cell>
          <cell r="H98">
            <v>3</v>
          </cell>
          <cell r="I98">
            <v>4</v>
          </cell>
        </row>
        <row r="99">
          <cell r="C99" t="str">
            <v>6081 1999</v>
          </cell>
          <cell r="D99">
            <v>19996081</v>
          </cell>
          <cell r="E99">
            <v>0</v>
          </cell>
          <cell r="F99">
            <v>1</v>
          </cell>
          <cell r="G99">
            <v>1</v>
          </cell>
          <cell r="H99">
            <v>3</v>
          </cell>
          <cell r="I99">
            <v>4</v>
          </cell>
        </row>
        <row r="100">
          <cell r="C100" t="str">
            <v>6081 1999</v>
          </cell>
          <cell r="D100">
            <v>19996081</v>
          </cell>
          <cell r="E100">
            <v>0</v>
          </cell>
          <cell r="F100">
            <v>1</v>
          </cell>
          <cell r="G100">
            <v>1</v>
          </cell>
          <cell r="H100">
            <v>3</v>
          </cell>
          <cell r="I100">
            <v>4</v>
          </cell>
        </row>
        <row r="101">
          <cell r="C101" t="str">
            <v>6081 1999</v>
          </cell>
          <cell r="D101">
            <v>19996081</v>
          </cell>
          <cell r="E101">
            <v>0</v>
          </cell>
          <cell r="F101">
            <v>1</v>
          </cell>
          <cell r="G101">
            <v>1</v>
          </cell>
          <cell r="H101">
            <v>3</v>
          </cell>
          <cell r="I101">
            <v>4</v>
          </cell>
        </row>
        <row r="102">
          <cell r="C102" t="str">
            <v>6081 1999</v>
          </cell>
          <cell r="D102">
            <v>19996081</v>
          </cell>
          <cell r="E102">
            <v>0</v>
          </cell>
          <cell r="F102">
            <v>1</v>
          </cell>
          <cell r="G102">
            <v>1</v>
          </cell>
          <cell r="H102">
            <v>3</v>
          </cell>
          <cell r="I102">
            <v>4</v>
          </cell>
        </row>
        <row r="103">
          <cell r="C103" t="str">
            <v>6081 1999</v>
          </cell>
          <cell r="D103">
            <v>19996081</v>
          </cell>
          <cell r="E103">
            <v>0</v>
          </cell>
          <cell r="F103">
            <v>1</v>
          </cell>
          <cell r="G103">
            <v>1</v>
          </cell>
          <cell r="H103">
            <v>3</v>
          </cell>
          <cell r="I103">
            <v>4</v>
          </cell>
        </row>
        <row r="104">
          <cell r="C104" t="str">
            <v>6081 1999</v>
          </cell>
          <cell r="D104">
            <v>19996081</v>
          </cell>
          <cell r="E104">
            <v>0</v>
          </cell>
          <cell r="F104">
            <v>1</v>
          </cell>
          <cell r="G104">
            <v>1</v>
          </cell>
          <cell r="H104">
            <v>3</v>
          </cell>
          <cell r="I104">
            <v>4</v>
          </cell>
        </row>
        <row r="105">
          <cell r="C105" t="str">
            <v>6081 1999</v>
          </cell>
          <cell r="D105">
            <v>19996081</v>
          </cell>
          <cell r="E105">
            <v>0</v>
          </cell>
          <cell r="F105">
            <v>1</v>
          </cell>
          <cell r="G105">
            <v>1</v>
          </cell>
          <cell r="H105">
            <v>3</v>
          </cell>
          <cell r="I105">
            <v>4</v>
          </cell>
        </row>
        <row r="106">
          <cell r="C106" t="str">
            <v>6081 1999</v>
          </cell>
          <cell r="D106">
            <v>19996081</v>
          </cell>
          <cell r="E106">
            <v>0</v>
          </cell>
          <cell r="F106">
            <v>1</v>
          </cell>
          <cell r="G106">
            <v>1</v>
          </cell>
          <cell r="H106">
            <v>3</v>
          </cell>
          <cell r="I106">
            <v>4</v>
          </cell>
        </row>
        <row r="107">
          <cell r="C107" t="str">
            <v>6081 1999</v>
          </cell>
          <cell r="D107">
            <v>19996081</v>
          </cell>
          <cell r="E107">
            <v>0</v>
          </cell>
          <cell r="F107">
            <v>1</v>
          </cell>
          <cell r="G107">
            <v>1</v>
          </cell>
          <cell r="H107">
            <v>3</v>
          </cell>
          <cell r="I107">
            <v>4</v>
          </cell>
        </row>
        <row r="108">
          <cell r="C108" t="str">
            <v>6210 1999</v>
          </cell>
          <cell r="D108">
            <v>19996210</v>
          </cell>
          <cell r="E108">
            <v>0</v>
          </cell>
          <cell r="F108">
            <v>1</v>
          </cell>
          <cell r="G108">
            <v>1</v>
          </cell>
          <cell r="H108">
            <v>2</v>
          </cell>
          <cell r="I108">
            <v>4</v>
          </cell>
        </row>
        <row r="109">
          <cell r="C109" t="str">
            <v>6284 1999</v>
          </cell>
          <cell r="D109">
            <v>19996284</v>
          </cell>
          <cell r="E109">
            <v>0</v>
          </cell>
          <cell r="F109">
            <v>1</v>
          </cell>
          <cell r="G109">
            <v>1</v>
          </cell>
          <cell r="H109">
            <v>3</v>
          </cell>
          <cell r="I109">
            <v>4</v>
          </cell>
        </row>
        <row r="110">
          <cell r="C110" t="str">
            <v>6624 1999</v>
          </cell>
          <cell r="D110">
            <v>19996624</v>
          </cell>
          <cell r="E110">
            <v>0</v>
          </cell>
          <cell r="F110">
            <v>1</v>
          </cell>
          <cell r="G110">
            <v>1</v>
          </cell>
          <cell r="H110">
            <v>1</v>
          </cell>
          <cell r="I110">
            <v>4</v>
          </cell>
        </row>
        <row r="111">
          <cell r="C111" t="str">
            <v>6624 1999</v>
          </cell>
          <cell r="D111">
            <v>19996624</v>
          </cell>
          <cell r="E111">
            <v>0</v>
          </cell>
          <cell r="F111">
            <v>1</v>
          </cell>
          <cell r="G111">
            <v>1</v>
          </cell>
          <cell r="H111">
            <v>1</v>
          </cell>
          <cell r="I111">
            <v>4</v>
          </cell>
        </row>
        <row r="112">
          <cell r="C112" t="str">
            <v>6626 1999</v>
          </cell>
          <cell r="D112">
            <v>19996626</v>
          </cell>
          <cell r="E112">
            <v>0</v>
          </cell>
          <cell r="F112">
            <v>1</v>
          </cell>
          <cell r="G112">
            <v>1</v>
          </cell>
          <cell r="H112">
            <v>3</v>
          </cell>
          <cell r="I112">
            <v>4</v>
          </cell>
        </row>
        <row r="113">
          <cell r="C113" t="str">
            <v>6626 1999</v>
          </cell>
          <cell r="D113">
            <v>19996626</v>
          </cell>
          <cell r="E113">
            <v>0</v>
          </cell>
          <cell r="F113">
            <v>1</v>
          </cell>
          <cell r="G113">
            <v>1</v>
          </cell>
          <cell r="H113">
            <v>3</v>
          </cell>
          <cell r="I113">
            <v>4</v>
          </cell>
        </row>
        <row r="114">
          <cell r="C114" t="str">
            <v>9030 1999</v>
          </cell>
          <cell r="D114">
            <v>19999030</v>
          </cell>
          <cell r="E114">
            <v>0</v>
          </cell>
          <cell r="F114">
            <v>1</v>
          </cell>
          <cell r="G114">
            <v>1</v>
          </cell>
          <cell r="H114">
            <v>3</v>
          </cell>
          <cell r="I114">
            <v>1</v>
          </cell>
        </row>
        <row r="115">
          <cell r="C115" t="str">
            <v>9030 1999</v>
          </cell>
          <cell r="D115">
            <v>19999030</v>
          </cell>
          <cell r="E115">
            <v>0</v>
          </cell>
          <cell r="F115">
            <v>1</v>
          </cell>
          <cell r="G115">
            <v>1</v>
          </cell>
          <cell r="H115">
            <v>3</v>
          </cell>
          <cell r="I115">
            <v>1</v>
          </cell>
        </row>
        <row r="116">
          <cell r="C116" t="str">
            <v>13024 1999</v>
          </cell>
          <cell r="D116">
            <v>199913024</v>
          </cell>
          <cell r="E116">
            <v>0</v>
          </cell>
          <cell r="F116">
            <v>1</v>
          </cell>
          <cell r="G116">
            <v>1</v>
          </cell>
          <cell r="H116">
            <v>3</v>
          </cell>
          <cell r="I116">
            <v>3</v>
          </cell>
        </row>
        <row r="117">
          <cell r="C117" t="str">
            <v>23007 1999</v>
          </cell>
          <cell r="D117">
            <v>199923007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</row>
        <row r="118">
          <cell r="C118" t="str">
            <v>24005 1999</v>
          </cell>
          <cell r="D118">
            <v>199924005</v>
          </cell>
          <cell r="E118">
            <v>0</v>
          </cell>
          <cell r="F118">
            <v>1</v>
          </cell>
          <cell r="G118">
            <v>1</v>
          </cell>
          <cell r="H118">
            <v>2</v>
          </cell>
          <cell r="I118">
            <v>3</v>
          </cell>
        </row>
        <row r="119">
          <cell r="C119" t="str">
            <v>24085 1999</v>
          </cell>
          <cell r="D119">
            <v>199924085</v>
          </cell>
          <cell r="E119">
            <v>2</v>
          </cell>
          <cell r="F119">
            <v>1</v>
          </cell>
          <cell r="G119">
            <v>0</v>
          </cell>
          <cell r="H119">
            <v>3</v>
          </cell>
          <cell r="I119">
            <v>3</v>
          </cell>
        </row>
        <row r="120">
          <cell r="C120" t="str">
            <v>24085 1999</v>
          </cell>
          <cell r="D120">
            <v>199924085</v>
          </cell>
          <cell r="E120">
            <v>2</v>
          </cell>
          <cell r="F120">
            <v>1</v>
          </cell>
          <cell r="G120">
            <v>0</v>
          </cell>
          <cell r="H120">
            <v>3</v>
          </cell>
          <cell r="I120">
            <v>3</v>
          </cell>
        </row>
        <row r="121">
          <cell r="C121" t="str">
            <v>24085 1999</v>
          </cell>
          <cell r="D121">
            <v>199924085</v>
          </cell>
          <cell r="E121">
            <v>2</v>
          </cell>
          <cell r="F121">
            <v>1</v>
          </cell>
          <cell r="G121">
            <v>0</v>
          </cell>
          <cell r="H121">
            <v>3</v>
          </cell>
          <cell r="I121">
            <v>3</v>
          </cell>
        </row>
        <row r="122">
          <cell r="C122" t="str">
            <v>24085 1999</v>
          </cell>
          <cell r="D122">
            <v>199924085</v>
          </cell>
          <cell r="E122">
            <v>2</v>
          </cell>
          <cell r="F122">
            <v>1</v>
          </cell>
          <cell r="G122">
            <v>0</v>
          </cell>
          <cell r="H122">
            <v>3</v>
          </cell>
          <cell r="I122">
            <v>3</v>
          </cell>
        </row>
        <row r="123">
          <cell r="C123" t="str">
            <v>24085 1999</v>
          </cell>
          <cell r="D123">
            <v>199924085</v>
          </cell>
          <cell r="E123">
            <v>2</v>
          </cell>
          <cell r="F123">
            <v>1</v>
          </cell>
          <cell r="G123">
            <v>0</v>
          </cell>
          <cell r="H123">
            <v>3</v>
          </cell>
          <cell r="I123">
            <v>3</v>
          </cell>
        </row>
        <row r="124">
          <cell r="C124" t="str">
            <v>29165 1999</v>
          </cell>
          <cell r="D124">
            <v>199929165</v>
          </cell>
          <cell r="E124">
            <v>0</v>
          </cell>
          <cell r="F124">
            <v>1</v>
          </cell>
          <cell r="G124">
            <v>0</v>
          </cell>
          <cell r="H124">
            <v>3</v>
          </cell>
          <cell r="I124">
            <v>2</v>
          </cell>
        </row>
        <row r="125">
          <cell r="C125" t="str">
            <v>29185 1999</v>
          </cell>
          <cell r="D125">
            <v>199929185</v>
          </cell>
          <cell r="E125">
            <v>2</v>
          </cell>
          <cell r="F125">
            <v>1</v>
          </cell>
          <cell r="G125">
            <v>1</v>
          </cell>
          <cell r="H125">
            <v>3</v>
          </cell>
          <cell r="I125">
            <v>2</v>
          </cell>
        </row>
        <row r="126">
          <cell r="C126" t="str">
            <v>29185 1999</v>
          </cell>
          <cell r="D126">
            <v>199929185</v>
          </cell>
          <cell r="E126">
            <v>2</v>
          </cell>
          <cell r="F126">
            <v>1</v>
          </cell>
          <cell r="G126">
            <v>1</v>
          </cell>
          <cell r="H126">
            <v>3</v>
          </cell>
          <cell r="I126">
            <v>2</v>
          </cell>
        </row>
        <row r="127">
          <cell r="C127" t="str">
            <v>29185 1999</v>
          </cell>
          <cell r="D127">
            <v>199929185</v>
          </cell>
          <cell r="E127">
            <v>2</v>
          </cell>
          <cell r="F127">
            <v>1</v>
          </cell>
          <cell r="G127">
            <v>1</v>
          </cell>
          <cell r="H127">
            <v>3</v>
          </cell>
          <cell r="I127">
            <v>2</v>
          </cell>
        </row>
        <row r="128">
          <cell r="C128" t="str">
            <v>29185 1999</v>
          </cell>
          <cell r="D128">
            <v>199929185</v>
          </cell>
          <cell r="E128">
            <v>2</v>
          </cell>
          <cell r="F128">
            <v>1</v>
          </cell>
          <cell r="G128">
            <v>1</v>
          </cell>
          <cell r="H128">
            <v>3</v>
          </cell>
          <cell r="I128">
            <v>2</v>
          </cell>
        </row>
        <row r="129">
          <cell r="C129" t="str">
            <v>29185 1999</v>
          </cell>
          <cell r="D129">
            <v>199929185</v>
          </cell>
          <cell r="E129">
            <v>2</v>
          </cell>
          <cell r="F129">
            <v>1</v>
          </cell>
          <cell r="G129">
            <v>1</v>
          </cell>
          <cell r="H129">
            <v>3</v>
          </cell>
          <cell r="I129">
            <v>2</v>
          </cell>
        </row>
        <row r="130">
          <cell r="C130" t="str">
            <v>34123 1999</v>
          </cell>
          <cell r="D130">
            <v>199934123</v>
          </cell>
          <cell r="E130">
            <v>0</v>
          </cell>
          <cell r="F130">
            <v>1</v>
          </cell>
          <cell r="G130">
            <v>1</v>
          </cell>
          <cell r="H130">
            <v>2</v>
          </cell>
          <cell r="I130">
            <v>1</v>
          </cell>
        </row>
        <row r="131">
          <cell r="C131" t="str">
            <v>36248 1999</v>
          </cell>
          <cell r="D131">
            <v>199936248</v>
          </cell>
          <cell r="E131">
            <v>0</v>
          </cell>
          <cell r="F131">
            <v>1</v>
          </cell>
          <cell r="G131">
            <v>1</v>
          </cell>
          <cell r="H131">
            <v>3</v>
          </cell>
          <cell r="I131">
            <v>1</v>
          </cell>
        </row>
        <row r="132">
          <cell r="C132" t="str">
            <v>42269 1999</v>
          </cell>
          <cell r="D132">
            <v>199942269</v>
          </cell>
          <cell r="E132">
            <v>2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</row>
        <row r="133">
          <cell r="C133" t="str">
            <v>42269 1999</v>
          </cell>
          <cell r="D133">
            <v>199942269</v>
          </cell>
          <cell r="E133">
            <v>2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</row>
        <row r="134">
          <cell r="C134" t="str">
            <v>42269 1999</v>
          </cell>
          <cell r="D134">
            <v>199942269</v>
          </cell>
          <cell r="E134">
            <v>2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</row>
        <row r="135">
          <cell r="C135" t="str">
            <v>42323 1999</v>
          </cell>
          <cell r="D135">
            <v>199942323</v>
          </cell>
          <cell r="E135">
            <v>0</v>
          </cell>
          <cell r="F135">
            <v>1</v>
          </cell>
          <cell r="G135">
            <v>1</v>
          </cell>
          <cell r="H135">
            <v>3</v>
          </cell>
          <cell r="I135">
            <v>1</v>
          </cell>
        </row>
        <row r="136">
          <cell r="C136" t="str">
            <v>42323 1999</v>
          </cell>
          <cell r="D136">
            <v>199942323</v>
          </cell>
          <cell r="E136">
            <v>0</v>
          </cell>
          <cell r="F136">
            <v>1</v>
          </cell>
          <cell r="G136">
            <v>1</v>
          </cell>
          <cell r="H136">
            <v>3</v>
          </cell>
          <cell r="I136">
            <v>1</v>
          </cell>
        </row>
        <row r="137">
          <cell r="C137" t="str">
            <v>42323 1999</v>
          </cell>
          <cell r="D137">
            <v>199942323</v>
          </cell>
          <cell r="E137">
            <v>0</v>
          </cell>
          <cell r="F137">
            <v>1</v>
          </cell>
          <cell r="G137">
            <v>1</v>
          </cell>
          <cell r="H137">
            <v>3</v>
          </cell>
          <cell r="I137">
            <v>1</v>
          </cell>
        </row>
        <row r="138">
          <cell r="C138" t="str">
            <v>45013 1999</v>
          </cell>
          <cell r="D138">
            <v>199945013</v>
          </cell>
          <cell r="E138">
            <v>2</v>
          </cell>
          <cell r="F138">
            <v>1</v>
          </cell>
          <cell r="G138">
            <v>1</v>
          </cell>
          <cell r="H138">
            <v>2</v>
          </cell>
          <cell r="I138">
            <v>3</v>
          </cell>
        </row>
        <row r="139">
          <cell r="C139" t="str">
            <v>47030 1999</v>
          </cell>
          <cell r="D139">
            <v>199947030</v>
          </cell>
          <cell r="E139">
            <v>2</v>
          </cell>
          <cell r="F139">
            <v>1</v>
          </cell>
          <cell r="G139">
            <v>1</v>
          </cell>
          <cell r="H139">
            <v>3</v>
          </cell>
          <cell r="I139">
            <v>3</v>
          </cell>
        </row>
        <row r="140">
          <cell r="C140" t="str">
            <v>47030 1999</v>
          </cell>
          <cell r="D140">
            <v>199947030</v>
          </cell>
          <cell r="E140">
            <v>2</v>
          </cell>
          <cell r="F140">
            <v>1</v>
          </cell>
          <cell r="G140">
            <v>1</v>
          </cell>
          <cell r="H140">
            <v>3</v>
          </cell>
          <cell r="I140">
            <v>3</v>
          </cell>
        </row>
        <row r="141">
          <cell r="C141" t="str">
            <v>6004 2000</v>
          </cell>
          <cell r="D141">
            <v>20006004</v>
          </cell>
          <cell r="E141">
            <v>1</v>
          </cell>
          <cell r="F141">
            <v>1</v>
          </cell>
          <cell r="G141">
            <v>0</v>
          </cell>
          <cell r="H141">
            <v>3</v>
          </cell>
          <cell r="I141">
            <v>4</v>
          </cell>
        </row>
        <row r="142">
          <cell r="C142" t="str">
            <v>6106 2000</v>
          </cell>
          <cell r="D142">
            <v>20006106</v>
          </cell>
          <cell r="E142">
            <v>2</v>
          </cell>
          <cell r="F142">
            <v>1</v>
          </cell>
          <cell r="G142">
            <v>0</v>
          </cell>
          <cell r="H142">
            <v>3</v>
          </cell>
          <cell r="I142">
            <v>4</v>
          </cell>
        </row>
        <row r="143">
          <cell r="C143" t="str">
            <v>6299 2000</v>
          </cell>
          <cell r="D143">
            <v>20006299</v>
          </cell>
          <cell r="E143">
            <v>1</v>
          </cell>
          <cell r="F143">
            <v>1</v>
          </cell>
          <cell r="G143">
            <v>0</v>
          </cell>
          <cell r="H143">
            <v>2</v>
          </cell>
          <cell r="I143">
            <v>4</v>
          </cell>
        </row>
        <row r="144">
          <cell r="C144" t="str">
            <v>6299 2000</v>
          </cell>
          <cell r="D144">
            <v>20006299</v>
          </cell>
          <cell r="E144">
            <v>1</v>
          </cell>
          <cell r="F144">
            <v>1</v>
          </cell>
          <cell r="G144">
            <v>0</v>
          </cell>
          <cell r="H144">
            <v>2</v>
          </cell>
          <cell r="I144">
            <v>4</v>
          </cell>
        </row>
        <row r="145">
          <cell r="C145" t="str">
            <v>6382 2000</v>
          </cell>
          <cell r="D145">
            <v>20006382</v>
          </cell>
          <cell r="E145">
            <v>0</v>
          </cell>
          <cell r="F145">
            <v>1</v>
          </cell>
          <cell r="G145">
            <v>1</v>
          </cell>
          <cell r="H145">
            <v>3</v>
          </cell>
          <cell r="I145">
            <v>4</v>
          </cell>
        </row>
        <row r="146">
          <cell r="C146" t="str">
            <v>6515 2000</v>
          </cell>
          <cell r="D146">
            <v>20006515</v>
          </cell>
          <cell r="E146">
            <v>0</v>
          </cell>
          <cell r="F146">
            <v>1</v>
          </cell>
          <cell r="G146">
            <v>1</v>
          </cell>
          <cell r="H146">
            <v>3</v>
          </cell>
          <cell r="I146">
            <v>4</v>
          </cell>
        </row>
        <row r="147">
          <cell r="C147" t="str">
            <v>6515 2000</v>
          </cell>
          <cell r="D147">
            <v>20006515</v>
          </cell>
          <cell r="E147">
            <v>0</v>
          </cell>
          <cell r="F147">
            <v>1</v>
          </cell>
          <cell r="G147">
            <v>1</v>
          </cell>
          <cell r="H147">
            <v>3</v>
          </cell>
          <cell r="I147">
            <v>4</v>
          </cell>
        </row>
        <row r="148">
          <cell r="C148" t="str">
            <v>6515 2000</v>
          </cell>
          <cell r="D148">
            <v>20006515</v>
          </cell>
          <cell r="E148">
            <v>0</v>
          </cell>
          <cell r="F148">
            <v>1</v>
          </cell>
          <cell r="G148">
            <v>1</v>
          </cell>
          <cell r="H148">
            <v>3</v>
          </cell>
          <cell r="I148">
            <v>4</v>
          </cell>
        </row>
        <row r="149">
          <cell r="C149" t="str">
            <v>6626 2000</v>
          </cell>
          <cell r="D149">
            <v>20006626</v>
          </cell>
          <cell r="E149">
            <v>0</v>
          </cell>
          <cell r="F149">
            <v>1</v>
          </cell>
          <cell r="G149">
            <v>1</v>
          </cell>
          <cell r="H149">
            <v>3</v>
          </cell>
          <cell r="I149">
            <v>4</v>
          </cell>
        </row>
        <row r="150">
          <cell r="C150" t="str">
            <v>6626 2000</v>
          </cell>
          <cell r="D150">
            <v>20006626</v>
          </cell>
          <cell r="E150">
            <v>0</v>
          </cell>
          <cell r="F150">
            <v>1</v>
          </cell>
          <cell r="G150">
            <v>1</v>
          </cell>
          <cell r="H150">
            <v>3</v>
          </cell>
          <cell r="I150">
            <v>4</v>
          </cell>
        </row>
        <row r="151">
          <cell r="C151" t="str">
            <v>6626 2000</v>
          </cell>
          <cell r="D151">
            <v>20006626</v>
          </cell>
          <cell r="E151">
            <v>0</v>
          </cell>
          <cell r="F151">
            <v>1</v>
          </cell>
          <cell r="G151">
            <v>1</v>
          </cell>
          <cell r="H151">
            <v>3</v>
          </cell>
          <cell r="I151">
            <v>4</v>
          </cell>
        </row>
        <row r="152">
          <cell r="C152" t="str">
            <v>6626 2000</v>
          </cell>
          <cell r="D152">
            <v>20006626</v>
          </cell>
          <cell r="E152">
            <v>0</v>
          </cell>
          <cell r="F152">
            <v>1</v>
          </cell>
          <cell r="G152">
            <v>1</v>
          </cell>
          <cell r="H152">
            <v>3</v>
          </cell>
          <cell r="I152">
            <v>4</v>
          </cell>
        </row>
        <row r="153">
          <cell r="C153" t="str">
            <v>9042 2000</v>
          </cell>
          <cell r="D153">
            <v>20009042</v>
          </cell>
          <cell r="E153">
            <v>0</v>
          </cell>
          <cell r="F153">
            <v>1</v>
          </cell>
          <cell r="G153">
            <v>1</v>
          </cell>
          <cell r="H153">
            <v>3</v>
          </cell>
          <cell r="I153">
            <v>1</v>
          </cell>
        </row>
        <row r="154">
          <cell r="C154" t="str">
            <v>13072 2000</v>
          </cell>
          <cell r="D154">
            <v>200013072</v>
          </cell>
          <cell r="E154">
            <v>0</v>
          </cell>
          <cell r="F154">
            <v>1</v>
          </cell>
          <cell r="G154">
            <v>1</v>
          </cell>
          <cell r="H154">
            <v>3</v>
          </cell>
          <cell r="I154">
            <v>3</v>
          </cell>
        </row>
        <row r="155">
          <cell r="C155" t="str">
            <v>13096 2000</v>
          </cell>
          <cell r="D155">
            <v>200013096</v>
          </cell>
          <cell r="E155">
            <v>0</v>
          </cell>
          <cell r="F155">
            <v>1</v>
          </cell>
          <cell r="G155">
            <v>1</v>
          </cell>
          <cell r="H155">
            <v>3</v>
          </cell>
          <cell r="I155">
            <v>3</v>
          </cell>
        </row>
        <row r="156">
          <cell r="C156" t="str">
            <v>19138 2000</v>
          </cell>
          <cell r="D156">
            <v>200019138</v>
          </cell>
          <cell r="E156">
            <v>4</v>
          </cell>
          <cell r="F156">
            <v>0</v>
          </cell>
          <cell r="G156">
            <v>1</v>
          </cell>
          <cell r="H156">
            <v>3</v>
          </cell>
          <cell r="I156">
            <v>2</v>
          </cell>
        </row>
        <row r="157">
          <cell r="C157" t="str">
            <v>21067 2000</v>
          </cell>
          <cell r="D157">
            <v>200021067</v>
          </cell>
          <cell r="E157">
            <v>0</v>
          </cell>
          <cell r="F157">
            <v>1</v>
          </cell>
          <cell r="G157">
            <v>1</v>
          </cell>
          <cell r="H157">
            <v>2</v>
          </cell>
          <cell r="I157">
            <v>3</v>
          </cell>
        </row>
        <row r="158">
          <cell r="C158" t="str">
            <v>21067 2000</v>
          </cell>
          <cell r="D158">
            <v>200021067</v>
          </cell>
          <cell r="E158">
            <v>0</v>
          </cell>
          <cell r="F158">
            <v>1</v>
          </cell>
          <cell r="G158">
            <v>1</v>
          </cell>
          <cell r="H158">
            <v>2</v>
          </cell>
          <cell r="I158">
            <v>3</v>
          </cell>
        </row>
        <row r="159">
          <cell r="C159" t="str">
            <v>21067 2000</v>
          </cell>
          <cell r="D159">
            <v>200021067</v>
          </cell>
          <cell r="E159">
            <v>0</v>
          </cell>
          <cell r="F159">
            <v>1</v>
          </cell>
          <cell r="G159">
            <v>1</v>
          </cell>
          <cell r="H159">
            <v>2</v>
          </cell>
          <cell r="I159">
            <v>3</v>
          </cell>
        </row>
        <row r="160">
          <cell r="C160" t="str">
            <v>21067 2000</v>
          </cell>
          <cell r="D160">
            <v>200021067</v>
          </cell>
          <cell r="E160">
            <v>0</v>
          </cell>
          <cell r="F160">
            <v>1</v>
          </cell>
          <cell r="G160">
            <v>1</v>
          </cell>
          <cell r="H160">
            <v>2</v>
          </cell>
          <cell r="I160">
            <v>3</v>
          </cell>
        </row>
        <row r="161">
          <cell r="C161" t="str">
            <v>21067 2000</v>
          </cell>
          <cell r="D161">
            <v>200021067</v>
          </cell>
          <cell r="E161">
            <v>0</v>
          </cell>
          <cell r="F161">
            <v>1</v>
          </cell>
          <cell r="G161">
            <v>1</v>
          </cell>
          <cell r="H161">
            <v>2</v>
          </cell>
          <cell r="I161">
            <v>3</v>
          </cell>
        </row>
        <row r="162">
          <cell r="C162" t="str">
            <v>21067 2000</v>
          </cell>
          <cell r="D162">
            <v>200021067</v>
          </cell>
          <cell r="E162">
            <v>0</v>
          </cell>
          <cell r="F162">
            <v>1</v>
          </cell>
          <cell r="G162">
            <v>1</v>
          </cell>
          <cell r="H162">
            <v>2</v>
          </cell>
          <cell r="I162">
            <v>3</v>
          </cell>
        </row>
        <row r="163">
          <cell r="C163" t="str">
            <v>21067 2000</v>
          </cell>
          <cell r="D163">
            <v>200021067</v>
          </cell>
          <cell r="E163">
            <v>0</v>
          </cell>
          <cell r="F163">
            <v>1</v>
          </cell>
          <cell r="G163">
            <v>1</v>
          </cell>
          <cell r="H163">
            <v>2</v>
          </cell>
          <cell r="I163">
            <v>3</v>
          </cell>
        </row>
        <row r="164">
          <cell r="C164" t="str">
            <v>21067 2000</v>
          </cell>
          <cell r="D164">
            <v>200021067</v>
          </cell>
          <cell r="E164">
            <v>0</v>
          </cell>
          <cell r="F164">
            <v>1</v>
          </cell>
          <cell r="G164">
            <v>1</v>
          </cell>
          <cell r="H164">
            <v>2</v>
          </cell>
          <cell r="I164">
            <v>3</v>
          </cell>
        </row>
        <row r="165">
          <cell r="C165" t="str">
            <v>21067 2000</v>
          </cell>
          <cell r="D165">
            <v>200021067</v>
          </cell>
          <cell r="E165">
            <v>0</v>
          </cell>
          <cell r="F165">
            <v>1</v>
          </cell>
          <cell r="G165">
            <v>1</v>
          </cell>
          <cell r="H165">
            <v>2</v>
          </cell>
          <cell r="I165">
            <v>3</v>
          </cell>
        </row>
        <row r="166">
          <cell r="C166" t="str">
            <v>25051 2000</v>
          </cell>
          <cell r="D166">
            <v>200025051</v>
          </cell>
          <cell r="E166">
            <v>0</v>
          </cell>
          <cell r="F166">
            <v>1</v>
          </cell>
          <cell r="G166">
            <v>1</v>
          </cell>
          <cell r="H166">
            <v>3</v>
          </cell>
          <cell r="I166">
            <v>1</v>
          </cell>
        </row>
        <row r="167">
          <cell r="C167" t="str">
            <v>29052 2000</v>
          </cell>
          <cell r="D167">
            <v>200029052</v>
          </cell>
          <cell r="E167">
            <v>0</v>
          </cell>
          <cell r="F167">
            <v>1</v>
          </cell>
          <cell r="G167">
            <v>1</v>
          </cell>
          <cell r="H167">
            <v>3</v>
          </cell>
          <cell r="I167">
            <v>2</v>
          </cell>
        </row>
        <row r="168">
          <cell r="C168" t="str">
            <v>29110 2000</v>
          </cell>
          <cell r="D168">
            <v>200029110</v>
          </cell>
          <cell r="E168">
            <v>0</v>
          </cell>
          <cell r="F168">
            <v>1</v>
          </cell>
          <cell r="G168">
            <v>0</v>
          </cell>
          <cell r="H168">
            <v>3</v>
          </cell>
          <cell r="I168">
            <v>2</v>
          </cell>
        </row>
        <row r="169">
          <cell r="C169" t="str">
            <v>37098 2000</v>
          </cell>
          <cell r="D169">
            <v>200037098</v>
          </cell>
          <cell r="E169">
            <v>2</v>
          </cell>
          <cell r="F169">
            <v>1</v>
          </cell>
          <cell r="G169">
            <v>0</v>
          </cell>
          <cell r="H169">
            <v>3</v>
          </cell>
          <cell r="I169">
            <v>3</v>
          </cell>
        </row>
        <row r="170">
          <cell r="C170" t="str">
            <v>41051 2000</v>
          </cell>
          <cell r="D170">
            <v>200041051</v>
          </cell>
          <cell r="E170">
            <v>0</v>
          </cell>
          <cell r="F170">
            <v>1</v>
          </cell>
          <cell r="G170">
            <v>1</v>
          </cell>
          <cell r="H170">
            <v>3</v>
          </cell>
          <cell r="I170">
            <v>4</v>
          </cell>
        </row>
        <row r="171">
          <cell r="C171" t="str">
            <v>42080 2000</v>
          </cell>
          <cell r="D171">
            <v>200042080</v>
          </cell>
          <cell r="E171">
            <v>0</v>
          </cell>
          <cell r="F171">
            <v>1</v>
          </cell>
          <cell r="G171">
            <v>1</v>
          </cell>
          <cell r="H171">
            <v>3</v>
          </cell>
          <cell r="I171">
            <v>1</v>
          </cell>
        </row>
        <row r="172">
          <cell r="C172" t="str">
            <v>42080 2000</v>
          </cell>
          <cell r="D172">
            <v>200042080</v>
          </cell>
          <cell r="E172">
            <v>0</v>
          </cell>
          <cell r="F172">
            <v>1</v>
          </cell>
          <cell r="G172">
            <v>1</v>
          </cell>
          <cell r="H172">
            <v>3</v>
          </cell>
          <cell r="I172">
            <v>1</v>
          </cell>
        </row>
        <row r="173">
          <cell r="C173" t="str">
            <v>42080 2000</v>
          </cell>
          <cell r="D173">
            <v>200042080</v>
          </cell>
          <cell r="E173">
            <v>0</v>
          </cell>
          <cell r="F173">
            <v>1</v>
          </cell>
          <cell r="G173">
            <v>1</v>
          </cell>
          <cell r="H173">
            <v>3</v>
          </cell>
          <cell r="I173">
            <v>1</v>
          </cell>
        </row>
        <row r="174">
          <cell r="C174" t="str">
            <v>42080 2000</v>
          </cell>
          <cell r="D174">
            <v>200042080</v>
          </cell>
          <cell r="E174">
            <v>0</v>
          </cell>
          <cell r="F174">
            <v>1</v>
          </cell>
          <cell r="G174">
            <v>1</v>
          </cell>
          <cell r="H174">
            <v>3</v>
          </cell>
          <cell r="I174">
            <v>1</v>
          </cell>
        </row>
        <row r="175">
          <cell r="C175" t="str">
            <v>42080 2000</v>
          </cell>
          <cell r="D175">
            <v>200042080</v>
          </cell>
          <cell r="E175">
            <v>0</v>
          </cell>
          <cell r="F175">
            <v>1</v>
          </cell>
          <cell r="G175">
            <v>1</v>
          </cell>
          <cell r="H175">
            <v>3</v>
          </cell>
          <cell r="I175">
            <v>1</v>
          </cell>
        </row>
        <row r="176">
          <cell r="C176" t="str">
            <v>42080 2000</v>
          </cell>
          <cell r="D176">
            <v>200042080</v>
          </cell>
          <cell r="E176">
            <v>0</v>
          </cell>
          <cell r="F176">
            <v>1</v>
          </cell>
          <cell r="G176">
            <v>1</v>
          </cell>
          <cell r="H176">
            <v>3</v>
          </cell>
          <cell r="I176">
            <v>1</v>
          </cell>
        </row>
        <row r="177">
          <cell r="C177" t="str">
            <v>42080 2000</v>
          </cell>
          <cell r="D177">
            <v>200042080</v>
          </cell>
          <cell r="E177">
            <v>0</v>
          </cell>
          <cell r="F177">
            <v>1</v>
          </cell>
          <cell r="G177">
            <v>1</v>
          </cell>
          <cell r="H177">
            <v>3</v>
          </cell>
          <cell r="I177">
            <v>1</v>
          </cell>
        </row>
        <row r="178">
          <cell r="C178" t="str">
            <v>42080 2000</v>
          </cell>
          <cell r="D178">
            <v>200042080</v>
          </cell>
          <cell r="E178">
            <v>0</v>
          </cell>
          <cell r="F178">
            <v>1</v>
          </cell>
          <cell r="G178">
            <v>1</v>
          </cell>
          <cell r="H178">
            <v>3</v>
          </cell>
          <cell r="I178">
            <v>1</v>
          </cell>
        </row>
        <row r="179">
          <cell r="C179" t="str">
            <v>42080 2000</v>
          </cell>
          <cell r="D179">
            <v>200042080</v>
          </cell>
          <cell r="E179">
            <v>0</v>
          </cell>
          <cell r="F179">
            <v>1</v>
          </cell>
          <cell r="G179">
            <v>1</v>
          </cell>
          <cell r="H179">
            <v>3</v>
          </cell>
          <cell r="I179">
            <v>1</v>
          </cell>
        </row>
        <row r="180">
          <cell r="C180" t="str">
            <v>42080 2000</v>
          </cell>
          <cell r="D180">
            <v>200042080</v>
          </cell>
          <cell r="E180">
            <v>0</v>
          </cell>
          <cell r="F180">
            <v>1</v>
          </cell>
          <cell r="G180">
            <v>1</v>
          </cell>
          <cell r="H180">
            <v>3</v>
          </cell>
          <cell r="I180">
            <v>1</v>
          </cell>
        </row>
        <row r="181">
          <cell r="C181" t="str">
            <v>42080 2000</v>
          </cell>
          <cell r="D181">
            <v>200042080</v>
          </cell>
          <cell r="E181">
            <v>0</v>
          </cell>
          <cell r="F181">
            <v>1</v>
          </cell>
          <cell r="G181">
            <v>1</v>
          </cell>
          <cell r="H181">
            <v>3</v>
          </cell>
          <cell r="I181">
            <v>1</v>
          </cell>
        </row>
        <row r="182">
          <cell r="C182" t="str">
            <v>42080 2000</v>
          </cell>
          <cell r="D182">
            <v>200042080</v>
          </cell>
          <cell r="E182">
            <v>0</v>
          </cell>
          <cell r="F182">
            <v>1</v>
          </cell>
          <cell r="G182">
            <v>1</v>
          </cell>
          <cell r="H182">
            <v>3</v>
          </cell>
          <cell r="I182">
            <v>1</v>
          </cell>
        </row>
        <row r="183">
          <cell r="C183" t="str">
            <v>42080 2000</v>
          </cell>
          <cell r="D183">
            <v>200042080</v>
          </cell>
          <cell r="E183">
            <v>0</v>
          </cell>
          <cell r="F183">
            <v>1</v>
          </cell>
          <cell r="G183">
            <v>1</v>
          </cell>
          <cell r="H183">
            <v>3</v>
          </cell>
          <cell r="I183">
            <v>1</v>
          </cell>
        </row>
        <row r="184">
          <cell r="C184" t="str">
            <v>42080 2000</v>
          </cell>
          <cell r="D184">
            <v>200042080</v>
          </cell>
          <cell r="E184">
            <v>0</v>
          </cell>
          <cell r="F184">
            <v>1</v>
          </cell>
          <cell r="G184">
            <v>1</v>
          </cell>
          <cell r="H184">
            <v>3</v>
          </cell>
          <cell r="I184">
            <v>1</v>
          </cell>
        </row>
        <row r="185">
          <cell r="C185" t="str">
            <v>42080 2000</v>
          </cell>
          <cell r="D185">
            <v>200042080</v>
          </cell>
          <cell r="E185">
            <v>0</v>
          </cell>
          <cell r="F185">
            <v>1</v>
          </cell>
          <cell r="G185">
            <v>1</v>
          </cell>
          <cell r="H185">
            <v>3</v>
          </cell>
          <cell r="I185">
            <v>1</v>
          </cell>
        </row>
        <row r="186">
          <cell r="C186" t="str">
            <v>42080 2000</v>
          </cell>
          <cell r="D186">
            <v>200042080</v>
          </cell>
          <cell r="E186">
            <v>0</v>
          </cell>
          <cell r="F186">
            <v>1</v>
          </cell>
          <cell r="G186">
            <v>1</v>
          </cell>
          <cell r="H186">
            <v>3</v>
          </cell>
          <cell r="I186">
            <v>1</v>
          </cell>
        </row>
        <row r="187">
          <cell r="C187" t="str">
            <v>42080 2000</v>
          </cell>
          <cell r="D187">
            <v>200042080</v>
          </cell>
          <cell r="E187">
            <v>0</v>
          </cell>
          <cell r="F187">
            <v>1</v>
          </cell>
          <cell r="G187">
            <v>1</v>
          </cell>
          <cell r="H187">
            <v>3</v>
          </cell>
          <cell r="I187">
            <v>1</v>
          </cell>
        </row>
        <row r="188">
          <cell r="C188" t="str">
            <v>42080 2000</v>
          </cell>
          <cell r="D188">
            <v>200042080</v>
          </cell>
          <cell r="E188">
            <v>0</v>
          </cell>
          <cell r="F188">
            <v>1</v>
          </cell>
          <cell r="G188">
            <v>1</v>
          </cell>
          <cell r="H188">
            <v>3</v>
          </cell>
          <cell r="I188">
            <v>1</v>
          </cell>
        </row>
        <row r="189">
          <cell r="C189" t="str">
            <v>42080 2000</v>
          </cell>
          <cell r="D189">
            <v>200042080</v>
          </cell>
          <cell r="E189">
            <v>0</v>
          </cell>
          <cell r="F189">
            <v>1</v>
          </cell>
          <cell r="G189">
            <v>1</v>
          </cell>
          <cell r="H189">
            <v>3</v>
          </cell>
          <cell r="I189">
            <v>1</v>
          </cell>
        </row>
        <row r="190">
          <cell r="C190" t="str">
            <v>42080 2000</v>
          </cell>
          <cell r="D190">
            <v>200042080</v>
          </cell>
          <cell r="E190">
            <v>0</v>
          </cell>
          <cell r="F190">
            <v>1</v>
          </cell>
          <cell r="G190">
            <v>1</v>
          </cell>
          <cell r="H190">
            <v>3</v>
          </cell>
          <cell r="I190">
            <v>1</v>
          </cell>
        </row>
        <row r="191">
          <cell r="C191" t="str">
            <v>42130 2000</v>
          </cell>
          <cell r="D191">
            <v>200042130</v>
          </cell>
          <cell r="E191">
            <v>0</v>
          </cell>
          <cell r="F191">
            <v>1</v>
          </cell>
          <cell r="G191">
            <v>1</v>
          </cell>
          <cell r="H191">
            <v>2</v>
          </cell>
          <cell r="I191">
            <v>1</v>
          </cell>
        </row>
        <row r="192">
          <cell r="C192" t="str">
            <v>42332 2000</v>
          </cell>
          <cell r="D192">
            <v>200042332</v>
          </cell>
          <cell r="E192">
            <v>0</v>
          </cell>
          <cell r="F192">
            <v>1</v>
          </cell>
          <cell r="G192">
            <v>1</v>
          </cell>
          <cell r="H192">
            <v>3</v>
          </cell>
          <cell r="I192">
            <v>1</v>
          </cell>
        </row>
        <row r="193">
          <cell r="C193" t="str">
            <v>47033 2000</v>
          </cell>
          <cell r="D193">
            <v>200047033</v>
          </cell>
          <cell r="E193">
            <v>0</v>
          </cell>
          <cell r="F193">
            <v>1</v>
          </cell>
          <cell r="G193">
            <v>1</v>
          </cell>
          <cell r="H193">
            <v>3</v>
          </cell>
          <cell r="I193">
            <v>3</v>
          </cell>
        </row>
        <row r="194">
          <cell r="C194" t="str">
            <v>47033 2000</v>
          </cell>
          <cell r="D194">
            <v>200047033</v>
          </cell>
          <cell r="E194">
            <v>0</v>
          </cell>
          <cell r="F194">
            <v>1</v>
          </cell>
          <cell r="G194">
            <v>1</v>
          </cell>
          <cell r="H194">
            <v>3</v>
          </cell>
          <cell r="I194">
            <v>3</v>
          </cell>
        </row>
        <row r="195">
          <cell r="C195" t="str">
            <v>47033 2000</v>
          </cell>
          <cell r="D195">
            <v>200047033</v>
          </cell>
          <cell r="E195">
            <v>0</v>
          </cell>
          <cell r="F195">
            <v>1</v>
          </cell>
          <cell r="G195">
            <v>1</v>
          </cell>
          <cell r="H195">
            <v>3</v>
          </cell>
          <cell r="I195">
            <v>3</v>
          </cell>
        </row>
        <row r="196">
          <cell r="C196" t="str">
            <v>48056 2000</v>
          </cell>
          <cell r="D196">
            <v>200048056</v>
          </cell>
          <cell r="E196">
            <v>0</v>
          </cell>
          <cell r="F196">
            <v>1</v>
          </cell>
          <cell r="G196">
            <v>1</v>
          </cell>
          <cell r="H196">
            <v>3</v>
          </cell>
          <cell r="I196">
            <v>3</v>
          </cell>
        </row>
        <row r="197">
          <cell r="C197" t="str">
            <v>48056 2000</v>
          </cell>
          <cell r="D197">
            <v>200048056</v>
          </cell>
          <cell r="E197">
            <v>0</v>
          </cell>
          <cell r="F197">
            <v>1</v>
          </cell>
          <cell r="G197">
            <v>1</v>
          </cell>
          <cell r="H197">
            <v>3</v>
          </cell>
          <cell r="I197">
            <v>3</v>
          </cell>
        </row>
        <row r="198">
          <cell r="C198" t="str">
            <v>48056 2000</v>
          </cell>
          <cell r="D198">
            <v>200048056</v>
          </cell>
          <cell r="E198">
            <v>0</v>
          </cell>
          <cell r="F198">
            <v>1</v>
          </cell>
          <cell r="G198">
            <v>1</v>
          </cell>
          <cell r="H198">
            <v>3</v>
          </cell>
          <cell r="I198">
            <v>3</v>
          </cell>
        </row>
        <row r="199">
          <cell r="C199" t="str">
            <v>48056 2000</v>
          </cell>
          <cell r="D199">
            <v>200048056</v>
          </cell>
          <cell r="E199">
            <v>0</v>
          </cell>
          <cell r="F199">
            <v>1</v>
          </cell>
          <cell r="G199">
            <v>1</v>
          </cell>
          <cell r="H199">
            <v>3</v>
          </cell>
          <cell r="I199">
            <v>3</v>
          </cell>
        </row>
        <row r="200">
          <cell r="C200" t="str">
            <v>48056 2000</v>
          </cell>
          <cell r="D200">
            <v>200048056</v>
          </cell>
          <cell r="E200">
            <v>0</v>
          </cell>
          <cell r="F200">
            <v>1</v>
          </cell>
          <cell r="G200">
            <v>1</v>
          </cell>
          <cell r="H200">
            <v>3</v>
          </cell>
          <cell r="I200">
            <v>3</v>
          </cell>
        </row>
        <row r="201">
          <cell r="C201" t="str">
            <v>48056 2000</v>
          </cell>
          <cell r="D201">
            <v>200048056</v>
          </cell>
          <cell r="E201">
            <v>0</v>
          </cell>
          <cell r="F201">
            <v>1</v>
          </cell>
          <cell r="G201">
            <v>1</v>
          </cell>
          <cell r="H201">
            <v>3</v>
          </cell>
          <cell r="I201">
            <v>3</v>
          </cell>
        </row>
        <row r="202">
          <cell r="C202" t="str">
            <v>48056 2000</v>
          </cell>
          <cell r="D202">
            <v>200048056</v>
          </cell>
          <cell r="E202">
            <v>0</v>
          </cell>
          <cell r="F202">
            <v>1</v>
          </cell>
          <cell r="G202">
            <v>1</v>
          </cell>
          <cell r="H202">
            <v>3</v>
          </cell>
          <cell r="I202">
            <v>3</v>
          </cell>
        </row>
        <row r="203">
          <cell r="C203" t="str">
            <v>48056 2000</v>
          </cell>
          <cell r="D203">
            <v>200048056</v>
          </cell>
          <cell r="E203">
            <v>0</v>
          </cell>
          <cell r="F203">
            <v>1</v>
          </cell>
          <cell r="G203">
            <v>1</v>
          </cell>
          <cell r="H203">
            <v>3</v>
          </cell>
          <cell r="I203">
            <v>3</v>
          </cell>
        </row>
        <row r="204">
          <cell r="C204" t="str">
            <v>48056 2000</v>
          </cell>
          <cell r="D204">
            <v>200048056</v>
          </cell>
          <cell r="E204">
            <v>0</v>
          </cell>
          <cell r="F204">
            <v>1</v>
          </cell>
          <cell r="G204">
            <v>1</v>
          </cell>
          <cell r="H204">
            <v>3</v>
          </cell>
          <cell r="I204">
            <v>3</v>
          </cell>
        </row>
        <row r="205">
          <cell r="C205" t="str">
            <v>48056 2000</v>
          </cell>
          <cell r="D205">
            <v>200048056</v>
          </cell>
          <cell r="E205">
            <v>0</v>
          </cell>
          <cell r="F205">
            <v>1</v>
          </cell>
          <cell r="G205">
            <v>1</v>
          </cell>
          <cell r="H205">
            <v>3</v>
          </cell>
          <cell r="I205">
            <v>3</v>
          </cell>
        </row>
        <row r="206">
          <cell r="C206" t="str">
            <v>48056 2000</v>
          </cell>
          <cell r="D206">
            <v>200048056</v>
          </cell>
          <cell r="E206">
            <v>0</v>
          </cell>
          <cell r="F206">
            <v>1</v>
          </cell>
          <cell r="G206">
            <v>1</v>
          </cell>
          <cell r="H206">
            <v>3</v>
          </cell>
          <cell r="I206">
            <v>3</v>
          </cell>
        </row>
        <row r="207">
          <cell r="C207" t="str">
            <v>48056 2000</v>
          </cell>
          <cell r="D207">
            <v>200048056</v>
          </cell>
          <cell r="E207">
            <v>0</v>
          </cell>
          <cell r="F207">
            <v>1</v>
          </cell>
          <cell r="G207">
            <v>1</v>
          </cell>
          <cell r="H207">
            <v>3</v>
          </cell>
          <cell r="I207">
            <v>3</v>
          </cell>
        </row>
        <row r="208">
          <cell r="C208" t="str">
            <v>48056 2000</v>
          </cell>
          <cell r="D208">
            <v>200048056</v>
          </cell>
          <cell r="E208">
            <v>0</v>
          </cell>
          <cell r="F208">
            <v>1</v>
          </cell>
          <cell r="G208">
            <v>1</v>
          </cell>
          <cell r="H208">
            <v>3</v>
          </cell>
          <cell r="I208">
            <v>3</v>
          </cell>
        </row>
        <row r="209">
          <cell r="C209" t="str">
            <v>48056 2000</v>
          </cell>
          <cell r="D209">
            <v>200048056</v>
          </cell>
          <cell r="E209">
            <v>0</v>
          </cell>
          <cell r="F209">
            <v>1</v>
          </cell>
          <cell r="G209">
            <v>1</v>
          </cell>
          <cell r="H209">
            <v>3</v>
          </cell>
          <cell r="I209">
            <v>3</v>
          </cell>
        </row>
        <row r="210">
          <cell r="C210" t="str">
            <v>48056 2000</v>
          </cell>
          <cell r="D210">
            <v>200048056</v>
          </cell>
          <cell r="E210">
            <v>0</v>
          </cell>
          <cell r="F210">
            <v>1</v>
          </cell>
          <cell r="G210">
            <v>1</v>
          </cell>
          <cell r="H210">
            <v>3</v>
          </cell>
          <cell r="I210">
            <v>3</v>
          </cell>
        </row>
        <row r="211">
          <cell r="C211" t="str">
            <v>48056 2000</v>
          </cell>
          <cell r="D211">
            <v>200048056</v>
          </cell>
          <cell r="E211">
            <v>0</v>
          </cell>
          <cell r="F211">
            <v>1</v>
          </cell>
          <cell r="G211">
            <v>1</v>
          </cell>
          <cell r="H211">
            <v>3</v>
          </cell>
          <cell r="I211">
            <v>3</v>
          </cell>
        </row>
        <row r="212">
          <cell r="C212" t="str">
            <v>48056 2000</v>
          </cell>
          <cell r="D212">
            <v>200048056</v>
          </cell>
          <cell r="E212">
            <v>0</v>
          </cell>
          <cell r="F212">
            <v>1</v>
          </cell>
          <cell r="G212">
            <v>1</v>
          </cell>
          <cell r="H212">
            <v>3</v>
          </cell>
          <cell r="I212">
            <v>3</v>
          </cell>
        </row>
        <row r="213">
          <cell r="C213" t="str">
            <v>48056 2000</v>
          </cell>
          <cell r="D213">
            <v>200048056</v>
          </cell>
          <cell r="E213">
            <v>0</v>
          </cell>
          <cell r="F213">
            <v>1</v>
          </cell>
          <cell r="G213">
            <v>1</v>
          </cell>
          <cell r="H213">
            <v>3</v>
          </cell>
          <cell r="I213">
            <v>3</v>
          </cell>
        </row>
        <row r="214">
          <cell r="C214" t="str">
            <v>48056 2000</v>
          </cell>
          <cell r="D214">
            <v>200048056</v>
          </cell>
          <cell r="E214">
            <v>0</v>
          </cell>
          <cell r="F214">
            <v>1</v>
          </cell>
          <cell r="G214">
            <v>1</v>
          </cell>
          <cell r="H214">
            <v>3</v>
          </cell>
          <cell r="I214">
            <v>3</v>
          </cell>
        </row>
        <row r="215">
          <cell r="C215" t="str">
            <v>48136 2000</v>
          </cell>
          <cell r="D215">
            <v>200048136</v>
          </cell>
          <cell r="E215">
            <v>0</v>
          </cell>
          <cell r="F215">
            <v>1</v>
          </cell>
          <cell r="G215">
            <v>1</v>
          </cell>
          <cell r="H215">
            <v>3</v>
          </cell>
          <cell r="I215">
            <v>3</v>
          </cell>
        </row>
        <row r="216">
          <cell r="C216" t="str">
            <v>6048 2001</v>
          </cell>
          <cell r="D216">
            <v>20016048</v>
          </cell>
          <cell r="E216">
            <v>0</v>
          </cell>
          <cell r="F216">
            <v>1</v>
          </cell>
          <cell r="G216">
            <v>1</v>
          </cell>
          <cell r="H216">
            <v>2</v>
          </cell>
          <cell r="I216">
            <v>4</v>
          </cell>
        </row>
        <row r="217">
          <cell r="C217" t="str">
            <v>6144 2001</v>
          </cell>
          <cell r="D217">
            <v>20016144</v>
          </cell>
          <cell r="E217">
            <v>2</v>
          </cell>
          <cell r="F217">
            <v>1</v>
          </cell>
          <cell r="G217">
            <v>0</v>
          </cell>
          <cell r="H217">
            <v>3</v>
          </cell>
          <cell r="I217">
            <v>4</v>
          </cell>
        </row>
        <row r="218">
          <cell r="C218" t="str">
            <v>6207 2001</v>
          </cell>
          <cell r="D218">
            <v>20016207</v>
          </cell>
          <cell r="E218">
            <v>0</v>
          </cell>
          <cell r="F218">
            <v>1</v>
          </cell>
          <cell r="G218">
            <v>1</v>
          </cell>
          <cell r="H218">
            <v>3</v>
          </cell>
          <cell r="I218">
            <v>4</v>
          </cell>
        </row>
        <row r="219">
          <cell r="C219" t="str">
            <v>6207 2001</v>
          </cell>
          <cell r="D219">
            <v>20016207</v>
          </cell>
          <cell r="E219">
            <v>0</v>
          </cell>
          <cell r="F219">
            <v>1</v>
          </cell>
          <cell r="G219">
            <v>1</v>
          </cell>
          <cell r="H219">
            <v>3</v>
          </cell>
          <cell r="I219">
            <v>4</v>
          </cell>
        </row>
        <row r="220">
          <cell r="C220" t="str">
            <v>6257 2001</v>
          </cell>
          <cell r="D220">
            <v>20016257</v>
          </cell>
          <cell r="E220">
            <v>0</v>
          </cell>
          <cell r="F220">
            <v>1</v>
          </cell>
          <cell r="G220">
            <v>1</v>
          </cell>
          <cell r="H220">
            <v>3</v>
          </cell>
          <cell r="I220">
            <v>4</v>
          </cell>
        </row>
        <row r="221">
          <cell r="C221" t="str">
            <v>6257 2001</v>
          </cell>
          <cell r="D221">
            <v>20016257</v>
          </cell>
          <cell r="E221">
            <v>0</v>
          </cell>
          <cell r="F221">
            <v>1</v>
          </cell>
          <cell r="G221">
            <v>1</v>
          </cell>
          <cell r="H221">
            <v>3</v>
          </cell>
          <cell r="I221">
            <v>4</v>
          </cell>
        </row>
        <row r="222">
          <cell r="C222" t="str">
            <v>6257 2001</v>
          </cell>
          <cell r="D222">
            <v>20016257</v>
          </cell>
          <cell r="E222">
            <v>0</v>
          </cell>
          <cell r="F222">
            <v>1</v>
          </cell>
          <cell r="G222">
            <v>1</v>
          </cell>
          <cell r="H222">
            <v>3</v>
          </cell>
          <cell r="I222">
            <v>4</v>
          </cell>
        </row>
        <row r="223">
          <cell r="C223" t="str">
            <v>6257 2001</v>
          </cell>
          <cell r="D223">
            <v>20016257</v>
          </cell>
          <cell r="E223">
            <v>0</v>
          </cell>
          <cell r="F223">
            <v>1</v>
          </cell>
          <cell r="G223">
            <v>1</v>
          </cell>
          <cell r="H223">
            <v>3</v>
          </cell>
          <cell r="I223">
            <v>4</v>
          </cell>
        </row>
        <row r="224">
          <cell r="C224" t="str">
            <v>6257 2001</v>
          </cell>
          <cell r="D224">
            <v>20016257</v>
          </cell>
          <cell r="E224">
            <v>0</v>
          </cell>
          <cell r="F224">
            <v>1</v>
          </cell>
          <cell r="G224">
            <v>1</v>
          </cell>
          <cell r="H224">
            <v>3</v>
          </cell>
          <cell r="I224">
            <v>4</v>
          </cell>
        </row>
        <row r="225">
          <cell r="C225" t="str">
            <v>6257 2001</v>
          </cell>
          <cell r="D225">
            <v>20016257</v>
          </cell>
          <cell r="E225">
            <v>0</v>
          </cell>
          <cell r="F225">
            <v>1</v>
          </cell>
          <cell r="G225">
            <v>1</v>
          </cell>
          <cell r="H225">
            <v>3</v>
          </cell>
          <cell r="I225">
            <v>4</v>
          </cell>
        </row>
        <row r="226">
          <cell r="C226" t="str">
            <v>6365 2001</v>
          </cell>
          <cell r="D226">
            <v>20016365</v>
          </cell>
          <cell r="E226">
            <v>2</v>
          </cell>
          <cell r="F226">
            <v>1</v>
          </cell>
          <cell r="G226">
            <v>0</v>
          </cell>
          <cell r="H226">
            <v>2</v>
          </cell>
          <cell r="I226">
            <v>4</v>
          </cell>
        </row>
        <row r="227">
          <cell r="C227" t="str">
            <v>6370 2001</v>
          </cell>
          <cell r="D227">
            <v>20016370</v>
          </cell>
          <cell r="E227">
            <v>0</v>
          </cell>
          <cell r="F227">
            <v>1</v>
          </cell>
          <cell r="G227">
            <v>1</v>
          </cell>
          <cell r="H227">
            <v>2</v>
          </cell>
          <cell r="I227">
            <v>4</v>
          </cell>
        </row>
        <row r="228">
          <cell r="C228" t="str">
            <v>6408 2001</v>
          </cell>
          <cell r="D228">
            <v>20016408</v>
          </cell>
          <cell r="E228">
            <v>0</v>
          </cell>
          <cell r="F228">
            <v>1</v>
          </cell>
          <cell r="G228">
            <v>1</v>
          </cell>
          <cell r="H228">
            <v>2</v>
          </cell>
          <cell r="I228">
            <v>4</v>
          </cell>
        </row>
        <row r="229">
          <cell r="C229" t="str">
            <v>13012 2001</v>
          </cell>
          <cell r="D229">
            <v>200113012</v>
          </cell>
          <cell r="E229">
            <v>0</v>
          </cell>
          <cell r="F229">
            <v>1</v>
          </cell>
          <cell r="G229">
            <v>1</v>
          </cell>
          <cell r="H229">
            <v>2</v>
          </cell>
          <cell r="I229">
            <v>3</v>
          </cell>
        </row>
        <row r="230">
          <cell r="C230" t="str">
            <v>19045 2001</v>
          </cell>
          <cell r="D230">
            <v>200119045</v>
          </cell>
          <cell r="E230">
            <v>0</v>
          </cell>
          <cell r="F230">
            <v>1</v>
          </cell>
          <cell r="G230">
            <v>1</v>
          </cell>
          <cell r="H230">
            <v>1</v>
          </cell>
          <cell r="I230">
            <v>2</v>
          </cell>
        </row>
        <row r="231">
          <cell r="C231" t="str">
            <v>19136 2001</v>
          </cell>
          <cell r="D231">
            <v>200119136</v>
          </cell>
          <cell r="E231">
            <v>0</v>
          </cell>
          <cell r="F231">
            <v>1</v>
          </cell>
          <cell r="G231">
            <v>1</v>
          </cell>
          <cell r="H231">
            <v>3</v>
          </cell>
          <cell r="I231">
            <v>2</v>
          </cell>
        </row>
        <row r="232">
          <cell r="C232" t="str">
            <v>19136 2001</v>
          </cell>
          <cell r="D232">
            <v>200119136</v>
          </cell>
          <cell r="E232">
            <v>0</v>
          </cell>
          <cell r="F232">
            <v>1</v>
          </cell>
          <cell r="G232">
            <v>1</v>
          </cell>
          <cell r="H232">
            <v>3</v>
          </cell>
          <cell r="I232">
            <v>2</v>
          </cell>
        </row>
        <row r="233">
          <cell r="C233" t="str">
            <v>19136 2001</v>
          </cell>
          <cell r="D233">
            <v>200119136</v>
          </cell>
          <cell r="E233">
            <v>0</v>
          </cell>
          <cell r="F233">
            <v>1</v>
          </cell>
          <cell r="G233">
            <v>1</v>
          </cell>
          <cell r="H233">
            <v>3</v>
          </cell>
          <cell r="I233">
            <v>2</v>
          </cell>
        </row>
        <row r="234">
          <cell r="C234" t="str">
            <v>19136 2001</v>
          </cell>
          <cell r="D234">
            <v>200119136</v>
          </cell>
          <cell r="E234">
            <v>0</v>
          </cell>
          <cell r="F234">
            <v>1</v>
          </cell>
          <cell r="G234">
            <v>1</v>
          </cell>
          <cell r="H234">
            <v>3</v>
          </cell>
          <cell r="I234">
            <v>2</v>
          </cell>
        </row>
        <row r="235">
          <cell r="C235" t="str">
            <v>27108 2001</v>
          </cell>
          <cell r="D235">
            <v>200127108</v>
          </cell>
          <cell r="E235">
            <v>0</v>
          </cell>
          <cell r="F235">
            <v>1</v>
          </cell>
          <cell r="G235">
            <v>1</v>
          </cell>
          <cell r="H235">
            <v>3</v>
          </cell>
          <cell r="I235">
            <v>2</v>
          </cell>
        </row>
        <row r="236">
          <cell r="C236" t="str">
            <v>27108 2001</v>
          </cell>
          <cell r="D236">
            <v>200127108</v>
          </cell>
          <cell r="E236">
            <v>0</v>
          </cell>
          <cell r="F236">
            <v>1</v>
          </cell>
          <cell r="G236">
            <v>1</v>
          </cell>
          <cell r="H236">
            <v>3</v>
          </cell>
          <cell r="I236">
            <v>2</v>
          </cell>
        </row>
        <row r="237">
          <cell r="C237" t="str">
            <v>27108 2001</v>
          </cell>
          <cell r="D237">
            <v>200127108</v>
          </cell>
          <cell r="E237">
            <v>0</v>
          </cell>
          <cell r="F237">
            <v>1</v>
          </cell>
          <cell r="G237">
            <v>1</v>
          </cell>
          <cell r="H237">
            <v>3</v>
          </cell>
          <cell r="I237">
            <v>2</v>
          </cell>
        </row>
        <row r="238">
          <cell r="C238" t="str">
            <v>27108 2001</v>
          </cell>
          <cell r="D238">
            <v>200127108</v>
          </cell>
          <cell r="E238">
            <v>0</v>
          </cell>
          <cell r="F238">
            <v>1</v>
          </cell>
          <cell r="G238">
            <v>1</v>
          </cell>
          <cell r="H238">
            <v>3</v>
          </cell>
          <cell r="I238">
            <v>2</v>
          </cell>
        </row>
        <row r="239">
          <cell r="C239" t="str">
            <v>27108 2001</v>
          </cell>
          <cell r="D239">
            <v>200127108</v>
          </cell>
          <cell r="E239">
            <v>0</v>
          </cell>
          <cell r="F239">
            <v>1</v>
          </cell>
          <cell r="G239">
            <v>1</v>
          </cell>
          <cell r="H239">
            <v>3</v>
          </cell>
          <cell r="I239">
            <v>2</v>
          </cell>
        </row>
        <row r="240">
          <cell r="C240" t="str">
            <v>27108 2001</v>
          </cell>
          <cell r="D240">
            <v>200127108</v>
          </cell>
          <cell r="E240">
            <v>0</v>
          </cell>
          <cell r="F240">
            <v>1</v>
          </cell>
          <cell r="G240">
            <v>1</v>
          </cell>
          <cell r="H240">
            <v>3</v>
          </cell>
          <cell r="I240">
            <v>2</v>
          </cell>
        </row>
        <row r="241">
          <cell r="C241" t="str">
            <v>27108 2001</v>
          </cell>
          <cell r="D241">
            <v>200127108</v>
          </cell>
          <cell r="E241">
            <v>0</v>
          </cell>
          <cell r="F241">
            <v>1</v>
          </cell>
          <cell r="G241">
            <v>1</v>
          </cell>
          <cell r="H241">
            <v>3</v>
          </cell>
          <cell r="I241">
            <v>2</v>
          </cell>
        </row>
        <row r="242">
          <cell r="C242" t="str">
            <v>27108 2001</v>
          </cell>
          <cell r="D242">
            <v>200127108</v>
          </cell>
          <cell r="E242">
            <v>0</v>
          </cell>
          <cell r="F242">
            <v>1</v>
          </cell>
          <cell r="G242">
            <v>1</v>
          </cell>
          <cell r="H242">
            <v>3</v>
          </cell>
          <cell r="I242">
            <v>2</v>
          </cell>
        </row>
        <row r="243">
          <cell r="C243" t="str">
            <v>27108 2001</v>
          </cell>
          <cell r="D243">
            <v>200127108</v>
          </cell>
          <cell r="E243">
            <v>0</v>
          </cell>
          <cell r="F243">
            <v>1</v>
          </cell>
          <cell r="G243">
            <v>1</v>
          </cell>
          <cell r="H243">
            <v>3</v>
          </cell>
          <cell r="I243">
            <v>2</v>
          </cell>
        </row>
        <row r="244">
          <cell r="C244" t="str">
            <v>27108 2001</v>
          </cell>
          <cell r="D244">
            <v>200127108</v>
          </cell>
          <cell r="E244">
            <v>0</v>
          </cell>
          <cell r="F244">
            <v>1</v>
          </cell>
          <cell r="G244">
            <v>1</v>
          </cell>
          <cell r="H244">
            <v>3</v>
          </cell>
          <cell r="I244">
            <v>2</v>
          </cell>
        </row>
        <row r="245">
          <cell r="C245" t="str">
            <v>27108 2001</v>
          </cell>
          <cell r="D245">
            <v>200127108</v>
          </cell>
          <cell r="E245">
            <v>0</v>
          </cell>
          <cell r="F245">
            <v>1</v>
          </cell>
          <cell r="G245">
            <v>1</v>
          </cell>
          <cell r="H245">
            <v>3</v>
          </cell>
          <cell r="I245">
            <v>2</v>
          </cell>
        </row>
        <row r="246">
          <cell r="C246" t="str">
            <v>27108 2001</v>
          </cell>
          <cell r="D246">
            <v>200127108</v>
          </cell>
          <cell r="E246">
            <v>0</v>
          </cell>
          <cell r="F246">
            <v>1</v>
          </cell>
          <cell r="G246">
            <v>1</v>
          </cell>
          <cell r="H246">
            <v>3</v>
          </cell>
          <cell r="I246">
            <v>2</v>
          </cell>
        </row>
        <row r="247">
          <cell r="C247" t="str">
            <v>27108 2001</v>
          </cell>
          <cell r="D247">
            <v>200127108</v>
          </cell>
          <cell r="E247">
            <v>0</v>
          </cell>
          <cell r="F247">
            <v>1</v>
          </cell>
          <cell r="G247">
            <v>1</v>
          </cell>
          <cell r="H247">
            <v>3</v>
          </cell>
          <cell r="I247">
            <v>2</v>
          </cell>
        </row>
        <row r="248">
          <cell r="C248" t="str">
            <v>27108 2001</v>
          </cell>
          <cell r="D248">
            <v>200127108</v>
          </cell>
          <cell r="E248">
            <v>0</v>
          </cell>
          <cell r="F248">
            <v>1</v>
          </cell>
          <cell r="G248">
            <v>1</v>
          </cell>
          <cell r="H248">
            <v>3</v>
          </cell>
          <cell r="I248">
            <v>2</v>
          </cell>
        </row>
        <row r="249">
          <cell r="C249" t="str">
            <v>27108 2001</v>
          </cell>
          <cell r="D249">
            <v>200127108</v>
          </cell>
          <cell r="E249">
            <v>0</v>
          </cell>
          <cell r="F249">
            <v>1</v>
          </cell>
          <cell r="G249">
            <v>1</v>
          </cell>
          <cell r="H249">
            <v>3</v>
          </cell>
          <cell r="I249">
            <v>2</v>
          </cell>
        </row>
        <row r="250">
          <cell r="C250" t="str">
            <v>27108 2001</v>
          </cell>
          <cell r="D250">
            <v>200127108</v>
          </cell>
          <cell r="E250">
            <v>0</v>
          </cell>
          <cell r="F250">
            <v>1</v>
          </cell>
          <cell r="G250">
            <v>1</v>
          </cell>
          <cell r="H250">
            <v>3</v>
          </cell>
          <cell r="I250">
            <v>2</v>
          </cell>
        </row>
        <row r="251">
          <cell r="C251" t="str">
            <v>27108 2001</v>
          </cell>
          <cell r="D251">
            <v>200127108</v>
          </cell>
          <cell r="E251">
            <v>0</v>
          </cell>
          <cell r="F251">
            <v>1</v>
          </cell>
          <cell r="G251">
            <v>1</v>
          </cell>
          <cell r="H251">
            <v>3</v>
          </cell>
          <cell r="I251">
            <v>2</v>
          </cell>
        </row>
        <row r="252">
          <cell r="C252" t="str">
            <v>27108 2001</v>
          </cell>
          <cell r="D252">
            <v>200127108</v>
          </cell>
          <cell r="E252">
            <v>0</v>
          </cell>
          <cell r="F252">
            <v>1</v>
          </cell>
          <cell r="G252">
            <v>1</v>
          </cell>
          <cell r="H252">
            <v>3</v>
          </cell>
          <cell r="I252">
            <v>2</v>
          </cell>
        </row>
        <row r="253">
          <cell r="C253" t="str">
            <v>27108 2001</v>
          </cell>
          <cell r="D253">
            <v>200127108</v>
          </cell>
          <cell r="E253">
            <v>0</v>
          </cell>
          <cell r="F253">
            <v>1</v>
          </cell>
          <cell r="G253">
            <v>1</v>
          </cell>
          <cell r="H253">
            <v>3</v>
          </cell>
          <cell r="I253">
            <v>2</v>
          </cell>
        </row>
        <row r="254">
          <cell r="C254" t="str">
            <v>36095 2001</v>
          </cell>
          <cell r="D254">
            <v>200136095</v>
          </cell>
          <cell r="E254">
            <v>0</v>
          </cell>
          <cell r="F254">
            <v>1</v>
          </cell>
          <cell r="G254">
            <v>1</v>
          </cell>
          <cell r="H254">
            <v>3</v>
          </cell>
          <cell r="I254">
            <v>1</v>
          </cell>
        </row>
        <row r="255">
          <cell r="C255" t="str">
            <v>36109 2001</v>
          </cell>
          <cell r="D255">
            <v>200136109</v>
          </cell>
          <cell r="E255">
            <v>0</v>
          </cell>
          <cell r="F255">
            <v>1</v>
          </cell>
          <cell r="G255">
            <v>1</v>
          </cell>
          <cell r="H255">
            <v>3</v>
          </cell>
          <cell r="I255">
            <v>1</v>
          </cell>
        </row>
        <row r="256">
          <cell r="C256" t="str">
            <v>36125 2001</v>
          </cell>
          <cell r="D256">
            <v>200136125</v>
          </cell>
          <cell r="E256">
            <v>0</v>
          </cell>
          <cell r="F256">
            <v>1</v>
          </cell>
          <cell r="G256">
            <v>1</v>
          </cell>
          <cell r="H256">
            <v>3</v>
          </cell>
          <cell r="I256">
            <v>1</v>
          </cell>
        </row>
        <row r="257">
          <cell r="C257" t="str">
            <v>36125 2001</v>
          </cell>
          <cell r="D257">
            <v>200136125</v>
          </cell>
          <cell r="E257">
            <v>0</v>
          </cell>
          <cell r="F257">
            <v>1</v>
          </cell>
          <cell r="G257">
            <v>1</v>
          </cell>
          <cell r="H257">
            <v>3</v>
          </cell>
          <cell r="I257">
            <v>1</v>
          </cell>
        </row>
        <row r="258">
          <cell r="C258" t="str">
            <v>36125 2001</v>
          </cell>
          <cell r="D258">
            <v>200136125</v>
          </cell>
          <cell r="E258">
            <v>0</v>
          </cell>
          <cell r="F258">
            <v>1</v>
          </cell>
          <cell r="G258">
            <v>1</v>
          </cell>
          <cell r="H258">
            <v>3</v>
          </cell>
          <cell r="I258">
            <v>1</v>
          </cell>
        </row>
        <row r="259">
          <cell r="C259" t="str">
            <v>36125 2001</v>
          </cell>
          <cell r="D259">
            <v>200136125</v>
          </cell>
          <cell r="E259">
            <v>0</v>
          </cell>
          <cell r="F259">
            <v>1</v>
          </cell>
          <cell r="G259">
            <v>1</v>
          </cell>
          <cell r="H259">
            <v>3</v>
          </cell>
          <cell r="I259">
            <v>1</v>
          </cell>
        </row>
        <row r="260">
          <cell r="C260" t="str">
            <v>36125 2001</v>
          </cell>
          <cell r="D260">
            <v>200136125</v>
          </cell>
          <cell r="E260">
            <v>0</v>
          </cell>
          <cell r="F260">
            <v>1</v>
          </cell>
          <cell r="G260">
            <v>1</v>
          </cell>
          <cell r="H260">
            <v>3</v>
          </cell>
          <cell r="I260">
            <v>1</v>
          </cell>
        </row>
        <row r="261">
          <cell r="C261" t="str">
            <v>36125 2001</v>
          </cell>
          <cell r="D261">
            <v>200136125</v>
          </cell>
          <cell r="E261">
            <v>0</v>
          </cell>
          <cell r="F261">
            <v>1</v>
          </cell>
          <cell r="G261">
            <v>1</v>
          </cell>
          <cell r="H261">
            <v>3</v>
          </cell>
          <cell r="I261">
            <v>1</v>
          </cell>
        </row>
        <row r="262">
          <cell r="C262" t="str">
            <v>36125 2001</v>
          </cell>
          <cell r="D262">
            <v>200136125</v>
          </cell>
          <cell r="E262">
            <v>0</v>
          </cell>
          <cell r="F262">
            <v>1</v>
          </cell>
          <cell r="G262">
            <v>1</v>
          </cell>
          <cell r="H262">
            <v>3</v>
          </cell>
          <cell r="I262">
            <v>1</v>
          </cell>
        </row>
        <row r="263">
          <cell r="C263" t="str">
            <v>36125 2001</v>
          </cell>
          <cell r="D263">
            <v>200136125</v>
          </cell>
          <cell r="E263">
            <v>0</v>
          </cell>
          <cell r="F263">
            <v>1</v>
          </cell>
          <cell r="G263">
            <v>1</v>
          </cell>
          <cell r="H263">
            <v>3</v>
          </cell>
          <cell r="I263">
            <v>1</v>
          </cell>
        </row>
        <row r="264">
          <cell r="C264" t="str">
            <v>36125 2001</v>
          </cell>
          <cell r="D264">
            <v>200136125</v>
          </cell>
          <cell r="E264">
            <v>0</v>
          </cell>
          <cell r="F264">
            <v>1</v>
          </cell>
          <cell r="G264">
            <v>1</v>
          </cell>
          <cell r="H264">
            <v>3</v>
          </cell>
          <cell r="I264">
            <v>1</v>
          </cell>
        </row>
        <row r="265">
          <cell r="C265" t="str">
            <v>36125 2001</v>
          </cell>
          <cell r="D265">
            <v>200136125</v>
          </cell>
          <cell r="E265">
            <v>0</v>
          </cell>
          <cell r="F265">
            <v>1</v>
          </cell>
          <cell r="G265">
            <v>1</v>
          </cell>
          <cell r="H265">
            <v>3</v>
          </cell>
          <cell r="I265">
            <v>1</v>
          </cell>
        </row>
        <row r="266">
          <cell r="C266" t="str">
            <v>36125 2001</v>
          </cell>
          <cell r="D266">
            <v>200136125</v>
          </cell>
          <cell r="E266">
            <v>0</v>
          </cell>
          <cell r="F266">
            <v>1</v>
          </cell>
          <cell r="G266">
            <v>1</v>
          </cell>
          <cell r="H266">
            <v>3</v>
          </cell>
          <cell r="I266">
            <v>1</v>
          </cell>
        </row>
        <row r="267">
          <cell r="C267" t="str">
            <v>36125 2001</v>
          </cell>
          <cell r="D267">
            <v>200136125</v>
          </cell>
          <cell r="E267">
            <v>0</v>
          </cell>
          <cell r="F267">
            <v>1</v>
          </cell>
          <cell r="G267">
            <v>1</v>
          </cell>
          <cell r="H267">
            <v>3</v>
          </cell>
          <cell r="I267">
            <v>1</v>
          </cell>
        </row>
        <row r="268">
          <cell r="C268" t="str">
            <v>36233 2001</v>
          </cell>
          <cell r="D268">
            <v>200136233</v>
          </cell>
          <cell r="E268">
            <v>0</v>
          </cell>
          <cell r="F268">
            <v>1</v>
          </cell>
          <cell r="G268">
            <v>1</v>
          </cell>
          <cell r="H268">
            <v>3</v>
          </cell>
          <cell r="I268">
            <v>1</v>
          </cell>
        </row>
        <row r="269">
          <cell r="C269" t="str">
            <v>36233 2001</v>
          </cell>
          <cell r="D269">
            <v>200136233</v>
          </cell>
          <cell r="E269">
            <v>0</v>
          </cell>
          <cell r="F269">
            <v>1</v>
          </cell>
          <cell r="G269">
            <v>1</v>
          </cell>
          <cell r="H269">
            <v>3</v>
          </cell>
          <cell r="I269">
            <v>1</v>
          </cell>
        </row>
        <row r="270">
          <cell r="C270" t="str">
            <v>37003 2001</v>
          </cell>
          <cell r="D270">
            <v>200137003</v>
          </cell>
          <cell r="E270">
            <v>2</v>
          </cell>
          <cell r="F270">
            <v>1</v>
          </cell>
          <cell r="G270">
            <v>0</v>
          </cell>
          <cell r="H270">
            <v>3</v>
          </cell>
          <cell r="I270">
            <v>3</v>
          </cell>
        </row>
        <row r="271">
          <cell r="C271" t="str">
            <v>37006 2001</v>
          </cell>
          <cell r="D271">
            <v>200137006</v>
          </cell>
          <cell r="E271">
            <v>0</v>
          </cell>
          <cell r="F271">
            <v>1</v>
          </cell>
          <cell r="G271">
            <v>1</v>
          </cell>
          <cell r="H271">
            <v>3</v>
          </cell>
          <cell r="I271">
            <v>3</v>
          </cell>
        </row>
        <row r="272">
          <cell r="C272" t="str">
            <v>37006 2001</v>
          </cell>
          <cell r="D272">
            <v>200137006</v>
          </cell>
          <cell r="E272">
            <v>0</v>
          </cell>
          <cell r="F272">
            <v>1</v>
          </cell>
          <cell r="G272">
            <v>1</v>
          </cell>
          <cell r="H272">
            <v>3</v>
          </cell>
          <cell r="I272">
            <v>3</v>
          </cell>
        </row>
        <row r="273">
          <cell r="C273" t="str">
            <v>37006 2001</v>
          </cell>
          <cell r="D273">
            <v>200137006</v>
          </cell>
          <cell r="E273">
            <v>0</v>
          </cell>
          <cell r="F273">
            <v>1</v>
          </cell>
          <cell r="G273">
            <v>1</v>
          </cell>
          <cell r="H273">
            <v>3</v>
          </cell>
          <cell r="I273">
            <v>3</v>
          </cell>
        </row>
        <row r="274">
          <cell r="C274" t="str">
            <v>37059 2001</v>
          </cell>
          <cell r="D274">
            <v>200137059</v>
          </cell>
          <cell r="E274">
            <v>0</v>
          </cell>
          <cell r="F274">
            <v>1</v>
          </cell>
          <cell r="G274">
            <v>1</v>
          </cell>
          <cell r="H274">
            <v>3</v>
          </cell>
          <cell r="I274">
            <v>3</v>
          </cell>
        </row>
        <row r="275">
          <cell r="C275" t="str">
            <v>37059 2001</v>
          </cell>
          <cell r="D275">
            <v>200137059</v>
          </cell>
          <cell r="E275">
            <v>0</v>
          </cell>
          <cell r="F275">
            <v>1</v>
          </cell>
          <cell r="G275">
            <v>1</v>
          </cell>
          <cell r="H275">
            <v>3</v>
          </cell>
          <cell r="I275">
            <v>3</v>
          </cell>
        </row>
        <row r="276">
          <cell r="C276" t="str">
            <v>41064 2001</v>
          </cell>
          <cell r="D276">
            <v>200141064</v>
          </cell>
          <cell r="E276">
            <v>0</v>
          </cell>
          <cell r="F276">
            <v>1</v>
          </cell>
          <cell r="G276">
            <v>1</v>
          </cell>
          <cell r="H276">
            <v>3</v>
          </cell>
          <cell r="I276">
            <v>4</v>
          </cell>
        </row>
        <row r="277">
          <cell r="C277" t="str">
            <v>42158 2001</v>
          </cell>
          <cell r="D277">
            <v>200142158</v>
          </cell>
          <cell r="E277">
            <v>0</v>
          </cell>
          <cell r="F277">
            <v>1</v>
          </cell>
          <cell r="G277">
            <v>1</v>
          </cell>
          <cell r="H277">
            <v>2</v>
          </cell>
          <cell r="I277">
            <v>1</v>
          </cell>
        </row>
        <row r="278">
          <cell r="C278" t="str">
            <v>42201 2001</v>
          </cell>
          <cell r="D278">
            <v>200142201</v>
          </cell>
          <cell r="E278">
            <v>0</v>
          </cell>
          <cell r="F278">
            <v>1</v>
          </cell>
          <cell r="G278">
            <v>1</v>
          </cell>
          <cell r="H278">
            <v>3</v>
          </cell>
          <cell r="I278">
            <v>1</v>
          </cell>
        </row>
        <row r="279">
          <cell r="C279" t="str">
            <v>42201 2001</v>
          </cell>
          <cell r="D279">
            <v>200142201</v>
          </cell>
          <cell r="E279">
            <v>0</v>
          </cell>
          <cell r="F279">
            <v>1</v>
          </cell>
          <cell r="G279">
            <v>1</v>
          </cell>
          <cell r="H279">
            <v>3</v>
          </cell>
          <cell r="I279">
            <v>1</v>
          </cell>
        </row>
        <row r="280">
          <cell r="C280" t="str">
            <v>42201 2001</v>
          </cell>
          <cell r="D280">
            <v>200142201</v>
          </cell>
          <cell r="E280">
            <v>0</v>
          </cell>
          <cell r="F280">
            <v>1</v>
          </cell>
          <cell r="G280">
            <v>1</v>
          </cell>
          <cell r="H280">
            <v>3</v>
          </cell>
          <cell r="I280">
            <v>1</v>
          </cell>
        </row>
        <row r="281">
          <cell r="C281" t="str">
            <v>42201 2001</v>
          </cell>
          <cell r="D281">
            <v>200142201</v>
          </cell>
          <cell r="E281">
            <v>0</v>
          </cell>
          <cell r="F281">
            <v>1</v>
          </cell>
          <cell r="G281">
            <v>1</v>
          </cell>
          <cell r="H281">
            <v>3</v>
          </cell>
          <cell r="I281">
            <v>1</v>
          </cell>
        </row>
        <row r="282">
          <cell r="C282" t="str">
            <v>42201 2001</v>
          </cell>
          <cell r="D282">
            <v>200142201</v>
          </cell>
          <cell r="E282">
            <v>0</v>
          </cell>
          <cell r="F282">
            <v>1</v>
          </cell>
          <cell r="G282">
            <v>1</v>
          </cell>
          <cell r="H282">
            <v>3</v>
          </cell>
          <cell r="I282">
            <v>1</v>
          </cell>
        </row>
        <row r="283">
          <cell r="C283" t="str">
            <v>42201 2001</v>
          </cell>
          <cell r="D283">
            <v>200142201</v>
          </cell>
          <cell r="E283">
            <v>0</v>
          </cell>
          <cell r="F283">
            <v>1</v>
          </cell>
          <cell r="G283">
            <v>1</v>
          </cell>
          <cell r="H283">
            <v>3</v>
          </cell>
          <cell r="I283">
            <v>1</v>
          </cell>
        </row>
        <row r="284">
          <cell r="C284" t="str">
            <v>42201 2001</v>
          </cell>
          <cell r="D284">
            <v>200142201</v>
          </cell>
          <cell r="E284">
            <v>0</v>
          </cell>
          <cell r="F284">
            <v>1</v>
          </cell>
          <cell r="G284">
            <v>1</v>
          </cell>
          <cell r="H284">
            <v>3</v>
          </cell>
          <cell r="I284">
            <v>1</v>
          </cell>
        </row>
        <row r="285">
          <cell r="C285" t="str">
            <v>42201 2001</v>
          </cell>
          <cell r="D285">
            <v>200142201</v>
          </cell>
          <cell r="E285">
            <v>0</v>
          </cell>
          <cell r="F285">
            <v>1</v>
          </cell>
          <cell r="G285">
            <v>1</v>
          </cell>
          <cell r="H285">
            <v>3</v>
          </cell>
          <cell r="I285">
            <v>1</v>
          </cell>
        </row>
        <row r="286">
          <cell r="C286" t="str">
            <v>42201 2001</v>
          </cell>
          <cell r="D286">
            <v>200142201</v>
          </cell>
          <cell r="E286">
            <v>0</v>
          </cell>
          <cell r="F286">
            <v>1</v>
          </cell>
          <cell r="G286">
            <v>1</v>
          </cell>
          <cell r="H286">
            <v>3</v>
          </cell>
          <cell r="I286">
            <v>1</v>
          </cell>
        </row>
        <row r="287">
          <cell r="C287" t="str">
            <v>42201 2001</v>
          </cell>
          <cell r="D287">
            <v>200142201</v>
          </cell>
          <cell r="E287">
            <v>0</v>
          </cell>
          <cell r="F287">
            <v>1</v>
          </cell>
          <cell r="G287">
            <v>1</v>
          </cell>
          <cell r="H287">
            <v>3</v>
          </cell>
          <cell r="I287">
            <v>1</v>
          </cell>
        </row>
        <row r="288">
          <cell r="C288" t="str">
            <v>42201 2001</v>
          </cell>
          <cell r="D288">
            <v>200142201</v>
          </cell>
          <cell r="E288">
            <v>0</v>
          </cell>
          <cell r="F288">
            <v>1</v>
          </cell>
          <cell r="G288">
            <v>1</v>
          </cell>
          <cell r="H288">
            <v>3</v>
          </cell>
          <cell r="I288">
            <v>1</v>
          </cell>
        </row>
        <row r="289">
          <cell r="C289" t="str">
            <v>42285 2001</v>
          </cell>
          <cell r="D289">
            <v>200142285</v>
          </cell>
          <cell r="E289">
            <v>0</v>
          </cell>
          <cell r="F289">
            <v>1</v>
          </cell>
          <cell r="G289">
            <v>1</v>
          </cell>
          <cell r="H289">
            <v>2</v>
          </cell>
          <cell r="I289">
            <v>1</v>
          </cell>
        </row>
        <row r="290">
          <cell r="C290" t="str">
            <v>42325 2001</v>
          </cell>
          <cell r="D290">
            <v>200142325</v>
          </cell>
          <cell r="E290">
            <v>0</v>
          </cell>
          <cell r="F290">
            <v>1</v>
          </cell>
          <cell r="G290">
            <v>1</v>
          </cell>
          <cell r="H290">
            <v>3</v>
          </cell>
          <cell r="I290">
            <v>1</v>
          </cell>
        </row>
        <row r="291">
          <cell r="C291" t="str">
            <v>42325 2001</v>
          </cell>
          <cell r="D291">
            <v>200142325</v>
          </cell>
          <cell r="E291">
            <v>0</v>
          </cell>
          <cell r="F291">
            <v>1</v>
          </cell>
          <cell r="G291">
            <v>1</v>
          </cell>
          <cell r="H291">
            <v>3</v>
          </cell>
          <cell r="I291">
            <v>1</v>
          </cell>
        </row>
        <row r="292">
          <cell r="C292" t="str">
            <v>42325 2001</v>
          </cell>
          <cell r="D292">
            <v>200142325</v>
          </cell>
          <cell r="E292">
            <v>0</v>
          </cell>
          <cell r="F292">
            <v>1</v>
          </cell>
          <cell r="G292">
            <v>1</v>
          </cell>
          <cell r="H292">
            <v>3</v>
          </cell>
          <cell r="I292">
            <v>1</v>
          </cell>
        </row>
        <row r="293">
          <cell r="C293" t="str">
            <v>42325 2001</v>
          </cell>
          <cell r="D293">
            <v>200142325</v>
          </cell>
          <cell r="E293">
            <v>0</v>
          </cell>
          <cell r="F293">
            <v>1</v>
          </cell>
          <cell r="G293">
            <v>1</v>
          </cell>
          <cell r="H293">
            <v>3</v>
          </cell>
          <cell r="I293">
            <v>1</v>
          </cell>
        </row>
        <row r="294">
          <cell r="C294" t="str">
            <v>42325 2001</v>
          </cell>
          <cell r="D294">
            <v>200142325</v>
          </cell>
          <cell r="E294">
            <v>0</v>
          </cell>
          <cell r="F294">
            <v>1</v>
          </cell>
          <cell r="G294">
            <v>1</v>
          </cell>
          <cell r="H294">
            <v>3</v>
          </cell>
          <cell r="I294">
            <v>1</v>
          </cell>
        </row>
        <row r="295">
          <cell r="C295" t="str">
            <v>47033 2001</v>
          </cell>
          <cell r="D295">
            <v>200147033</v>
          </cell>
          <cell r="E295">
            <v>0</v>
          </cell>
          <cell r="F295">
            <v>1</v>
          </cell>
          <cell r="G295">
            <v>1</v>
          </cell>
          <cell r="H295">
            <v>3</v>
          </cell>
          <cell r="I295">
            <v>3</v>
          </cell>
        </row>
        <row r="296">
          <cell r="C296" t="str">
            <v>47033 2001</v>
          </cell>
          <cell r="D296">
            <v>200147033</v>
          </cell>
          <cell r="E296">
            <v>0</v>
          </cell>
          <cell r="F296">
            <v>1</v>
          </cell>
          <cell r="G296">
            <v>1</v>
          </cell>
          <cell r="H296">
            <v>3</v>
          </cell>
          <cell r="I296">
            <v>3</v>
          </cell>
        </row>
        <row r="297">
          <cell r="C297" t="str">
            <v>48020 2001</v>
          </cell>
          <cell r="D297">
            <v>200148020</v>
          </cell>
          <cell r="E297">
            <v>0</v>
          </cell>
          <cell r="F297">
            <v>1</v>
          </cell>
          <cell r="G297">
            <v>1</v>
          </cell>
          <cell r="H297">
            <v>2</v>
          </cell>
          <cell r="I297">
            <v>3</v>
          </cell>
        </row>
        <row r="298">
          <cell r="C298" t="str">
            <v>48056 2001</v>
          </cell>
          <cell r="D298">
            <v>200148056</v>
          </cell>
          <cell r="E298">
            <v>0</v>
          </cell>
          <cell r="F298">
            <v>1</v>
          </cell>
          <cell r="G298">
            <v>1</v>
          </cell>
          <cell r="H298">
            <v>3</v>
          </cell>
          <cell r="I298">
            <v>3</v>
          </cell>
        </row>
        <row r="299">
          <cell r="C299" t="str">
            <v>48056 2001</v>
          </cell>
          <cell r="D299">
            <v>200148056</v>
          </cell>
          <cell r="E299">
            <v>0</v>
          </cell>
          <cell r="F299">
            <v>1</v>
          </cell>
          <cell r="G299">
            <v>1</v>
          </cell>
          <cell r="H299">
            <v>3</v>
          </cell>
          <cell r="I299">
            <v>3</v>
          </cell>
        </row>
        <row r="300">
          <cell r="C300" t="str">
            <v>48056 2001</v>
          </cell>
          <cell r="D300">
            <v>200148056</v>
          </cell>
          <cell r="E300">
            <v>0</v>
          </cell>
          <cell r="F300">
            <v>1</v>
          </cell>
          <cell r="G300">
            <v>1</v>
          </cell>
          <cell r="H300">
            <v>3</v>
          </cell>
          <cell r="I300">
            <v>3</v>
          </cell>
        </row>
        <row r="301">
          <cell r="C301" t="str">
            <v>48056 2001</v>
          </cell>
          <cell r="D301">
            <v>200148056</v>
          </cell>
          <cell r="E301">
            <v>0</v>
          </cell>
          <cell r="F301">
            <v>1</v>
          </cell>
          <cell r="G301">
            <v>1</v>
          </cell>
          <cell r="H301">
            <v>3</v>
          </cell>
          <cell r="I301">
            <v>3</v>
          </cell>
        </row>
        <row r="302">
          <cell r="C302" t="str">
            <v>48056 2001</v>
          </cell>
          <cell r="D302">
            <v>200148056</v>
          </cell>
          <cell r="E302">
            <v>0</v>
          </cell>
          <cell r="F302">
            <v>1</v>
          </cell>
          <cell r="G302">
            <v>1</v>
          </cell>
          <cell r="H302">
            <v>3</v>
          </cell>
          <cell r="I302">
            <v>3</v>
          </cell>
        </row>
        <row r="303">
          <cell r="C303" t="str">
            <v>48056 2001</v>
          </cell>
          <cell r="D303">
            <v>200148056</v>
          </cell>
          <cell r="E303">
            <v>0</v>
          </cell>
          <cell r="F303">
            <v>1</v>
          </cell>
          <cell r="G303">
            <v>1</v>
          </cell>
          <cell r="H303">
            <v>3</v>
          </cell>
          <cell r="I303">
            <v>3</v>
          </cell>
        </row>
        <row r="304">
          <cell r="C304" t="str">
            <v>48056 2001</v>
          </cell>
          <cell r="D304">
            <v>200148056</v>
          </cell>
          <cell r="E304">
            <v>0</v>
          </cell>
          <cell r="F304">
            <v>1</v>
          </cell>
          <cell r="G304">
            <v>1</v>
          </cell>
          <cell r="H304">
            <v>3</v>
          </cell>
          <cell r="I304">
            <v>3</v>
          </cell>
        </row>
        <row r="305">
          <cell r="C305" t="str">
            <v>48056 2001</v>
          </cell>
          <cell r="D305">
            <v>200148056</v>
          </cell>
          <cell r="E305">
            <v>0</v>
          </cell>
          <cell r="F305">
            <v>1</v>
          </cell>
          <cell r="G305">
            <v>1</v>
          </cell>
          <cell r="H305">
            <v>3</v>
          </cell>
          <cell r="I305">
            <v>3</v>
          </cell>
        </row>
        <row r="306">
          <cell r="C306" t="str">
            <v>48056 2001</v>
          </cell>
          <cell r="D306">
            <v>200148056</v>
          </cell>
          <cell r="E306">
            <v>0</v>
          </cell>
          <cell r="F306">
            <v>1</v>
          </cell>
          <cell r="G306">
            <v>1</v>
          </cell>
          <cell r="H306">
            <v>3</v>
          </cell>
          <cell r="I306">
            <v>3</v>
          </cell>
        </row>
        <row r="307">
          <cell r="C307" t="str">
            <v>48056 2001</v>
          </cell>
          <cell r="D307">
            <v>200148056</v>
          </cell>
          <cell r="E307">
            <v>0</v>
          </cell>
          <cell r="F307">
            <v>1</v>
          </cell>
          <cell r="G307">
            <v>1</v>
          </cell>
          <cell r="H307">
            <v>3</v>
          </cell>
          <cell r="I307">
            <v>3</v>
          </cell>
        </row>
        <row r="308">
          <cell r="C308" t="str">
            <v>48056 2001</v>
          </cell>
          <cell r="D308">
            <v>200148056</v>
          </cell>
          <cell r="E308">
            <v>0</v>
          </cell>
          <cell r="F308">
            <v>1</v>
          </cell>
          <cell r="G308">
            <v>1</v>
          </cell>
          <cell r="H308">
            <v>3</v>
          </cell>
          <cell r="I308">
            <v>3</v>
          </cell>
        </row>
        <row r="309">
          <cell r="C309" t="str">
            <v>48056 2001</v>
          </cell>
          <cell r="D309">
            <v>200148056</v>
          </cell>
          <cell r="E309">
            <v>0</v>
          </cell>
          <cell r="F309">
            <v>1</v>
          </cell>
          <cell r="G309">
            <v>1</v>
          </cell>
          <cell r="H309">
            <v>3</v>
          </cell>
          <cell r="I309">
            <v>3</v>
          </cell>
        </row>
        <row r="310">
          <cell r="C310" t="str">
            <v>48056 2001</v>
          </cell>
          <cell r="D310">
            <v>200148056</v>
          </cell>
          <cell r="E310">
            <v>0</v>
          </cell>
          <cell r="F310">
            <v>1</v>
          </cell>
          <cell r="G310">
            <v>1</v>
          </cell>
          <cell r="H310">
            <v>3</v>
          </cell>
          <cell r="I310">
            <v>3</v>
          </cell>
        </row>
        <row r="311">
          <cell r="C311" t="str">
            <v>48056 2001</v>
          </cell>
          <cell r="D311">
            <v>200148056</v>
          </cell>
          <cell r="E311">
            <v>0</v>
          </cell>
          <cell r="F311">
            <v>1</v>
          </cell>
          <cell r="G311">
            <v>1</v>
          </cell>
          <cell r="H311">
            <v>3</v>
          </cell>
          <cell r="I311">
            <v>3</v>
          </cell>
        </row>
        <row r="312">
          <cell r="C312" t="str">
            <v>48056 2001</v>
          </cell>
          <cell r="D312">
            <v>200148056</v>
          </cell>
          <cell r="E312">
            <v>0</v>
          </cell>
          <cell r="F312">
            <v>1</v>
          </cell>
          <cell r="G312">
            <v>1</v>
          </cell>
          <cell r="H312">
            <v>3</v>
          </cell>
          <cell r="I312">
            <v>3</v>
          </cell>
        </row>
        <row r="313">
          <cell r="C313" t="str">
            <v>48056 2001</v>
          </cell>
          <cell r="D313">
            <v>200148056</v>
          </cell>
          <cell r="E313">
            <v>0</v>
          </cell>
          <cell r="F313">
            <v>1</v>
          </cell>
          <cell r="G313">
            <v>1</v>
          </cell>
          <cell r="H313">
            <v>3</v>
          </cell>
          <cell r="I313">
            <v>3</v>
          </cell>
        </row>
        <row r="314">
          <cell r="C314" t="str">
            <v>48056 2001</v>
          </cell>
          <cell r="D314">
            <v>200148056</v>
          </cell>
          <cell r="E314">
            <v>0</v>
          </cell>
          <cell r="F314">
            <v>1</v>
          </cell>
          <cell r="G314">
            <v>1</v>
          </cell>
          <cell r="H314">
            <v>3</v>
          </cell>
          <cell r="I314">
            <v>3</v>
          </cell>
        </row>
        <row r="315">
          <cell r="C315" t="str">
            <v>48056 2001</v>
          </cell>
          <cell r="D315">
            <v>200148056</v>
          </cell>
          <cell r="E315">
            <v>0</v>
          </cell>
          <cell r="F315">
            <v>1</v>
          </cell>
          <cell r="G315">
            <v>1</v>
          </cell>
          <cell r="H315">
            <v>3</v>
          </cell>
          <cell r="I315">
            <v>3</v>
          </cell>
        </row>
        <row r="316">
          <cell r="C316" t="str">
            <v>48056 2001</v>
          </cell>
          <cell r="D316">
            <v>200148056</v>
          </cell>
          <cell r="E316">
            <v>0</v>
          </cell>
          <cell r="F316">
            <v>1</v>
          </cell>
          <cell r="G316">
            <v>1</v>
          </cell>
          <cell r="H316">
            <v>3</v>
          </cell>
          <cell r="I316">
            <v>3</v>
          </cell>
        </row>
        <row r="317">
          <cell r="C317" t="str">
            <v>48056 2001</v>
          </cell>
          <cell r="D317">
            <v>200148056</v>
          </cell>
          <cell r="E317">
            <v>0</v>
          </cell>
          <cell r="F317">
            <v>1</v>
          </cell>
          <cell r="G317">
            <v>1</v>
          </cell>
          <cell r="H317">
            <v>3</v>
          </cell>
          <cell r="I317">
            <v>3</v>
          </cell>
        </row>
        <row r="318">
          <cell r="C318" t="str">
            <v>48056 2001</v>
          </cell>
          <cell r="D318">
            <v>200148056</v>
          </cell>
          <cell r="E318">
            <v>0</v>
          </cell>
          <cell r="F318">
            <v>1</v>
          </cell>
          <cell r="G318">
            <v>1</v>
          </cell>
          <cell r="H318">
            <v>3</v>
          </cell>
          <cell r="I318">
            <v>3</v>
          </cell>
        </row>
        <row r="319">
          <cell r="C319" t="str">
            <v>48099 2001</v>
          </cell>
          <cell r="D319">
            <v>200148099</v>
          </cell>
          <cell r="E319">
            <v>3</v>
          </cell>
          <cell r="F319">
            <v>1</v>
          </cell>
          <cell r="G319">
            <v>0</v>
          </cell>
          <cell r="H319">
            <v>3</v>
          </cell>
          <cell r="I319">
            <v>3</v>
          </cell>
        </row>
        <row r="320">
          <cell r="C320" t="str">
            <v>48099 2001</v>
          </cell>
          <cell r="D320">
            <v>200148099</v>
          </cell>
          <cell r="E320">
            <v>3</v>
          </cell>
          <cell r="F320">
            <v>1</v>
          </cell>
          <cell r="G320">
            <v>0</v>
          </cell>
          <cell r="H320">
            <v>3</v>
          </cell>
          <cell r="I320">
            <v>3</v>
          </cell>
        </row>
        <row r="321">
          <cell r="C321" t="str">
            <v>48127 2001</v>
          </cell>
          <cell r="D321">
            <v>200148127</v>
          </cell>
          <cell r="E321">
            <v>2</v>
          </cell>
          <cell r="F321">
            <v>1</v>
          </cell>
          <cell r="G321">
            <v>0</v>
          </cell>
          <cell r="H321">
            <v>3</v>
          </cell>
          <cell r="I321">
            <v>3</v>
          </cell>
        </row>
        <row r="322">
          <cell r="C322" t="str">
            <v>48185 2001</v>
          </cell>
          <cell r="D322">
            <v>200148185</v>
          </cell>
          <cell r="E322">
            <v>0</v>
          </cell>
          <cell r="F322">
            <v>1</v>
          </cell>
          <cell r="G322">
            <v>1</v>
          </cell>
          <cell r="H322">
            <v>3</v>
          </cell>
          <cell r="I322">
            <v>3</v>
          </cell>
        </row>
        <row r="323">
          <cell r="C323" t="str">
            <v>48202 2001</v>
          </cell>
          <cell r="D323">
            <v>200148202</v>
          </cell>
          <cell r="E323">
            <v>2</v>
          </cell>
          <cell r="F323">
            <v>1</v>
          </cell>
          <cell r="G323">
            <v>0</v>
          </cell>
          <cell r="H323">
            <v>3</v>
          </cell>
          <cell r="I323">
            <v>3</v>
          </cell>
        </row>
        <row r="324">
          <cell r="C324" t="str">
            <v>48220 2001</v>
          </cell>
          <cell r="D324">
            <v>200148220</v>
          </cell>
          <cell r="E324">
            <v>3</v>
          </cell>
          <cell r="F324">
            <v>1</v>
          </cell>
          <cell r="G324">
            <v>0</v>
          </cell>
          <cell r="H324">
            <v>2</v>
          </cell>
          <cell r="I324">
            <v>3</v>
          </cell>
        </row>
        <row r="325">
          <cell r="C325" t="str">
            <v>6002 2002</v>
          </cell>
          <cell r="D325">
            <v>20026002</v>
          </cell>
          <cell r="E325">
            <v>0</v>
          </cell>
          <cell r="F325">
            <v>1</v>
          </cell>
          <cell r="G325">
            <v>1</v>
          </cell>
          <cell r="H325">
            <v>3</v>
          </cell>
          <cell r="I325">
            <v>4</v>
          </cell>
        </row>
        <row r="326">
          <cell r="C326" t="str">
            <v>6002 2002</v>
          </cell>
          <cell r="D326">
            <v>20026002</v>
          </cell>
          <cell r="E326">
            <v>0</v>
          </cell>
          <cell r="F326">
            <v>1</v>
          </cell>
          <cell r="G326">
            <v>1</v>
          </cell>
          <cell r="H326">
            <v>3</v>
          </cell>
          <cell r="I326">
            <v>4</v>
          </cell>
        </row>
        <row r="327">
          <cell r="C327" t="str">
            <v>6002 2002</v>
          </cell>
          <cell r="D327">
            <v>20026002</v>
          </cell>
          <cell r="E327">
            <v>0</v>
          </cell>
          <cell r="F327">
            <v>1</v>
          </cell>
          <cell r="G327">
            <v>1</v>
          </cell>
          <cell r="H327">
            <v>3</v>
          </cell>
          <cell r="I327">
            <v>4</v>
          </cell>
        </row>
        <row r="328">
          <cell r="C328" t="str">
            <v>6048 2002</v>
          </cell>
          <cell r="D328">
            <v>20026048</v>
          </cell>
          <cell r="E328">
            <v>0</v>
          </cell>
          <cell r="F328">
            <v>1</v>
          </cell>
          <cell r="G328">
            <v>1</v>
          </cell>
          <cell r="H328">
            <v>2</v>
          </cell>
          <cell r="I328">
            <v>4</v>
          </cell>
        </row>
        <row r="329">
          <cell r="C329" t="str">
            <v>6060 2002</v>
          </cell>
          <cell r="D329">
            <v>20026060</v>
          </cell>
          <cell r="E329">
            <v>0</v>
          </cell>
          <cell r="F329">
            <v>1</v>
          </cell>
          <cell r="G329">
            <v>1</v>
          </cell>
          <cell r="H329">
            <v>3</v>
          </cell>
          <cell r="I329">
            <v>4</v>
          </cell>
        </row>
        <row r="330">
          <cell r="C330" t="str">
            <v>6060 2002</v>
          </cell>
          <cell r="D330">
            <v>20026060</v>
          </cell>
          <cell r="E330">
            <v>0</v>
          </cell>
          <cell r="F330">
            <v>1</v>
          </cell>
          <cell r="G330">
            <v>1</v>
          </cell>
          <cell r="H330">
            <v>3</v>
          </cell>
          <cell r="I330">
            <v>4</v>
          </cell>
        </row>
        <row r="331">
          <cell r="C331" t="str">
            <v>6060 2002</v>
          </cell>
          <cell r="D331">
            <v>20026060</v>
          </cell>
          <cell r="E331">
            <v>0</v>
          </cell>
          <cell r="F331">
            <v>1</v>
          </cell>
          <cell r="G331">
            <v>1</v>
          </cell>
          <cell r="H331">
            <v>3</v>
          </cell>
          <cell r="I331">
            <v>4</v>
          </cell>
        </row>
        <row r="332">
          <cell r="C332" t="str">
            <v>6060 2002</v>
          </cell>
          <cell r="D332">
            <v>20026060</v>
          </cell>
          <cell r="E332">
            <v>0</v>
          </cell>
          <cell r="F332">
            <v>1</v>
          </cell>
          <cell r="G332">
            <v>1</v>
          </cell>
          <cell r="H332">
            <v>3</v>
          </cell>
          <cell r="I332">
            <v>4</v>
          </cell>
        </row>
        <row r="333">
          <cell r="C333" t="str">
            <v>6144 2002</v>
          </cell>
          <cell r="D333">
            <v>20026144</v>
          </cell>
          <cell r="E333">
            <v>2</v>
          </cell>
          <cell r="F333">
            <v>1</v>
          </cell>
          <cell r="G333">
            <v>0</v>
          </cell>
          <cell r="H333">
            <v>3</v>
          </cell>
          <cell r="I333">
            <v>4</v>
          </cell>
        </row>
        <row r="334">
          <cell r="C334" t="str">
            <v>6193 2002</v>
          </cell>
          <cell r="D334">
            <v>20026193</v>
          </cell>
          <cell r="E334">
            <v>2</v>
          </cell>
          <cell r="F334">
            <v>1</v>
          </cell>
          <cell r="G334">
            <v>0</v>
          </cell>
          <cell r="H334">
            <v>3</v>
          </cell>
          <cell r="I334">
            <v>4</v>
          </cell>
        </row>
        <row r="335">
          <cell r="C335" t="str">
            <v>6370 2002</v>
          </cell>
          <cell r="D335">
            <v>20026370</v>
          </cell>
          <cell r="E335">
            <v>0</v>
          </cell>
          <cell r="F335">
            <v>1</v>
          </cell>
          <cell r="G335">
            <v>1</v>
          </cell>
          <cell r="H335">
            <v>2</v>
          </cell>
          <cell r="I335">
            <v>4</v>
          </cell>
        </row>
        <row r="336">
          <cell r="C336" t="str">
            <v>6515 2002</v>
          </cell>
          <cell r="D336">
            <v>20026515</v>
          </cell>
          <cell r="E336">
            <v>0</v>
          </cell>
          <cell r="F336">
            <v>1</v>
          </cell>
          <cell r="G336">
            <v>1</v>
          </cell>
          <cell r="H336">
            <v>3</v>
          </cell>
          <cell r="I336">
            <v>4</v>
          </cell>
        </row>
        <row r="337">
          <cell r="C337" t="str">
            <v>6515 2002</v>
          </cell>
          <cell r="D337">
            <v>20026515</v>
          </cell>
          <cell r="E337">
            <v>0</v>
          </cell>
          <cell r="F337">
            <v>1</v>
          </cell>
          <cell r="G337">
            <v>1</v>
          </cell>
          <cell r="H337">
            <v>3</v>
          </cell>
          <cell r="I337">
            <v>4</v>
          </cell>
        </row>
        <row r="338">
          <cell r="C338" t="str">
            <v>6515 2002</v>
          </cell>
          <cell r="D338">
            <v>20026515</v>
          </cell>
          <cell r="E338">
            <v>0</v>
          </cell>
          <cell r="F338">
            <v>1</v>
          </cell>
          <cell r="G338">
            <v>1</v>
          </cell>
          <cell r="H338">
            <v>3</v>
          </cell>
          <cell r="I338">
            <v>4</v>
          </cell>
        </row>
        <row r="339">
          <cell r="C339" t="str">
            <v>6526 2002</v>
          </cell>
          <cell r="D339">
            <v>20026526</v>
          </cell>
          <cell r="E339">
            <v>0</v>
          </cell>
          <cell r="F339">
            <v>1</v>
          </cell>
          <cell r="G339">
            <v>1</v>
          </cell>
          <cell r="H339">
            <v>3</v>
          </cell>
          <cell r="I339">
            <v>4</v>
          </cell>
        </row>
        <row r="340">
          <cell r="C340" t="str">
            <v>6632 2002</v>
          </cell>
          <cell r="D340">
            <v>20026632</v>
          </cell>
          <cell r="E340">
            <v>0</v>
          </cell>
          <cell r="F340">
            <v>1</v>
          </cell>
          <cell r="G340">
            <v>1</v>
          </cell>
          <cell r="H340">
            <v>3</v>
          </cell>
          <cell r="I340">
            <v>4</v>
          </cell>
        </row>
        <row r="341">
          <cell r="C341" t="str">
            <v>6632 2002</v>
          </cell>
          <cell r="D341">
            <v>20026632</v>
          </cell>
          <cell r="E341">
            <v>0</v>
          </cell>
          <cell r="F341">
            <v>1</v>
          </cell>
          <cell r="G341">
            <v>1</v>
          </cell>
          <cell r="H341">
            <v>3</v>
          </cell>
          <cell r="I341">
            <v>4</v>
          </cell>
        </row>
        <row r="342">
          <cell r="C342" t="str">
            <v>6663 2002</v>
          </cell>
          <cell r="D342">
            <v>20026663</v>
          </cell>
          <cell r="E342">
            <v>2</v>
          </cell>
          <cell r="F342">
            <v>1</v>
          </cell>
          <cell r="G342">
            <v>0</v>
          </cell>
          <cell r="H342">
            <v>3</v>
          </cell>
          <cell r="I342">
            <v>4</v>
          </cell>
        </row>
        <row r="343">
          <cell r="C343" t="str">
            <v>9070 2002</v>
          </cell>
          <cell r="D343">
            <v>20029070</v>
          </cell>
          <cell r="E343">
            <v>0</v>
          </cell>
          <cell r="F343">
            <v>1</v>
          </cell>
          <cell r="G343">
            <v>1</v>
          </cell>
          <cell r="H343">
            <v>3</v>
          </cell>
          <cell r="I343">
            <v>1</v>
          </cell>
        </row>
        <row r="344">
          <cell r="C344" t="str">
            <v>13018 2002</v>
          </cell>
          <cell r="D344">
            <v>200213018</v>
          </cell>
          <cell r="E344">
            <v>2</v>
          </cell>
          <cell r="F344">
            <v>1</v>
          </cell>
          <cell r="G344">
            <v>0</v>
          </cell>
          <cell r="H344">
            <v>3</v>
          </cell>
          <cell r="I344">
            <v>3</v>
          </cell>
        </row>
        <row r="345">
          <cell r="C345" t="str">
            <v>13072 2002</v>
          </cell>
          <cell r="D345">
            <v>200213072</v>
          </cell>
          <cell r="E345">
            <v>0</v>
          </cell>
          <cell r="F345">
            <v>1</v>
          </cell>
          <cell r="G345">
            <v>1</v>
          </cell>
          <cell r="H345">
            <v>3</v>
          </cell>
          <cell r="I345">
            <v>3</v>
          </cell>
        </row>
        <row r="346">
          <cell r="C346" t="str">
            <v>19136 2002</v>
          </cell>
          <cell r="D346">
            <v>200219136</v>
          </cell>
          <cell r="E346">
            <v>0</v>
          </cell>
          <cell r="F346">
            <v>1</v>
          </cell>
          <cell r="G346">
            <v>1</v>
          </cell>
          <cell r="H346">
            <v>3</v>
          </cell>
          <cell r="I346">
            <v>2</v>
          </cell>
        </row>
        <row r="347">
          <cell r="C347" t="str">
            <v>19136 2002</v>
          </cell>
          <cell r="D347">
            <v>200219136</v>
          </cell>
          <cell r="E347">
            <v>0</v>
          </cell>
          <cell r="F347">
            <v>1</v>
          </cell>
          <cell r="G347">
            <v>1</v>
          </cell>
          <cell r="H347">
            <v>3</v>
          </cell>
          <cell r="I347">
            <v>2</v>
          </cell>
        </row>
        <row r="348">
          <cell r="C348" t="str">
            <v>19136 2002</v>
          </cell>
          <cell r="D348">
            <v>200219136</v>
          </cell>
          <cell r="E348">
            <v>0</v>
          </cell>
          <cell r="F348">
            <v>1</v>
          </cell>
          <cell r="G348">
            <v>1</v>
          </cell>
          <cell r="H348">
            <v>3</v>
          </cell>
          <cell r="I348">
            <v>2</v>
          </cell>
        </row>
        <row r="349">
          <cell r="C349" t="str">
            <v>19136 2002</v>
          </cell>
          <cell r="D349">
            <v>200219136</v>
          </cell>
          <cell r="E349">
            <v>0</v>
          </cell>
          <cell r="F349">
            <v>1</v>
          </cell>
          <cell r="G349">
            <v>1</v>
          </cell>
          <cell r="H349">
            <v>3</v>
          </cell>
          <cell r="I349">
            <v>2</v>
          </cell>
        </row>
        <row r="350">
          <cell r="C350" t="str">
            <v>21062 2002</v>
          </cell>
          <cell r="D350">
            <v>200221062</v>
          </cell>
          <cell r="E350">
            <v>0</v>
          </cell>
          <cell r="F350">
            <v>1</v>
          </cell>
          <cell r="G350">
            <v>1</v>
          </cell>
          <cell r="H350">
            <v>2</v>
          </cell>
          <cell r="I350">
            <v>3</v>
          </cell>
        </row>
        <row r="351">
          <cell r="C351" t="str">
            <v>21062 2002</v>
          </cell>
          <cell r="D351">
            <v>200221062</v>
          </cell>
          <cell r="E351">
            <v>0</v>
          </cell>
          <cell r="F351">
            <v>1</v>
          </cell>
          <cell r="G351">
            <v>1</v>
          </cell>
          <cell r="H351">
            <v>2</v>
          </cell>
          <cell r="I351">
            <v>3</v>
          </cell>
        </row>
        <row r="352">
          <cell r="C352" t="str">
            <v>24041 2002</v>
          </cell>
          <cell r="D352">
            <v>200224041</v>
          </cell>
          <cell r="E352">
            <v>2</v>
          </cell>
          <cell r="F352">
            <v>0</v>
          </cell>
          <cell r="G352">
            <v>0</v>
          </cell>
          <cell r="H352">
            <v>3</v>
          </cell>
          <cell r="I352">
            <v>3</v>
          </cell>
        </row>
        <row r="353">
          <cell r="C353" t="str">
            <v>24068 2002</v>
          </cell>
          <cell r="D353">
            <v>200224068</v>
          </cell>
          <cell r="E353">
            <v>0</v>
          </cell>
          <cell r="F353">
            <v>1</v>
          </cell>
          <cell r="G353">
            <v>1</v>
          </cell>
          <cell r="H353">
            <v>2</v>
          </cell>
          <cell r="I353">
            <v>3</v>
          </cell>
        </row>
        <row r="354">
          <cell r="C354" t="str">
            <v>27108 2002</v>
          </cell>
          <cell r="D354">
            <v>200227108</v>
          </cell>
          <cell r="E354">
            <v>0</v>
          </cell>
          <cell r="F354">
            <v>1</v>
          </cell>
          <cell r="G354">
            <v>1</v>
          </cell>
          <cell r="H354">
            <v>3</v>
          </cell>
          <cell r="I354">
            <v>2</v>
          </cell>
        </row>
        <row r="355">
          <cell r="C355" t="str">
            <v>27108 2002</v>
          </cell>
          <cell r="D355">
            <v>200227108</v>
          </cell>
          <cell r="E355">
            <v>0</v>
          </cell>
          <cell r="F355">
            <v>1</v>
          </cell>
          <cell r="G355">
            <v>1</v>
          </cell>
          <cell r="H355">
            <v>3</v>
          </cell>
          <cell r="I355">
            <v>2</v>
          </cell>
        </row>
        <row r="356">
          <cell r="C356" t="str">
            <v>27108 2002</v>
          </cell>
          <cell r="D356">
            <v>200227108</v>
          </cell>
          <cell r="E356">
            <v>0</v>
          </cell>
          <cell r="F356">
            <v>1</v>
          </cell>
          <cell r="G356">
            <v>1</v>
          </cell>
          <cell r="H356">
            <v>3</v>
          </cell>
          <cell r="I356">
            <v>2</v>
          </cell>
        </row>
        <row r="357">
          <cell r="C357" t="str">
            <v>27108 2002</v>
          </cell>
          <cell r="D357">
            <v>200227108</v>
          </cell>
          <cell r="E357">
            <v>0</v>
          </cell>
          <cell r="F357">
            <v>1</v>
          </cell>
          <cell r="G357">
            <v>1</v>
          </cell>
          <cell r="H357">
            <v>3</v>
          </cell>
          <cell r="I357">
            <v>2</v>
          </cell>
        </row>
        <row r="358">
          <cell r="C358" t="str">
            <v>27108 2002</v>
          </cell>
          <cell r="D358">
            <v>200227108</v>
          </cell>
          <cell r="E358">
            <v>0</v>
          </cell>
          <cell r="F358">
            <v>1</v>
          </cell>
          <cell r="G358">
            <v>1</v>
          </cell>
          <cell r="H358">
            <v>3</v>
          </cell>
          <cell r="I358">
            <v>2</v>
          </cell>
        </row>
        <row r="359">
          <cell r="C359" t="str">
            <v>27108 2002</v>
          </cell>
          <cell r="D359">
            <v>200227108</v>
          </cell>
          <cell r="E359">
            <v>0</v>
          </cell>
          <cell r="F359">
            <v>1</v>
          </cell>
          <cell r="G359">
            <v>1</v>
          </cell>
          <cell r="H359">
            <v>3</v>
          </cell>
          <cell r="I359">
            <v>2</v>
          </cell>
        </row>
        <row r="360">
          <cell r="C360" t="str">
            <v>27108 2002</v>
          </cell>
          <cell r="D360">
            <v>200227108</v>
          </cell>
          <cell r="E360">
            <v>0</v>
          </cell>
          <cell r="F360">
            <v>1</v>
          </cell>
          <cell r="G360">
            <v>1</v>
          </cell>
          <cell r="H360">
            <v>3</v>
          </cell>
          <cell r="I360">
            <v>2</v>
          </cell>
        </row>
        <row r="361">
          <cell r="C361" t="str">
            <v>27108 2002</v>
          </cell>
          <cell r="D361">
            <v>200227108</v>
          </cell>
          <cell r="E361">
            <v>0</v>
          </cell>
          <cell r="F361">
            <v>1</v>
          </cell>
          <cell r="G361">
            <v>1</v>
          </cell>
          <cell r="H361">
            <v>3</v>
          </cell>
          <cell r="I361">
            <v>2</v>
          </cell>
        </row>
        <row r="362">
          <cell r="C362" t="str">
            <v>27108 2002</v>
          </cell>
          <cell r="D362">
            <v>200227108</v>
          </cell>
          <cell r="E362">
            <v>0</v>
          </cell>
          <cell r="F362">
            <v>1</v>
          </cell>
          <cell r="G362">
            <v>1</v>
          </cell>
          <cell r="H362">
            <v>3</v>
          </cell>
          <cell r="I362">
            <v>2</v>
          </cell>
        </row>
        <row r="363">
          <cell r="C363" t="str">
            <v>27108 2002</v>
          </cell>
          <cell r="D363">
            <v>200227108</v>
          </cell>
          <cell r="E363">
            <v>0</v>
          </cell>
          <cell r="F363">
            <v>1</v>
          </cell>
          <cell r="G363">
            <v>1</v>
          </cell>
          <cell r="H363">
            <v>3</v>
          </cell>
          <cell r="I363">
            <v>2</v>
          </cell>
        </row>
        <row r="364">
          <cell r="C364" t="str">
            <v>27108 2002</v>
          </cell>
          <cell r="D364">
            <v>200227108</v>
          </cell>
          <cell r="E364">
            <v>0</v>
          </cell>
          <cell r="F364">
            <v>1</v>
          </cell>
          <cell r="G364">
            <v>1</v>
          </cell>
          <cell r="H364">
            <v>3</v>
          </cell>
          <cell r="I364">
            <v>2</v>
          </cell>
        </row>
        <row r="365">
          <cell r="C365" t="str">
            <v>27108 2002</v>
          </cell>
          <cell r="D365">
            <v>200227108</v>
          </cell>
          <cell r="E365">
            <v>0</v>
          </cell>
          <cell r="F365">
            <v>1</v>
          </cell>
          <cell r="G365">
            <v>1</v>
          </cell>
          <cell r="H365">
            <v>3</v>
          </cell>
          <cell r="I365">
            <v>2</v>
          </cell>
        </row>
        <row r="366">
          <cell r="C366" t="str">
            <v>27108 2002</v>
          </cell>
          <cell r="D366">
            <v>200227108</v>
          </cell>
          <cell r="E366">
            <v>0</v>
          </cell>
          <cell r="F366">
            <v>1</v>
          </cell>
          <cell r="G366">
            <v>1</v>
          </cell>
          <cell r="H366">
            <v>3</v>
          </cell>
          <cell r="I366">
            <v>2</v>
          </cell>
        </row>
        <row r="367">
          <cell r="C367" t="str">
            <v>27108 2002</v>
          </cell>
          <cell r="D367">
            <v>200227108</v>
          </cell>
          <cell r="E367">
            <v>0</v>
          </cell>
          <cell r="F367">
            <v>1</v>
          </cell>
          <cell r="G367">
            <v>1</v>
          </cell>
          <cell r="H367">
            <v>3</v>
          </cell>
          <cell r="I367">
            <v>2</v>
          </cell>
        </row>
        <row r="368">
          <cell r="C368" t="str">
            <v>27108 2002</v>
          </cell>
          <cell r="D368">
            <v>200227108</v>
          </cell>
          <cell r="E368">
            <v>0</v>
          </cell>
          <cell r="F368">
            <v>1</v>
          </cell>
          <cell r="G368">
            <v>1</v>
          </cell>
          <cell r="H368">
            <v>3</v>
          </cell>
          <cell r="I368">
            <v>2</v>
          </cell>
        </row>
        <row r="369">
          <cell r="C369" t="str">
            <v>27108 2002</v>
          </cell>
          <cell r="D369">
            <v>200227108</v>
          </cell>
          <cell r="E369">
            <v>0</v>
          </cell>
          <cell r="F369">
            <v>1</v>
          </cell>
          <cell r="G369">
            <v>1</v>
          </cell>
          <cell r="H369">
            <v>3</v>
          </cell>
          <cell r="I369">
            <v>2</v>
          </cell>
        </row>
        <row r="370">
          <cell r="C370" t="str">
            <v>27108 2002</v>
          </cell>
          <cell r="D370">
            <v>200227108</v>
          </cell>
          <cell r="E370">
            <v>0</v>
          </cell>
          <cell r="F370">
            <v>1</v>
          </cell>
          <cell r="G370">
            <v>1</v>
          </cell>
          <cell r="H370">
            <v>3</v>
          </cell>
          <cell r="I370">
            <v>2</v>
          </cell>
        </row>
        <row r="371">
          <cell r="C371" t="str">
            <v>27108 2002</v>
          </cell>
          <cell r="D371">
            <v>200227108</v>
          </cell>
          <cell r="E371">
            <v>0</v>
          </cell>
          <cell r="F371">
            <v>1</v>
          </cell>
          <cell r="G371">
            <v>1</v>
          </cell>
          <cell r="H371">
            <v>3</v>
          </cell>
          <cell r="I371">
            <v>2</v>
          </cell>
        </row>
        <row r="372">
          <cell r="C372" t="str">
            <v>27108 2002</v>
          </cell>
          <cell r="D372">
            <v>200227108</v>
          </cell>
          <cell r="E372">
            <v>0</v>
          </cell>
          <cell r="F372">
            <v>1</v>
          </cell>
          <cell r="G372">
            <v>1</v>
          </cell>
          <cell r="H372">
            <v>3</v>
          </cell>
          <cell r="I372">
            <v>2</v>
          </cell>
        </row>
        <row r="373">
          <cell r="C373" t="str">
            <v>27108 2002</v>
          </cell>
          <cell r="D373">
            <v>200227108</v>
          </cell>
          <cell r="E373">
            <v>0</v>
          </cell>
          <cell r="F373">
            <v>1</v>
          </cell>
          <cell r="G373">
            <v>1</v>
          </cell>
          <cell r="H373">
            <v>3</v>
          </cell>
          <cell r="I373">
            <v>2</v>
          </cell>
        </row>
        <row r="374">
          <cell r="C374" t="str">
            <v>27108 2002</v>
          </cell>
          <cell r="D374">
            <v>200227108</v>
          </cell>
          <cell r="E374">
            <v>0</v>
          </cell>
          <cell r="F374">
            <v>1</v>
          </cell>
          <cell r="G374">
            <v>1</v>
          </cell>
          <cell r="H374">
            <v>3</v>
          </cell>
          <cell r="I374">
            <v>2</v>
          </cell>
        </row>
        <row r="375">
          <cell r="C375" t="str">
            <v>27108 2002</v>
          </cell>
          <cell r="D375">
            <v>200227108</v>
          </cell>
          <cell r="E375">
            <v>0</v>
          </cell>
          <cell r="F375">
            <v>1</v>
          </cell>
          <cell r="G375">
            <v>1</v>
          </cell>
          <cell r="H375">
            <v>3</v>
          </cell>
          <cell r="I375">
            <v>2</v>
          </cell>
        </row>
        <row r="376">
          <cell r="C376" t="str">
            <v>27108 2002</v>
          </cell>
          <cell r="D376">
            <v>200227108</v>
          </cell>
          <cell r="E376">
            <v>0</v>
          </cell>
          <cell r="F376">
            <v>1</v>
          </cell>
          <cell r="G376">
            <v>1</v>
          </cell>
          <cell r="H376">
            <v>3</v>
          </cell>
          <cell r="I376">
            <v>2</v>
          </cell>
        </row>
        <row r="377">
          <cell r="C377" t="str">
            <v>27108 2002</v>
          </cell>
          <cell r="D377">
            <v>200227108</v>
          </cell>
          <cell r="E377">
            <v>0</v>
          </cell>
          <cell r="F377">
            <v>1</v>
          </cell>
          <cell r="G377">
            <v>1</v>
          </cell>
          <cell r="H377">
            <v>3</v>
          </cell>
          <cell r="I377">
            <v>2</v>
          </cell>
        </row>
        <row r="378">
          <cell r="C378" t="str">
            <v>27108 2002</v>
          </cell>
          <cell r="D378">
            <v>200227108</v>
          </cell>
          <cell r="E378">
            <v>0</v>
          </cell>
          <cell r="F378">
            <v>1</v>
          </cell>
          <cell r="G378">
            <v>1</v>
          </cell>
          <cell r="H378">
            <v>3</v>
          </cell>
          <cell r="I378">
            <v>2</v>
          </cell>
        </row>
        <row r="379">
          <cell r="C379" t="str">
            <v>27108 2002</v>
          </cell>
          <cell r="D379">
            <v>200227108</v>
          </cell>
          <cell r="E379">
            <v>0</v>
          </cell>
          <cell r="F379">
            <v>1</v>
          </cell>
          <cell r="G379">
            <v>1</v>
          </cell>
          <cell r="H379">
            <v>3</v>
          </cell>
          <cell r="I379">
            <v>2</v>
          </cell>
        </row>
        <row r="380">
          <cell r="C380" t="str">
            <v>27108 2002</v>
          </cell>
          <cell r="D380">
            <v>200227108</v>
          </cell>
          <cell r="E380">
            <v>0</v>
          </cell>
          <cell r="F380">
            <v>1</v>
          </cell>
          <cell r="G380">
            <v>1</v>
          </cell>
          <cell r="H380">
            <v>3</v>
          </cell>
          <cell r="I380">
            <v>2</v>
          </cell>
        </row>
        <row r="381">
          <cell r="C381" t="str">
            <v>27108 2002</v>
          </cell>
          <cell r="D381">
            <v>200227108</v>
          </cell>
          <cell r="E381">
            <v>0</v>
          </cell>
          <cell r="F381">
            <v>1</v>
          </cell>
          <cell r="G381">
            <v>1</v>
          </cell>
          <cell r="H381">
            <v>3</v>
          </cell>
          <cell r="I381">
            <v>2</v>
          </cell>
        </row>
        <row r="382">
          <cell r="C382" t="str">
            <v>27108 2002</v>
          </cell>
          <cell r="D382">
            <v>200227108</v>
          </cell>
          <cell r="E382">
            <v>0</v>
          </cell>
          <cell r="F382">
            <v>1</v>
          </cell>
          <cell r="G382">
            <v>1</v>
          </cell>
          <cell r="H382">
            <v>3</v>
          </cell>
          <cell r="I382">
            <v>2</v>
          </cell>
        </row>
        <row r="383">
          <cell r="C383" t="str">
            <v>29066 2002</v>
          </cell>
          <cell r="D383">
            <v>200229066</v>
          </cell>
          <cell r="E383">
            <v>0</v>
          </cell>
          <cell r="F383">
            <v>1</v>
          </cell>
          <cell r="G383">
            <v>1</v>
          </cell>
          <cell r="H383">
            <v>1</v>
          </cell>
          <cell r="I383">
            <v>2</v>
          </cell>
        </row>
        <row r="384">
          <cell r="C384" t="str">
            <v>29185 2002</v>
          </cell>
          <cell r="D384">
            <v>200229185</v>
          </cell>
          <cell r="E384">
            <v>0</v>
          </cell>
          <cell r="F384">
            <v>1</v>
          </cell>
          <cell r="G384">
            <v>1</v>
          </cell>
          <cell r="H384">
            <v>3</v>
          </cell>
          <cell r="I384">
            <v>2</v>
          </cell>
        </row>
        <row r="385">
          <cell r="C385" t="str">
            <v>29185 2002</v>
          </cell>
          <cell r="D385">
            <v>200229185</v>
          </cell>
          <cell r="E385">
            <v>0</v>
          </cell>
          <cell r="F385">
            <v>1</v>
          </cell>
          <cell r="G385">
            <v>1</v>
          </cell>
          <cell r="H385">
            <v>3</v>
          </cell>
          <cell r="I385">
            <v>2</v>
          </cell>
        </row>
        <row r="386">
          <cell r="C386" t="str">
            <v>29185 2002</v>
          </cell>
          <cell r="D386">
            <v>200229185</v>
          </cell>
          <cell r="E386">
            <v>0</v>
          </cell>
          <cell r="F386">
            <v>1</v>
          </cell>
          <cell r="G386">
            <v>1</v>
          </cell>
          <cell r="H386">
            <v>3</v>
          </cell>
          <cell r="I386">
            <v>2</v>
          </cell>
        </row>
        <row r="387">
          <cell r="C387" t="str">
            <v>29185 2002</v>
          </cell>
          <cell r="D387">
            <v>200229185</v>
          </cell>
          <cell r="E387">
            <v>0</v>
          </cell>
          <cell r="F387">
            <v>1</v>
          </cell>
          <cell r="G387">
            <v>1</v>
          </cell>
          <cell r="H387">
            <v>3</v>
          </cell>
          <cell r="I387">
            <v>2</v>
          </cell>
        </row>
        <row r="388">
          <cell r="C388" t="str">
            <v>29185 2002</v>
          </cell>
          <cell r="D388">
            <v>200229185</v>
          </cell>
          <cell r="E388">
            <v>0</v>
          </cell>
          <cell r="F388">
            <v>1</v>
          </cell>
          <cell r="G388">
            <v>1</v>
          </cell>
          <cell r="H388">
            <v>3</v>
          </cell>
          <cell r="I388">
            <v>2</v>
          </cell>
        </row>
        <row r="389">
          <cell r="C389" t="str">
            <v>29185 2002</v>
          </cell>
          <cell r="D389">
            <v>200229185</v>
          </cell>
          <cell r="E389">
            <v>0</v>
          </cell>
          <cell r="F389">
            <v>1</v>
          </cell>
          <cell r="G389">
            <v>1</v>
          </cell>
          <cell r="H389">
            <v>3</v>
          </cell>
          <cell r="I389">
            <v>2</v>
          </cell>
        </row>
        <row r="390">
          <cell r="C390" t="str">
            <v>29185 2002</v>
          </cell>
          <cell r="D390">
            <v>200229185</v>
          </cell>
          <cell r="E390">
            <v>0</v>
          </cell>
          <cell r="F390">
            <v>1</v>
          </cell>
          <cell r="G390">
            <v>1</v>
          </cell>
          <cell r="H390">
            <v>3</v>
          </cell>
          <cell r="I390">
            <v>2</v>
          </cell>
        </row>
        <row r="391">
          <cell r="C391" t="str">
            <v>29185 2002</v>
          </cell>
          <cell r="D391">
            <v>200229185</v>
          </cell>
          <cell r="E391">
            <v>0</v>
          </cell>
          <cell r="F391">
            <v>1</v>
          </cell>
          <cell r="G391">
            <v>1</v>
          </cell>
          <cell r="H391">
            <v>3</v>
          </cell>
          <cell r="I391">
            <v>2</v>
          </cell>
        </row>
        <row r="392">
          <cell r="C392" t="str">
            <v>29185 2002</v>
          </cell>
          <cell r="D392">
            <v>200229185</v>
          </cell>
          <cell r="E392">
            <v>0</v>
          </cell>
          <cell r="F392">
            <v>1</v>
          </cell>
          <cell r="G392">
            <v>1</v>
          </cell>
          <cell r="H392">
            <v>3</v>
          </cell>
          <cell r="I392">
            <v>2</v>
          </cell>
        </row>
        <row r="393">
          <cell r="C393" t="str">
            <v>29185 2002</v>
          </cell>
          <cell r="D393">
            <v>200229185</v>
          </cell>
          <cell r="E393">
            <v>0</v>
          </cell>
          <cell r="F393">
            <v>1</v>
          </cell>
          <cell r="G393">
            <v>1</v>
          </cell>
          <cell r="H393">
            <v>3</v>
          </cell>
          <cell r="I393">
            <v>2</v>
          </cell>
        </row>
        <row r="394">
          <cell r="C394" t="str">
            <v>29185 2002</v>
          </cell>
          <cell r="D394">
            <v>200229185</v>
          </cell>
          <cell r="E394">
            <v>0</v>
          </cell>
          <cell r="F394">
            <v>1</v>
          </cell>
          <cell r="G394">
            <v>1</v>
          </cell>
          <cell r="H394">
            <v>3</v>
          </cell>
          <cell r="I394">
            <v>2</v>
          </cell>
        </row>
        <row r="395">
          <cell r="C395" t="str">
            <v>29185 2002</v>
          </cell>
          <cell r="D395">
            <v>200229185</v>
          </cell>
          <cell r="E395">
            <v>0</v>
          </cell>
          <cell r="F395">
            <v>1</v>
          </cell>
          <cell r="G395">
            <v>1</v>
          </cell>
          <cell r="H395">
            <v>3</v>
          </cell>
          <cell r="I395">
            <v>2</v>
          </cell>
        </row>
        <row r="396">
          <cell r="C396" t="str">
            <v>29185 2002</v>
          </cell>
          <cell r="D396">
            <v>200229185</v>
          </cell>
          <cell r="E396">
            <v>0</v>
          </cell>
          <cell r="F396">
            <v>1</v>
          </cell>
          <cell r="G396">
            <v>1</v>
          </cell>
          <cell r="H396">
            <v>3</v>
          </cell>
          <cell r="I396">
            <v>2</v>
          </cell>
        </row>
        <row r="397">
          <cell r="C397" t="str">
            <v>34085 2002</v>
          </cell>
          <cell r="D397">
            <v>200234085</v>
          </cell>
          <cell r="E397">
            <v>0</v>
          </cell>
          <cell r="F397">
            <v>1</v>
          </cell>
          <cell r="G397">
            <v>1</v>
          </cell>
          <cell r="H397">
            <v>3</v>
          </cell>
          <cell r="I397">
            <v>1</v>
          </cell>
        </row>
        <row r="398">
          <cell r="C398" t="str">
            <v>36133 2002</v>
          </cell>
          <cell r="D398">
            <v>200236133</v>
          </cell>
          <cell r="E398">
            <v>0</v>
          </cell>
          <cell r="F398">
            <v>1</v>
          </cell>
          <cell r="G398">
            <v>0</v>
          </cell>
          <cell r="H398">
            <v>3</v>
          </cell>
          <cell r="I398">
            <v>1</v>
          </cell>
        </row>
        <row r="399">
          <cell r="C399" t="str">
            <v>36155 2002</v>
          </cell>
          <cell r="D399">
            <v>200236155</v>
          </cell>
          <cell r="E399">
            <v>0</v>
          </cell>
          <cell r="F399">
            <v>1</v>
          </cell>
          <cell r="G399">
            <v>1</v>
          </cell>
          <cell r="H399">
            <v>1</v>
          </cell>
          <cell r="I399">
            <v>1</v>
          </cell>
        </row>
        <row r="400">
          <cell r="C400" t="str">
            <v>37016 2002</v>
          </cell>
          <cell r="D400">
            <v>200237016</v>
          </cell>
          <cell r="E400">
            <v>0</v>
          </cell>
          <cell r="F400">
            <v>1</v>
          </cell>
          <cell r="G400">
            <v>1</v>
          </cell>
          <cell r="H400">
            <v>3</v>
          </cell>
          <cell r="I400">
            <v>3</v>
          </cell>
        </row>
        <row r="401">
          <cell r="C401" t="str">
            <v>37016 2002</v>
          </cell>
          <cell r="D401">
            <v>200237016</v>
          </cell>
          <cell r="E401">
            <v>0</v>
          </cell>
          <cell r="F401">
            <v>1</v>
          </cell>
          <cell r="G401">
            <v>1</v>
          </cell>
          <cell r="H401">
            <v>3</v>
          </cell>
          <cell r="I401">
            <v>3</v>
          </cell>
        </row>
        <row r="402">
          <cell r="C402" t="str">
            <v>37022 2002</v>
          </cell>
          <cell r="D402">
            <v>200237022</v>
          </cell>
          <cell r="E402">
            <v>0</v>
          </cell>
          <cell r="F402">
            <v>1</v>
          </cell>
          <cell r="G402">
            <v>1</v>
          </cell>
          <cell r="H402">
            <v>3</v>
          </cell>
          <cell r="I402">
            <v>3</v>
          </cell>
        </row>
        <row r="403">
          <cell r="C403" t="str">
            <v>37022 2002</v>
          </cell>
          <cell r="D403">
            <v>200237022</v>
          </cell>
          <cell r="E403">
            <v>0</v>
          </cell>
          <cell r="F403">
            <v>1</v>
          </cell>
          <cell r="G403">
            <v>1</v>
          </cell>
          <cell r="H403">
            <v>3</v>
          </cell>
          <cell r="I403">
            <v>3</v>
          </cell>
        </row>
        <row r="404">
          <cell r="C404" t="str">
            <v>41008 2002</v>
          </cell>
          <cell r="D404">
            <v>200241008</v>
          </cell>
          <cell r="E404">
            <v>0</v>
          </cell>
          <cell r="F404">
            <v>1</v>
          </cell>
          <cell r="G404">
            <v>1</v>
          </cell>
          <cell r="H404">
            <v>3</v>
          </cell>
          <cell r="I404">
            <v>4</v>
          </cell>
        </row>
        <row r="405">
          <cell r="C405" t="str">
            <v>42158 2002</v>
          </cell>
          <cell r="D405">
            <v>200242158</v>
          </cell>
          <cell r="E405">
            <v>0</v>
          </cell>
          <cell r="F405">
            <v>1</v>
          </cell>
          <cell r="G405">
            <v>1</v>
          </cell>
          <cell r="H405">
            <v>2</v>
          </cell>
          <cell r="I405">
            <v>1</v>
          </cell>
        </row>
        <row r="406">
          <cell r="C406" t="str">
            <v>42237 2002</v>
          </cell>
          <cell r="D406">
            <v>200242237</v>
          </cell>
          <cell r="E406">
            <v>0</v>
          </cell>
          <cell r="F406">
            <v>1</v>
          </cell>
          <cell r="G406">
            <v>1</v>
          </cell>
          <cell r="H406">
            <v>1</v>
          </cell>
          <cell r="I406">
            <v>1</v>
          </cell>
        </row>
        <row r="407">
          <cell r="C407" t="str">
            <v>48020 2002</v>
          </cell>
          <cell r="D407">
            <v>200248020</v>
          </cell>
          <cell r="E407">
            <v>0</v>
          </cell>
          <cell r="F407">
            <v>1</v>
          </cell>
          <cell r="G407">
            <v>1</v>
          </cell>
          <cell r="H407">
            <v>2</v>
          </cell>
          <cell r="I407">
            <v>3</v>
          </cell>
        </row>
        <row r="408">
          <cell r="C408" t="str">
            <v>48038 2002</v>
          </cell>
          <cell r="D408">
            <v>200248038</v>
          </cell>
          <cell r="E408">
            <v>0</v>
          </cell>
          <cell r="F408">
            <v>1</v>
          </cell>
          <cell r="G408">
            <v>1</v>
          </cell>
          <cell r="H408">
            <v>1</v>
          </cell>
          <cell r="I408">
            <v>3</v>
          </cell>
        </row>
        <row r="409">
          <cell r="C409" t="str">
            <v>48038 2002</v>
          </cell>
          <cell r="D409">
            <v>200248038</v>
          </cell>
          <cell r="E409">
            <v>0</v>
          </cell>
          <cell r="F409">
            <v>1</v>
          </cell>
          <cell r="G409">
            <v>1</v>
          </cell>
          <cell r="H409">
            <v>1</v>
          </cell>
          <cell r="I409">
            <v>3</v>
          </cell>
        </row>
        <row r="410">
          <cell r="C410" t="str">
            <v>48038 2002</v>
          </cell>
          <cell r="D410">
            <v>200248038</v>
          </cell>
          <cell r="E410">
            <v>0</v>
          </cell>
          <cell r="F410">
            <v>1</v>
          </cell>
          <cell r="G410">
            <v>1</v>
          </cell>
          <cell r="H410">
            <v>1</v>
          </cell>
          <cell r="I410">
            <v>3</v>
          </cell>
        </row>
        <row r="411">
          <cell r="C411" t="str">
            <v>48038 2002</v>
          </cell>
          <cell r="D411">
            <v>200248038</v>
          </cell>
          <cell r="E411">
            <v>0</v>
          </cell>
          <cell r="F411">
            <v>1</v>
          </cell>
          <cell r="G411">
            <v>1</v>
          </cell>
          <cell r="H411">
            <v>1</v>
          </cell>
          <cell r="I411">
            <v>3</v>
          </cell>
        </row>
        <row r="412">
          <cell r="C412" t="str">
            <v>48038 2002</v>
          </cell>
          <cell r="D412">
            <v>200248038</v>
          </cell>
          <cell r="E412">
            <v>0</v>
          </cell>
          <cell r="F412">
            <v>1</v>
          </cell>
          <cell r="G412">
            <v>1</v>
          </cell>
          <cell r="H412">
            <v>1</v>
          </cell>
          <cell r="I412">
            <v>3</v>
          </cell>
        </row>
        <row r="413">
          <cell r="C413" t="str">
            <v>48038 2002</v>
          </cell>
          <cell r="D413">
            <v>200248038</v>
          </cell>
          <cell r="E413">
            <v>0</v>
          </cell>
          <cell r="F413">
            <v>1</v>
          </cell>
          <cell r="G413">
            <v>1</v>
          </cell>
          <cell r="H413">
            <v>1</v>
          </cell>
          <cell r="I413">
            <v>3</v>
          </cell>
        </row>
        <row r="414">
          <cell r="C414" t="str">
            <v>48038 2002</v>
          </cell>
          <cell r="D414">
            <v>200248038</v>
          </cell>
          <cell r="E414">
            <v>0</v>
          </cell>
          <cell r="F414">
            <v>1</v>
          </cell>
          <cell r="G414">
            <v>1</v>
          </cell>
          <cell r="H414">
            <v>1</v>
          </cell>
          <cell r="I414">
            <v>3</v>
          </cell>
        </row>
        <row r="415">
          <cell r="C415" t="str">
            <v>48041 2002</v>
          </cell>
          <cell r="D415">
            <v>200248041</v>
          </cell>
          <cell r="E415">
            <v>1</v>
          </cell>
          <cell r="F415">
            <v>1</v>
          </cell>
          <cell r="G415">
            <v>0</v>
          </cell>
          <cell r="H415">
            <v>2</v>
          </cell>
          <cell r="I415">
            <v>3</v>
          </cell>
        </row>
        <row r="416">
          <cell r="C416" t="str">
            <v>48055 2002</v>
          </cell>
          <cell r="D416">
            <v>200248055</v>
          </cell>
          <cell r="E416">
            <v>0</v>
          </cell>
          <cell r="F416">
            <v>1</v>
          </cell>
          <cell r="G416">
            <v>1</v>
          </cell>
          <cell r="H416">
            <v>2</v>
          </cell>
          <cell r="I416">
            <v>3</v>
          </cell>
        </row>
        <row r="417">
          <cell r="C417" t="str">
            <v>48055 2002</v>
          </cell>
          <cell r="D417">
            <v>200248055</v>
          </cell>
          <cell r="E417">
            <v>0</v>
          </cell>
          <cell r="F417">
            <v>1</v>
          </cell>
          <cell r="G417">
            <v>1</v>
          </cell>
          <cell r="H417">
            <v>2</v>
          </cell>
          <cell r="I417">
            <v>3</v>
          </cell>
        </row>
        <row r="418">
          <cell r="C418" t="str">
            <v>48247 2002</v>
          </cell>
          <cell r="D418">
            <v>200248247</v>
          </cell>
          <cell r="E418">
            <v>0</v>
          </cell>
          <cell r="F418">
            <v>1</v>
          </cell>
          <cell r="G418">
            <v>1</v>
          </cell>
          <cell r="H418">
            <v>3</v>
          </cell>
          <cell r="I418">
            <v>3</v>
          </cell>
        </row>
        <row r="419">
          <cell r="C419" t="str">
            <v>6257 2003</v>
          </cell>
          <cell r="D419">
            <v>20036257</v>
          </cell>
          <cell r="E419">
            <v>0</v>
          </cell>
          <cell r="F419">
            <v>1</v>
          </cell>
          <cell r="G419">
            <v>1</v>
          </cell>
          <cell r="H419">
            <v>3</v>
          </cell>
          <cell r="I419">
            <v>4</v>
          </cell>
        </row>
        <row r="420">
          <cell r="C420" t="str">
            <v>6257 2003</v>
          </cell>
          <cell r="D420">
            <v>20036257</v>
          </cell>
          <cell r="E420">
            <v>0</v>
          </cell>
          <cell r="F420">
            <v>1</v>
          </cell>
          <cell r="G420">
            <v>1</v>
          </cell>
          <cell r="H420">
            <v>3</v>
          </cell>
          <cell r="I420">
            <v>4</v>
          </cell>
        </row>
        <row r="421">
          <cell r="C421" t="str">
            <v>6257 2003</v>
          </cell>
          <cell r="D421">
            <v>20036257</v>
          </cell>
          <cell r="E421">
            <v>0</v>
          </cell>
          <cell r="F421">
            <v>1</v>
          </cell>
          <cell r="G421">
            <v>1</v>
          </cell>
          <cell r="H421">
            <v>3</v>
          </cell>
          <cell r="I421">
            <v>4</v>
          </cell>
        </row>
        <row r="422">
          <cell r="C422" t="str">
            <v>6276 2003</v>
          </cell>
          <cell r="D422">
            <v>20036276</v>
          </cell>
          <cell r="E422">
            <v>2</v>
          </cell>
          <cell r="F422">
            <v>1</v>
          </cell>
          <cell r="G422">
            <v>0</v>
          </cell>
          <cell r="H422">
            <v>3</v>
          </cell>
          <cell r="I422">
            <v>4</v>
          </cell>
        </row>
        <row r="423">
          <cell r="C423" t="str">
            <v>6276 2003</v>
          </cell>
          <cell r="D423">
            <v>20036276</v>
          </cell>
          <cell r="E423">
            <v>2</v>
          </cell>
          <cell r="F423">
            <v>1</v>
          </cell>
          <cell r="G423">
            <v>0</v>
          </cell>
          <cell r="H423">
            <v>3</v>
          </cell>
          <cell r="I423">
            <v>4</v>
          </cell>
        </row>
        <row r="424">
          <cell r="C424" t="str">
            <v>6276 2003</v>
          </cell>
          <cell r="D424">
            <v>20036276</v>
          </cell>
          <cell r="E424">
            <v>2</v>
          </cell>
          <cell r="F424">
            <v>1</v>
          </cell>
          <cell r="G424">
            <v>0</v>
          </cell>
          <cell r="H424">
            <v>3</v>
          </cell>
          <cell r="I424">
            <v>4</v>
          </cell>
        </row>
        <row r="425">
          <cell r="C425" t="str">
            <v>6276 2003</v>
          </cell>
          <cell r="D425">
            <v>20036276</v>
          </cell>
          <cell r="E425">
            <v>2</v>
          </cell>
          <cell r="F425">
            <v>1</v>
          </cell>
          <cell r="G425">
            <v>0</v>
          </cell>
          <cell r="H425">
            <v>3</v>
          </cell>
          <cell r="I425">
            <v>4</v>
          </cell>
        </row>
        <row r="426">
          <cell r="C426" t="str">
            <v>6276 2003</v>
          </cell>
          <cell r="D426">
            <v>20036276</v>
          </cell>
          <cell r="E426">
            <v>2</v>
          </cell>
          <cell r="F426">
            <v>1</v>
          </cell>
          <cell r="G426">
            <v>0</v>
          </cell>
          <cell r="H426">
            <v>3</v>
          </cell>
          <cell r="I426">
            <v>4</v>
          </cell>
        </row>
        <row r="427">
          <cell r="C427" t="str">
            <v>6276 2003</v>
          </cell>
          <cell r="D427">
            <v>20036276</v>
          </cell>
          <cell r="E427">
            <v>2</v>
          </cell>
          <cell r="F427">
            <v>1</v>
          </cell>
          <cell r="G427">
            <v>0</v>
          </cell>
          <cell r="H427">
            <v>3</v>
          </cell>
          <cell r="I427">
            <v>4</v>
          </cell>
        </row>
        <row r="428">
          <cell r="C428" t="str">
            <v>6299 2003</v>
          </cell>
          <cell r="D428">
            <v>20036299</v>
          </cell>
          <cell r="E428">
            <v>1</v>
          </cell>
          <cell r="F428">
            <v>1</v>
          </cell>
          <cell r="G428">
            <v>0</v>
          </cell>
          <cell r="H428">
            <v>3</v>
          </cell>
          <cell r="I428">
            <v>4</v>
          </cell>
        </row>
        <row r="429">
          <cell r="C429" t="str">
            <v>6439 2003</v>
          </cell>
          <cell r="D429">
            <v>20036439</v>
          </cell>
          <cell r="E429">
            <v>2</v>
          </cell>
          <cell r="F429">
            <v>1</v>
          </cell>
          <cell r="G429">
            <v>0</v>
          </cell>
          <cell r="H429">
            <v>3</v>
          </cell>
          <cell r="I429">
            <v>4</v>
          </cell>
        </row>
        <row r="430">
          <cell r="C430" t="str">
            <v>6525 2003</v>
          </cell>
          <cell r="D430">
            <v>20036525</v>
          </cell>
          <cell r="E430">
            <v>0</v>
          </cell>
          <cell r="F430">
            <v>1</v>
          </cell>
          <cell r="G430">
            <v>1</v>
          </cell>
          <cell r="H430">
            <v>2</v>
          </cell>
          <cell r="I430">
            <v>4</v>
          </cell>
        </row>
        <row r="431">
          <cell r="C431" t="str">
            <v>6624 2003</v>
          </cell>
          <cell r="D431">
            <v>20036624</v>
          </cell>
          <cell r="E431">
            <v>0</v>
          </cell>
          <cell r="F431">
            <v>1</v>
          </cell>
          <cell r="G431">
            <v>1</v>
          </cell>
          <cell r="H431">
            <v>2</v>
          </cell>
          <cell r="I431">
            <v>4</v>
          </cell>
        </row>
        <row r="432">
          <cell r="C432" t="str">
            <v>6624 2003</v>
          </cell>
          <cell r="D432">
            <v>20036624</v>
          </cell>
          <cell r="E432">
            <v>0</v>
          </cell>
          <cell r="F432">
            <v>1</v>
          </cell>
          <cell r="G432">
            <v>1</v>
          </cell>
          <cell r="H432">
            <v>2</v>
          </cell>
          <cell r="I432">
            <v>4</v>
          </cell>
        </row>
        <row r="433">
          <cell r="C433" t="str">
            <v>6624 2003</v>
          </cell>
          <cell r="D433">
            <v>20036624</v>
          </cell>
          <cell r="E433">
            <v>0</v>
          </cell>
          <cell r="F433">
            <v>1</v>
          </cell>
          <cell r="G433">
            <v>1</v>
          </cell>
          <cell r="H433">
            <v>2</v>
          </cell>
          <cell r="I433">
            <v>4</v>
          </cell>
        </row>
        <row r="434">
          <cell r="C434" t="str">
            <v>6624 2003</v>
          </cell>
          <cell r="D434">
            <v>20036624</v>
          </cell>
          <cell r="E434">
            <v>0</v>
          </cell>
          <cell r="F434">
            <v>1</v>
          </cell>
          <cell r="G434">
            <v>1</v>
          </cell>
          <cell r="H434">
            <v>2</v>
          </cell>
          <cell r="I434">
            <v>4</v>
          </cell>
        </row>
        <row r="435">
          <cell r="C435" t="str">
            <v>6624 2003</v>
          </cell>
          <cell r="D435">
            <v>20036624</v>
          </cell>
          <cell r="E435">
            <v>0</v>
          </cell>
          <cell r="F435">
            <v>1</v>
          </cell>
          <cell r="G435">
            <v>1</v>
          </cell>
          <cell r="H435">
            <v>2</v>
          </cell>
          <cell r="I435">
            <v>4</v>
          </cell>
        </row>
        <row r="436">
          <cell r="C436" t="str">
            <v>6624 2003</v>
          </cell>
          <cell r="D436">
            <v>20036624</v>
          </cell>
          <cell r="E436">
            <v>0</v>
          </cell>
          <cell r="F436">
            <v>1</v>
          </cell>
          <cell r="G436">
            <v>1</v>
          </cell>
          <cell r="H436">
            <v>2</v>
          </cell>
          <cell r="I436">
            <v>4</v>
          </cell>
        </row>
        <row r="437">
          <cell r="C437" t="str">
            <v>6624 2003</v>
          </cell>
          <cell r="D437">
            <v>20036624</v>
          </cell>
          <cell r="E437">
            <v>0</v>
          </cell>
          <cell r="F437">
            <v>1</v>
          </cell>
          <cell r="G437">
            <v>1</v>
          </cell>
          <cell r="H437">
            <v>2</v>
          </cell>
          <cell r="I437">
            <v>4</v>
          </cell>
        </row>
        <row r="438">
          <cell r="C438" t="str">
            <v>6624 2003</v>
          </cell>
          <cell r="D438">
            <v>20036624</v>
          </cell>
          <cell r="E438">
            <v>0</v>
          </cell>
          <cell r="F438">
            <v>1</v>
          </cell>
          <cell r="G438">
            <v>1</v>
          </cell>
          <cell r="H438">
            <v>2</v>
          </cell>
          <cell r="I438">
            <v>4</v>
          </cell>
        </row>
        <row r="439">
          <cell r="C439" t="str">
            <v>6624 2003</v>
          </cell>
          <cell r="D439">
            <v>20036624</v>
          </cell>
          <cell r="E439">
            <v>0</v>
          </cell>
          <cell r="F439">
            <v>1</v>
          </cell>
          <cell r="G439">
            <v>1</v>
          </cell>
          <cell r="H439">
            <v>2</v>
          </cell>
          <cell r="I439">
            <v>4</v>
          </cell>
        </row>
        <row r="440">
          <cell r="C440" t="str">
            <v>6624 2003</v>
          </cell>
          <cell r="D440">
            <v>20036624</v>
          </cell>
          <cell r="E440">
            <v>0</v>
          </cell>
          <cell r="F440">
            <v>1</v>
          </cell>
          <cell r="G440">
            <v>1</v>
          </cell>
          <cell r="H440">
            <v>2</v>
          </cell>
          <cell r="I440">
            <v>4</v>
          </cell>
        </row>
        <row r="441">
          <cell r="C441" t="str">
            <v>6663 2003</v>
          </cell>
          <cell r="D441">
            <v>20036663</v>
          </cell>
          <cell r="E441">
            <v>2</v>
          </cell>
          <cell r="F441">
            <v>1</v>
          </cell>
          <cell r="G441">
            <v>0</v>
          </cell>
          <cell r="H441">
            <v>3</v>
          </cell>
          <cell r="I441">
            <v>4</v>
          </cell>
        </row>
        <row r="442">
          <cell r="C442" t="str">
            <v>9042 2003</v>
          </cell>
          <cell r="D442">
            <v>20039042</v>
          </cell>
          <cell r="E442">
            <v>0</v>
          </cell>
          <cell r="F442">
            <v>1</v>
          </cell>
          <cell r="G442">
            <v>1</v>
          </cell>
          <cell r="H442">
            <v>3</v>
          </cell>
          <cell r="I442">
            <v>1</v>
          </cell>
        </row>
        <row r="443">
          <cell r="C443" t="str">
            <v>27045 2003</v>
          </cell>
          <cell r="D443">
            <v>200327045</v>
          </cell>
          <cell r="E443">
            <v>0</v>
          </cell>
          <cell r="F443">
            <v>1</v>
          </cell>
          <cell r="G443">
            <v>1</v>
          </cell>
          <cell r="H443">
            <v>2</v>
          </cell>
          <cell r="I443">
            <v>2</v>
          </cell>
        </row>
        <row r="444">
          <cell r="C444" t="str">
            <v>29096 2003</v>
          </cell>
          <cell r="D444">
            <v>200329096</v>
          </cell>
          <cell r="E444">
            <v>0</v>
          </cell>
          <cell r="F444">
            <v>1</v>
          </cell>
          <cell r="G444">
            <v>1</v>
          </cell>
          <cell r="H444">
            <v>1</v>
          </cell>
          <cell r="I444">
            <v>2</v>
          </cell>
        </row>
        <row r="445">
          <cell r="C445" t="str">
            <v>29096 2003</v>
          </cell>
          <cell r="D445">
            <v>200329096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  <cell r="I445">
            <v>2</v>
          </cell>
        </row>
        <row r="446">
          <cell r="C446" t="str">
            <v>29185 2003</v>
          </cell>
          <cell r="D446">
            <v>200329185</v>
          </cell>
          <cell r="E446">
            <v>0</v>
          </cell>
          <cell r="F446">
            <v>1</v>
          </cell>
          <cell r="G446">
            <v>1</v>
          </cell>
          <cell r="H446">
            <v>3</v>
          </cell>
          <cell r="I446">
            <v>2</v>
          </cell>
        </row>
        <row r="447">
          <cell r="C447" t="str">
            <v>29185 2003</v>
          </cell>
          <cell r="D447">
            <v>200329185</v>
          </cell>
          <cell r="E447">
            <v>0</v>
          </cell>
          <cell r="F447">
            <v>1</v>
          </cell>
          <cell r="G447">
            <v>1</v>
          </cell>
          <cell r="H447">
            <v>3</v>
          </cell>
          <cell r="I447">
            <v>2</v>
          </cell>
        </row>
        <row r="448">
          <cell r="C448" t="str">
            <v>29185 2003</v>
          </cell>
          <cell r="D448">
            <v>200329185</v>
          </cell>
          <cell r="E448">
            <v>0</v>
          </cell>
          <cell r="F448">
            <v>1</v>
          </cell>
          <cell r="G448">
            <v>1</v>
          </cell>
          <cell r="H448">
            <v>3</v>
          </cell>
          <cell r="I448">
            <v>2</v>
          </cell>
        </row>
        <row r="449">
          <cell r="C449" t="str">
            <v>29185 2003</v>
          </cell>
          <cell r="D449">
            <v>200329185</v>
          </cell>
          <cell r="E449">
            <v>0</v>
          </cell>
          <cell r="F449">
            <v>1</v>
          </cell>
          <cell r="G449">
            <v>1</v>
          </cell>
          <cell r="H449">
            <v>3</v>
          </cell>
          <cell r="I449">
            <v>2</v>
          </cell>
        </row>
        <row r="450">
          <cell r="C450" t="str">
            <v>29185 2003</v>
          </cell>
          <cell r="D450">
            <v>200329185</v>
          </cell>
          <cell r="E450">
            <v>0</v>
          </cell>
          <cell r="F450">
            <v>1</v>
          </cell>
          <cell r="G450">
            <v>1</v>
          </cell>
          <cell r="H450">
            <v>3</v>
          </cell>
          <cell r="I450">
            <v>2</v>
          </cell>
        </row>
        <row r="451">
          <cell r="C451" t="str">
            <v>29185 2003</v>
          </cell>
          <cell r="D451">
            <v>200329185</v>
          </cell>
          <cell r="E451">
            <v>0</v>
          </cell>
          <cell r="F451">
            <v>1</v>
          </cell>
          <cell r="G451">
            <v>1</v>
          </cell>
          <cell r="H451">
            <v>3</v>
          </cell>
          <cell r="I451">
            <v>2</v>
          </cell>
        </row>
        <row r="452">
          <cell r="C452" t="str">
            <v>29185 2003</v>
          </cell>
          <cell r="D452">
            <v>200329185</v>
          </cell>
          <cell r="E452">
            <v>0</v>
          </cell>
          <cell r="F452">
            <v>1</v>
          </cell>
          <cell r="G452">
            <v>1</v>
          </cell>
          <cell r="H452">
            <v>3</v>
          </cell>
          <cell r="I452">
            <v>2</v>
          </cell>
        </row>
        <row r="453">
          <cell r="C453" t="str">
            <v>29185 2003</v>
          </cell>
          <cell r="D453">
            <v>200329185</v>
          </cell>
          <cell r="E453">
            <v>0</v>
          </cell>
          <cell r="F453">
            <v>1</v>
          </cell>
          <cell r="G453">
            <v>1</v>
          </cell>
          <cell r="H453">
            <v>3</v>
          </cell>
          <cell r="I453">
            <v>2</v>
          </cell>
        </row>
        <row r="454">
          <cell r="C454" t="str">
            <v>29185 2003</v>
          </cell>
          <cell r="D454">
            <v>200329185</v>
          </cell>
          <cell r="E454">
            <v>0</v>
          </cell>
          <cell r="F454">
            <v>1</v>
          </cell>
          <cell r="G454">
            <v>1</v>
          </cell>
          <cell r="H454">
            <v>3</v>
          </cell>
          <cell r="I454">
            <v>2</v>
          </cell>
        </row>
        <row r="455">
          <cell r="C455" t="str">
            <v>29185 2003</v>
          </cell>
          <cell r="D455">
            <v>200329185</v>
          </cell>
          <cell r="E455">
            <v>0</v>
          </cell>
          <cell r="F455">
            <v>1</v>
          </cell>
          <cell r="G455">
            <v>1</v>
          </cell>
          <cell r="H455">
            <v>3</v>
          </cell>
          <cell r="I455">
            <v>2</v>
          </cell>
        </row>
        <row r="456">
          <cell r="C456" t="str">
            <v>29185 2003</v>
          </cell>
          <cell r="D456">
            <v>200329185</v>
          </cell>
          <cell r="E456">
            <v>0</v>
          </cell>
          <cell r="F456">
            <v>1</v>
          </cell>
          <cell r="G456">
            <v>1</v>
          </cell>
          <cell r="H456">
            <v>3</v>
          </cell>
          <cell r="I456">
            <v>2</v>
          </cell>
        </row>
        <row r="457">
          <cell r="C457" t="str">
            <v>36109 2003</v>
          </cell>
          <cell r="D457">
            <v>200336109</v>
          </cell>
          <cell r="E457">
            <v>0</v>
          </cell>
          <cell r="F457">
            <v>1</v>
          </cell>
          <cell r="G457">
            <v>1</v>
          </cell>
          <cell r="H457">
            <v>3</v>
          </cell>
          <cell r="I457">
            <v>1</v>
          </cell>
        </row>
        <row r="458">
          <cell r="C458" t="str">
            <v>36125 2003</v>
          </cell>
          <cell r="D458">
            <v>200336125</v>
          </cell>
          <cell r="E458">
            <v>0</v>
          </cell>
          <cell r="F458">
            <v>1</v>
          </cell>
          <cell r="G458">
            <v>1</v>
          </cell>
          <cell r="H458">
            <v>3</v>
          </cell>
          <cell r="I458">
            <v>1</v>
          </cell>
        </row>
        <row r="459">
          <cell r="C459" t="str">
            <v>36125 2003</v>
          </cell>
          <cell r="D459">
            <v>200336125</v>
          </cell>
          <cell r="E459">
            <v>0</v>
          </cell>
          <cell r="F459">
            <v>1</v>
          </cell>
          <cell r="G459">
            <v>1</v>
          </cell>
          <cell r="H459">
            <v>3</v>
          </cell>
          <cell r="I459">
            <v>1</v>
          </cell>
        </row>
        <row r="460">
          <cell r="C460" t="str">
            <v>36125 2003</v>
          </cell>
          <cell r="D460">
            <v>200336125</v>
          </cell>
          <cell r="E460">
            <v>0</v>
          </cell>
          <cell r="F460">
            <v>1</v>
          </cell>
          <cell r="G460">
            <v>1</v>
          </cell>
          <cell r="H460">
            <v>3</v>
          </cell>
          <cell r="I460">
            <v>1</v>
          </cell>
        </row>
        <row r="461">
          <cell r="C461" t="str">
            <v>36125 2003</v>
          </cell>
          <cell r="D461">
            <v>200336125</v>
          </cell>
          <cell r="E461">
            <v>0</v>
          </cell>
          <cell r="F461">
            <v>1</v>
          </cell>
          <cell r="G461">
            <v>1</v>
          </cell>
          <cell r="H461">
            <v>3</v>
          </cell>
          <cell r="I461">
            <v>1</v>
          </cell>
        </row>
        <row r="462">
          <cell r="C462" t="str">
            <v>36125 2003</v>
          </cell>
          <cell r="D462">
            <v>200336125</v>
          </cell>
          <cell r="E462">
            <v>0</v>
          </cell>
          <cell r="F462">
            <v>1</v>
          </cell>
          <cell r="G462">
            <v>1</v>
          </cell>
          <cell r="H462">
            <v>3</v>
          </cell>
          <cell r="I462">
            <v>1</v>
          </cell>
        </row>
        <row r="463">
          <cell r="C463" t="str">
            <v>36201 2003</v>
          </cell>
          <cell r="D463">
            <v>200336201</v>
          </cell>
          <cell r="E463">
            <v>0</v>
          </cell>
          <cell r="F463">
            <v>1</v>
          </cell>
          <cell r="G463">
            <v>1</v>
          </cell>
          <cell r="H463">
            <v>3</v>
          </cell>
          <cell r="I463">
            <v>1</v>
          </cell>
        </row>
        <row r="464">
          <cell r="C464" t="str">
            <v>36201 2003</v>
          </cell>
          <cell r="D464">
            <v>200336201</v>
          </cell>
          <cell r="E464">
            <v>0</v>
          </cell>
          <cell r="F464">
            <v>1</v>
          </cell>
          <cell r="G464">
            <v>1</v>
          </cell>
          <cell r="H464">
            <v>3</v>
          </cell>
          <cell r="I464">
            <v>1</v>
          </cell>
        </row>
        <row r="465">
          <cell r="C465" t="str">
            <v>36201 2003</v>
          </cell>
          <cell r="D465">
            <v>200336201</v>
          </cell>
          <cell r="E465">
            <v>0</v>
          </cell>
          <cell r="F465">
            <v>1</v>
          </cell>
          <cell r="G465">
            <v>1</v>
          </cell>
          <cell r="H465">
            <v>3</v>
          </cell>
          <cell r="I465">
            <v>1</v>
          </cell>
        </row>
        <row r="466">
          <cell r="C466" t="str">
            <v>36201 2003</v>
          </cell>
          <cell r="D466">
            <v>200336201</v>
          </cell>
          <cell r="E466">
            <v>0</v>
          </cell>
          <cell r="F466">
            <v>1</v>
          </cell>
          <cell r="G466">
            <v>1</v>
          </cell>
          <cell r="H466">
            <v>3</v>
          </cell>
          <cell r="I466">
            <v>1</v>
          </cell>
        </row>
        <row r="467">
          <cell r="C467" t="str">
            <v>36201 2003</v>
          </cell>
          <cell r="D467">
            <v>200336201</v>
          </cell>
          <cell r="E467">
            <v>0</v>
          </cell>
          <cell r="F467">
            <v>1</v>
          </cell>
          <cell r="G467">
            <v>1</v>
          </cell>
          <cell r="H467">
            <v>3</v>
          </cell>
          <cell r="I467">
            <v>1</v>
          </cell>
        </row>
        <row r="468">
          <cell r="C468" t="str">
            <v>36201 2003</v>
          </cell>
          <cell r="D468">
            <v>200336201</v>
          </cell>
          <cell r="E468">
            <v>0</v>
          </cell>
          <cell r="F468">
            <v>1</v>
          </cell>
          <cell r="G468">
            <v>1</v>
          </cell>
          <cell r="H468">
            <v>3</v>
          </cell>
          <cell r="I468">
            <v>1</v>
          </cell>
        </row>
        <row r="469">
          <cell r="C469" t="str">
            <v>36201 2003</v>
          </cell>
          <cell r="D469">
            <v>200336201</v>
          </cell>
          <cell r="E469">
            <v>0</v>
          </cell>
          <cell r="F469">
            <v>1</v>
          </cell>
          <cell r="G469">
            <v>1</v>
          </cell>
          <cell r="H469">
            <v>3</v>
          </cell>
          <cell r="I469">
            <v>1</v>
          </cell>
        </row>
        <row r="470">
          <cell r="C470" t="str">
            <v>36201 2003</v>
          </cell>
          <cell r="D470">
            <v>200336201</v>
          </cell>
          <cell r="E470">
            <v>0</v>
          </cell>
          <cell r="F470">
            <v>1</v>
          </cell>
          <cell r="G470">
            <v>1</v>
          </cell>
          <cell r="H470">
            <v>3</v>
          </cell>
          <cell r="I470">
            <v>1</v>
          </cell>
        </row>
        <row r="471">
          <cell r="C471" t="str">
            <v>36201 2003</v>
          </cell>
          <cell r="D471">
            <v>200336201</v>
          </cell>
          <cell r="E471">
            <v>0</v>
          </cell>
          <cell r="F471">
            <v>1</v>
          </cell>
          <cell r="G471">
            <v>1</v>
          </cell>
          <cell r="H471">
            <v>3</v>
          </cell>
          <cell r="I471">
            <v>1</v>
          </cell>
        </row>
        <row r="472">
          <cell r="C472" t="str">
            <v>36201 2003</v>
          </cell>
          <cell r="D472">
            <v>200336201</v>
          </cell>
          <cell r="E472">
            <v>0</v>
          </cell>
          <cell r="F472">
            <v>1</v>
          </cell>
          <cell r="G472">
            <v>1</v>
          </cell>
          <cell r="H472">
            <v>3</v>
          </cell>
          <cell r="I472">
            <v>1</v>
          </cell>
        </row>
        <row r="473">
          <cell r="C473" t="str">
            <v>36201 2003</v>
          </cell>
          <cell r="D473">
            <v>200336201</v>
          </cell>
          <cell r="E473">
            <v>0</v>
          </cell>
          <cell r="F473">
            <v>1</v>
          </cell>
          <cell r="G473">
            <v>1</v>
          </cell>
          <cell r="H473">
            <v>3</v>
          </cell>
          <cell r="I473">
            <v>1</v>
          </cell>
        </row>
        <row r="474">
          <cell r="C474" t="str">
            <v>36201 2003</v>
          </cell>
          <cell r="D474">
            <v>200336201</v>
          </cell>
          <cell r="E474">
            <v>0</v>
          </cell>
          <cell r="F474">
            <v>1</v>
          </cell>
          <cell r="G474">
            <v>1</v>
          </cell>
          <cell r="H474">
            <v>3</v>
          </cell>
          <cell r="I474">
            <v>1</v>
          </cell>
        </row>
        <row r="475">
          <cell r="C475" t="str">
            <v>37016 2003</v>
          </cell>
          <cell r="D475">
            <v>200337016</v>
          </cell>
          <cell r="E475">
            <v>0</v>
          </cell>
          <cell r="F475">
            <v>1</v>
          </cell>
          <cell r="G475">
            <v>1</v>
          </cell>
          <cell r="H475">
            <v>3</v>
          </cell>
          <cell r="I475">
            <v>3</v>
          </cell>
        </row>
        <row r="476">
          <cell r="C476" t="str">
            <v>37016 2003</v>
          </cell>
          <cell r="D476">
            <v>200337016</v>
          </cell>
          <cell r="E476">
            <v>0</v>
          </cell>
          <cell r="F476">
            <v>1</v>
          </cell>
          <cell r="G476">
            <v>1</v>
          </cell>
          <cell r="H476">
            <v>3</v>
          </cell>
          <cell r="I476">
            <v>3</v>
          </cell>
        </row>
        <row r="477">
          <cell r="C477" t="str">
            <v>37022 2003</v>
          </cell>
          <cell r="D477">
            <v>200337022</v>
          </cell>
          <cell r="E477">
            <v>0</v>
          </cell>
          <cell r="F477">
            <v>1</v>
          </cell>
          <cell r="G477">
            <v>1</v>
          </cell>
          <cell r="H477">
            <v>3</v>
          </cell>
          <cell r="I477">
            <v>3</v>
          </cell>
        </row>
        <row r="478">
          <cell r="C478" t="str">
            <v>37121 2003</v>
          </cell>
          <cell r="D478">
            <v>200337121</v>
          </cell>
          <cell r="E478">
            <v>2</v>
          </cell>
          <cell r="F478">
            <v>0</v>
          </cell>
          <cell r="G478">
            <v>0</v>
          </cell>
          <cell r="H478">
            <v>3</v>
          </cell>
          <cell r="I478">
            <v>3</v>
          </cell>
        </row>
        <row r="479">
          <cell r="C479" t="str">
            <v>42080 2003</v>
          </cell>
          <cell r="D479">
            <v>200342080</v>
          </cell>
          <cell r="E479">
            <v>0</v>
          </cell>
          <cell r="F479">
            <v>1</v>
          </cell>
          <cell r="G479">
            <v>1</v>
          </cell>
          <cell r="H479">
            <v>3</v>
          </cell>
          <cell r="I479">
            <v>1</v>
          </cell>
        </row>
        <row r="480">
          <cell r="C480" t="str">
            <v>42080 2003</v>
          </cell>
          <cell r="D480">
            <v>200342080</v>
          </cell>
          <cell r="E480">
            <v>0</v>
          </cell>
          <cell r="F480">
            <v>1</v>
          </cell>
          <cell r="G480">
            <v>1</v>
          </cell>
          <cell r="H480">
            <v>3</v>
          </cell>
          <cell r="I480">
            <v>1</v>
          </cell>
        </row>
        <row r="481">
          <cell r="C481" t="str">
            <v>42080 2003</v>
          </cell>
          <cell r="D481">
            <v>200342080</v>
          </cell>
          <cell r="E481">
            <v>0</v>
          </cell>
          <cell r="F481">
            <v>1</v>
          </cell>
          <cell r="G481">
            <v>1</v>
          </cell>
          <cell r="H481">
            <v>3</v>
          </cell>
          <cell r="I481">
            <v>1</v>
          </cell>
        </row>
        <row r="482">
          <cell r="C482" t="str">
            <v>42080 2003</v>
          </cell>
          <cell r="D482">
            <v>200342080</v>
          </cell>
          <cell r="E482">
            <v>0</v>
          </cell>
          <cell r="F482">
            <v>1</v>
          </cell>
          <cell r="G482">
            <v>1</v>
          </cell>
          <cell r="H482">
            <v>3</v>
          </cell>
          <cell r="I482">
            <v>1</v>
          </cell>
        </row>
        <row r="483">
          <cell r="C483" t="str">
            <v>42080 2003</v>
          </cell>
          <cell r="D483">
            <v>200342080</v>
          </cell>
          <cell r="E483">
            <v>0</v>
          </cell>
          <cell r="F483">
            <v>1</v>
          </cell>
          <cell r="G483">
            <v>1</v>
          </cell>
          <cell r="H483">
            <v>3</v>
          </cell>
          <cell r="I483">
            <v>1</v>
          </cell>
        </row>
        <row r="484">
          <cell r="C484" t="str">
            <v>42080 2003</v>
          </cell>
          <cell r="D484">
            <v>200342080</v>
          </cell>
          <cell r="E484">
            <v>0</v>
          </cell>
          <cell r="F484">
            <v>1</v>
          </cell>
          <cell r="G484">
            <v>1</v>
          </cell>
          <cell r="H484">
            <v>3</v>
          </cell>
          <cell r="I484">
            <v>1</v>
          </cell>
        </row>
        <row r="485">
          <cell r="C485" t="str">
            <v>42323 2003</v>
          </cell>
          <cell r="D485">
            <v>200342323</v>
          </cell>
          <cell r="E485">
            <v>0</v>
          </cell>
          <cell r="F485">
            <v>1</v>
          </cell>
          <cell r="G485">
            <v>1</v>
          </cell>
          <cell r="H485">
            <v>3</v>
          </cell>
          <cell r="I485">
            <v>1</v>
          </cell>
        </row>
        <row r="486">
          <cell r="C486" t="str">
            <v>42323 2003</v>
          </cell>
          <cell r="D486">
            <v>200342323</v>
          </cell>
          <cell r="E486">
            <v>0</v>
          </cell>
          <cell r="F486">
            <v>1</v>
          </cell>
          <cell r="G486">
            <v>1</v>
          </cell>
          <cell r="H486">
            <v>3</v>
          </cell>
          <cell r="I486">
            <v>1</v>
          </cell>
        </row>
        <row r="487">
          <cell r="C487" t="str">
            <v>42323 2003</v>
          </cell>
          <cell r="D487">
            <v>200342323</v>
          </cell>
          <cell r="E487">
            <v>0</v>
          </cell>
          <cell r="F487">
            <v>1</v>
          </cell>
          <cell r="G487">
            <v>1</v>
          </cell>
          <cell r="H487">
            <v>3</v>
          </cell>
          <cell r="I487">
            <v>1</v>
          </cell>
        </row>
        <row r="488">
          <cell r="C488" t="str">
            <v>42323 2003</v>
          </cell>
          <cell r="D488">
            <v>200342323</v>
          </cell>
          <cell r="E488">
            <v>0</v>
          </cell>
          <cell r="F488">
            <v>1</v>
          </cell>
          <cell r="G488">
            <v>1</v>
          </cell>
          <cell r="H488">
            <v>3</v>
          </cell>
          <cell r="I488">
            <v>1</v>
          </cell>
        </row>
        <row r="489">
          <cell r="C489" t="str">
            <v>42323 2003</v>
          </cell>
          <cell r="D489">
            <v>200342323</v>
          </cell>
          <cell r="E489">
            <v>0</v>
          </cell>
          <cell r="F489">
            <v>1</v>
          </cell>
          <cell r="G489">
            <v>1</v>
          </cell>
          <cell r="H489">
            <v>3</v>
          </cell>
          <cell r="I489">
            <v>1</v>
          </cell>
        </row>
        <row r="490">
          <cell r="C490" t="str">
            <v>42323 2003</v>
          </cell>
          <cell r="D490">
            <v>200342323</v>
          </cell>
          <cell r="E490">
            <v>0</v>
          </cell>
          <cell r="F490">
            <v>1</v>
          </cell>
          <cell r="G490">
            <v>1</v>
          </cell>
          <cell r="H490">
            <v>3</v>
          </cell>
          <cell r="I490">
            <v>1</v>
          </cell>
        </row>
        <row r="491">
          <cell r="C491" t="str">
            <v>42323 2003</v>
          </cell>
          <cell r="D491">
            <v>200342323</v>
          </cell>
          <cell r="E491">
            <v>0</v>
          </cell>
          <cell r="F491">
            <v>1</v>
          </cell>
          <cell r="G491">
            <v>1</v>
          </cell>
          <cell r="H491">
            <v>3</v>
          </cell>
          <cell r="I491">
            <v>1</v>
          </cell>
        </row>
        <row r="492">
          <cell r="C492" t="str">
            <v>42323 2003</v>
          </cell>
          <cell r="D492">
            <v>200342323</v>
          </cell>
          <cell r="E492">
            <v>0</v>
          </cell>
          <cell r="F492">
            <v>1</v>
          </cell>
          <cell r="G492">
            <v>1</v>
          </cell>
          <cell r="H492">
            <v>3</v>
          </cell>
          <cell r="I492">
            <v>1</v>
          </cell>
        </row>
        <row r="493">
          <cell r="C493" t="str">
            <v>42323 2003</v>
          </cell>
          <cell r="D493">
            <v>200342323</v>
          </cell>
          <cell r="E493">
            <v>0</v>
          </cell>
          <cell r="F493">
            <v>1</v>
          </cell>
          <cell r="G493">
            <v>1</v>
          </cell>
          <cell r="H493">
            <v>3</v>
          </cell>
          <cell r="I493">
            <v>1</v>
          </cell>
        </row>
        <row r="494">
          <cell r="C494" t="str">
            <v>42323 2003</v>
          </cell>
          <cell r="D494">
            <v>200342323</v>
          </cell>
          <cell r="E494">
            <v>0</v>
          </cell>
          <cell r="F494">
            <v>1</v>
          </cell>
          <cell r="G494">
            <v>1</v>
          </cell>
          <cell r="H494">
            <v>3</v>
          </cell>
          <cell r="I494">
            <v>1</v>
          </cell>
        </row>
        <row r="495">
          <cell r="C495" t="str">
            <v>42323 2003</v>
          </cell>
          <cell r="D495">
            <v>200342323</v>
          </cell>
          <cell r="E495">
            <v>0</v>
          </cell>
          <cell r="F495">
            <v>1</v>
          </cell>
          <cell r="G495">
            <v>1</v>
          </cell>
          <cell r="H495">
            <v>3</v>
          </cell>
          <cell r="I495">
            <v>1</v>
          </cell>
        </row>
        <row r="496">
          <cell r="C496" t="str">
            <v>42323 2003</v>
          </cell>
          <cell r="D496">
            <v>200342323</v>
          </cell>
          <cell r="E496">
            <v>0</v>
          </cell>
          <cell r="F496">
            <v>1</v>
          </cell>
          <cell r="G496">
            <v>1</v>
          </cell>
          <cell r="H496">
            <v>3</v>
          </cell>
          <cell r="I496">
            <v>1</v>
          </cell>
        </row>
        <row r="497">
          <cell r="C497" t="str">
            <v>42323 2003</v>
          </cell>
          <cell r="D497">
            <v>200342323</v>
          </cell>
          <cell r="E497">
            <v>0</v>
          </cell>
          <cell r="F497">
            <v>1</v>
          </cell>
          <cell r="G497">
            <v>1</v>
          </cell>
          <cell r="H497">
            <v>3</v>
          </cell>
          <cell r="I497">
            <v>1</v>
          </cell>
        </row>
        <row r="498">
          <cell r="C498" t="str">
            <v>47033 2003</v>
          </cell>
          <cell r="D498">
            <v>200347033</v>
          </cell>
          <cell r="E498">
            <v>0</v>
          </cell>
          <cell r="F498">
            <v>1</v>
          </cell>
          <cell r="G498">
            <v>1</v>
          </cell>
          <cell r="H498">
            <v>3</v>
          </cell>
          <cell r="I498">
            <v>3</v>
          </cell>
        </row>
        <row r="499">
          <cell r="C499" t="str">
            <v>48003 2003</v>
          </cell>
          <cell r="D499">
            <v>200348003</v>
          </cell>
          <cell r="E499">
            <v>0</v>
          </cell>
          <cell r="F499">
            <v>1</v>
          </cell>
          <cell r="G499">
            <v>1</v>
          </cell>
          <cell r="H499">
            <v>3</v>
          </cell>
          <cell r="I499">
            <v>3</v>
          </cell>
        </row>
        <row r="500">
          <cell r="C500" t="str">
            <v>48003 2003</v>
          </cell>
          <cell r="D500">
            <v>200348003</v>
          </cell>
          <cell r="E500">
            <v>0</v>
          </cell>
          <cell r="F500">
            <v>1</v>
          </cell>
          <cell r="G500">
            <v>1</v>
          </cell>
          <cell r="H500">
            <v>3</v>
          </cell>
          <cell r="I500">
            <v>3</v>
          </cell>
        </row>
        <row r="501">
          <cell r="C501" t="str">
            <v>48003 2003</v>
          </cell>
          <cell r="D501">
            <v>200348003</v>
          </cell>
          <cell r="E501">
            <v>0</v>
          </cell>
          <cell r="F501">
            <v>1</v>
          </cell>
          <cell r="G501">
            <v>1</v>
          </cell>
          <cell r="H501">
            <v>3</v>
          </cell>
          <cell r="I501">
            <v>3</v>
          </cell>
        </row>
        <row r="502">
          <cell r="C502" t="str">
            <v>48003 2003</v>
          </cell>
          <cell r="D502">
            <v>200348003</v>
          </cell>
          <cell r="E502">
            <v>0</v>
          </cell>
          <cell r="F502">
            <v>1</v>
          </cell>
          <cell r="G502">
            <v>1</v>
          </cell>
          <cell r="H502">
            <v>3</v>
          </cell>
          <cell r="I502">
            <v>3</v>
          </cell>
        </row>
        <row r="503">
          <cell r="C503" t="str">
            <v>48003 2003</v>
          </cell>
          <cell r="D503">
            <v>200348003</v>
          </cell>
          <cell r="E503">
            <v>0</v>
          </cell>
          <cell r="F503">
            <v>1</v>
          </cell>
          <cell r="G503">
            <v>1</v>
          </cell>
          <cell r="H503">
            <v>3</v>
          </cell>
          <cell r="I503">
            <v>3</v>
          </cell>
        </row>
        <row r="504">
          <cell r="C504" t="str">
            <v>48003 2003</v>
          </cell>
          <cell r="D504">
            <v>200348003</v>
          </cell>
          <cell r="E504">
            <v>0</v>
          </cell>
          <cell r="F504">
            <v>1</v>
          </cell>
          <cell r="G504">
            <v>1</v>
          </cell>
          <cell r="H504">
            <v>3</v>
          </cell>
          <cell r="I504">
            <v>3</v>
          </cell>
        </row>
        <row r="505">
          <cell r="C505" t="str">
            <v>48093 2003</v>
          </cell>
          <cell r="D505">
            <v>200348093</v>
          </cell>
          <cell r="E505">
            <v>3</v>
          </cell>
          <cell r="F505">
            <v>1</v>
          </cell>
          <cell r="G505">
            <v>0</v>
          </cell>
          <cell r="H505">
            <v>3</v>
          </cell>
          <cell r="I505">
            <v>3</v>
          </cell>
        </row>
        <row r="506">
          <cell r="C506" t="str">
            <v>48099 2003</v>
          </cell>
          <cell r="D506">
            <v>200348099</v>
          </cell>
          <cell r="E506">
            <v>3</v>
          </cell>
          <cell r="F506">
            <v>1</v>
          </cell>
          <cell r="G506">
            <v>0</v>
          </cell>
          <cell r="H506">
            <v>3</v>
          </cell>
          <cell r="I506">
            <v>3</v>
          </cell>
        </row>
        <row r="507">
          <cell r="C507" t="str">
            <v>48127 2003</v>
          </cell>
          <cell r="D507">
            <v>200348127</v>
          </cell>
          <cell r="E507">
            <v>2</v>
          </cell>
          <cell r="F507">
            <v>1</v>
          </cell>
          <cell r="G507">
            <v>0</v>
          </cell>
          <cell r="H507">
            <v>3</v>
          </cell>
          <cell r="I507">
            <v>3</v>
          </cell>
        </row>
        <row r="508">
          <cell r="C508" t="str">
            <v>48127 2003</v>
          </cell>
          <cell r="D508">
            <v>200348127</v>
          </cell>
          <cell r="E508">
            <v>2</v>
          </cell>
          <cell r="F508">
            <v>1</v>
          </cell>
          <cell r="G508">
            <v>0</v>
          </cell>
          <cell r="H508">
            <v>3</v>
          </cell>
          <cell r="I508">
            <v>3</v>
          </cell>
        </row>
        <row r="509">
          <cell r="C509" t="str">
            <v>48147 2003</v>
          </cell>
          <cell r="D509">
            <v>200348147</v>
          </cell>
          <cell r="E509">
            <v>0</v>
          </cell>
          <cell r="F509">
            <v>1</v>
          </cell>
          <cell r="G509">
            <v>1</v>
          </cell>
          <cell r="H509">
            <v>3</v>
          </cell>
          <cell r="I509">
            <v>3</v>
          </cell>
        </row>
        <row r="510">
          <cell r="C510" t="str">
            <v>48173 2003</v>
          </cell>
          <cell r="D510">
            <v>200348173</v>
          </cell>
          <cell r="E510">
            <v>2</v>
          </cell>
          <cell r="F510">
            <v>1</v>
          </cell>
          <cell r="G510">
            <v>0</v>
          </cell>
          <cell r="H510">
            <v>3</v>
          </cell>
          <cell r="I510">
            <v>3</v>
          </cell>
        </row>
        <row r="511">
          <cell r="C511" t="str">
            <v>48194 2003</v>
          </cell>
          <cell r="D511">
            <v>200348194</v>
          </cell>
          <cell r="E511">
            <v>0</v>
          </cell>
          <cell r="F511">
            <v>1</v>
          </cell>
          <cell r="G511">
            <v>1</v>
          </cell>
          <cell r="H511">
            <v>2</v>
          </cell>
          <cell r="I511">
            <v>3</v>
          </cell>
        </row>
        <row r="512">
          <cell r="C512" t="str">
            <v>48194 2003</v>
          </cell>
          <cell r="D512">
            <v>200348194</v>
          </cell>
          <cell r="E512">
            <v>0</v>
          </cell>
          <cell r="F512">
            <v>1</v>
          </cell>
          <cell r="G512">
            <v>1</v>
          </cell>
          <cell r="H512">
            <v>2</v>
          </cell>
          <cell r="I512">
            <v>3</v>
          </cell>
        </row>
        <row r="513">
          <cell r="C513" t="str">
            <v>48194 2003</v>
          </cell>
          <cell r="D513">
            <v>200348194</v>
          </cell>
          <cell r="E513">
            <v>0</v>
          </cell>
          <cell r="F513">
            <v>1</v>
          </cell>
          <cell r="G513">
            <v>1</v>
          </cell>
          <cell r="H513">
            <v>2</v>
          </cell>
          <cell r="I513">
            <v>3</v>
          </cell>
        </row>
        <row r="514">
          <cell r="C514" t="str">
            <v>48220 2003</v>
          </cell>
          <cell r="D514">
            <v>200348220</v>
          </cell>
          <cell r="E514">
            <v>3</v>
          </cell>
          <cell r="F514">
            <v>1</v>
          </cell>
          <cell r="G514">
            <v>0</v>
          </cell>
          <cell r="H514">
            <v>3</v>
          </cell>
          <cell r="I514">
            <v>3</v>
          </cell>
        </row>
        <row r="515">
          <cell r="C515" t="str">
            <v>6060 2004</v>
          </cell>
          <cell r="D515">
            <v>20046060</v>
          </cell>
          <cell r="E515">
            <v>0</v>
          </cell>
          <cell r="F515">
            <v>1</v>
          </cell>
          <cell r="G515">
            <v>1</v>
          </cell>
          <cell r="H515">
            <v>3</v>
          </cell>
          <cell r="I515">
            <v>4</v>
          </cell>
        </row>
        <row r="516">
          <cell r="C516" t="str">
            <v>6060 2004</v>
          </cell>
          <cell r="D516">
            <v>20046060</v>
          </cell>
          <cell r="E516">
            <v>0</v>
          </cell>
          <cell r="F516">
            <v>1</v>
          </cell>
          <cell r="G516">
            <v>1</v>
          </cell>
          <cell r="H516">
            <v>3</v>
          </cell>
          <cell r="I516">
            <v>4</v>
          </cell>
        </row>
        <row r="517">
          <cell r="C517" t="str">
            <v>6060 2004</v>
          </cell>
          <cell r="D517">
            <v>20046060</v>
          </cell>
          <cell r="E517">
            <v>0</v>
          </cell>
          <cell r="F517">
            <v>1</v>
          </cell>
          <cell r="G517">
            <v>1</v>
          </cell>
          <cell r="H517">
            <v>3</v>
          </cell>
          <cell r="I517">
            <v>4</v>
          </cell>
        </row>
        <row r="518">
          <cell r="C518" t="str">
            <v>6060 2004</v>
          </cell>
          <cell r="D518">
            <v>20046060</v>
          </cell>
          <cell r="E518">
            <v>0</v>
          </cell>
          <cell r="F518">
            <v>1</v>
          </cell>
          <cell r="G518">
            <v>1</v>
          </cell>
          <cell r="H518">
            <v>3</v>
          </cell>
          <cell r="I518">
            <v>4</v>
          </cell>
        </row>
        <row r="519">
          <cell r="C519" t="str">
            <v>6060 2004</v>
          </cell>
          <cell r="D519">
            <v>20046060</v>
          </cell>
          <cell r="E519">
            <v>0</v>
          </cell>
          <cell r="F519">
            <v>1</v>
          </cell>
          <cell r="G519">
            <v>1</v>
          </cell>
          <cell r="H519">
            <v>3</v>
          </cell>
          <cell r="I519">
            <v>4</v>
          </cell>
        </row>
        <row r="520">
          <cell r="C520" t="str">
            <v>6284 2004</v>
          </cell>
          <cell r="D520">
            <v>20046284</v>
          </cell>
          <cell r="E520">
            <v>0</v>
          </cell>
          <cell r="F520">
            <v>1</v>
          </cell>
          <cell r="G520">
            <v>1</v>
          </cell>
          <cell r="H520">
            <v>3</v>
          </cell>
          <cell r="I520">
            <v>4</v>
          </cell>
        </row>
        <row r="521">
          <cell r="C521" t="str">
            <v>6454 2004</v>
          </cell>
          <cell r="D521">
            <v>20046454</v>
          </cell>
          <cell r="E521">
            <v>0</v>
          </cell>
          <cell r="F521">
            <v>1</v>
          </cell>
          <cell r="G521">
            <v>1</v>
          </cell>
          <cell r="H521">
            <v>1</v>
          </cell>
          <cell r="I521">
            <v>4</v>
          </cell>
        </row>
        <row r="522">
          <cell r="C522" t="str">
            <v>6525 2004</v>
          </cell>
          <cell r="D522">
            <v>20046525</v>
          </cell>
          <cell r="E522">
            <v>0</v>
          </cell>
          <cell r="F522">
            <v>1</v>
          </cell>
          <cell r="G522">
            <v>1</v>
          </cell>
          <cell r="H522">
            <v>2</v>
          </cell>
          <cell r="I522">
            <v>4</v>
          </cell>
        </row>
        <row r="523">
          <cell r="C523" t="str">
            <v>13017 2004</v>
          </cell>
          <cell r="D523">
            <v>200413017</v>
          </cell>
          <cell r="E523">
            <v>0</v>
          </cell>
          <cell r="F523">
            <v>1</v>
          </cell>
          <cell r="G523">
            <v>1</v>
          </cell>
          <cell r="H523">
            <v>2</v>
          </cell>
          <cell r="I523">
            <v>3</v>
          </cell>
        </row>
        <row r="524">
          <cell r="C524" t="str">
            <v>13072 2004</v>
          </cell>
          <cell r="D524">
            <v>200413072</v>
          </cell>
          <cell r="E524">
            <v>0</v>
          </cell>
          <cell r="F524">
            <v>1</v>
          </cell>
          <cell r="G524">
            <v>1</v>
          </cell>
          <cell r="H524">
            <v>3</v>
          </cell>
          <cell r="I524">
            <v>3</v>
          </cell>
        </row>
        <row r="525">
          <cell r="C525" t="str">
            <v>19136 2004</v>
          </cell>
          <cell r="D525">
            <v>200419136</v>
          </cell>
          <cell r="E525">
            <v>0</v>
          </cell>
          <cell r="F525">
            <v>1</v>
          </cell>
          <cell r="G525">
            <v>1</v>
          </cell>
          <cell r="H525">
            <v>3</v>
          </cell>
          <cell r="I525">
            <v>2</v>
          </cell>
        </row>
        <row r="526">
          <cell r="C526" t="str">
            <v>21062 2004</v>
          </cell>
          <cell r="D526">
            <v>200421062</v>
          </cell>
          <cell r="E526">
            <v>0</v>
          </cell>
          <cell r="F526">
            <v>1</v>
          </cell>
          <cell r="G526">
            <v>1</v>
          </cell>
          <cell r="H526">
            <v>2</v>
          </cell>
          <cell r="I526">
            <v>3</v>
          </cell>
        </row>
        <row r="527">
          <cell r="C527" t="str">
            <v>29185 2004</v>
          </cell>
          <cell r="D527">
            <v>200429185</v>
          </cell>
          <cell r="E527">
            <v>0</v>
          </cell>
          <cell r="F527">
            <v>1</v>
          </cell>
          <cell r="G527">
            <v>1</v>
          </cell>
          <cell r="H527">
            <v>3</v>
          </cell>
          <cell r="I527">
            <v>2</v>
          </cell>
        </row>
        <row r="528">
          <cell r="C528" t="str">
            <v>29185 2004</v>
          </cell>
          <cell r="D528">
            <v>200429185</v>
          </cell>
          <cell r="E528">
            <v>0</v>
          </cell>
          <cell r="F528">
            <v>1</v>
          </cell>
          <cell r="G528">
            <v>1</v>
          </cell>
          <cell r="H528">
            <v>3</v>
          </cell>
          <cell r="I528">
            <v>2</v>
          </cell>
        </row>
        <row r="529">
          <cell r="C529" t="str">
            <v>29185 2004</v>
          </cell>
          <cell r="D529">
            <v>200429185</v>
          </cell>
          <cell r="E529">
            <v>0</v>
          </cell>
          <cell r="F529">
            <v>1</v>
          </cell>
          <cell r="G529">
            <v>1</v>
          </cell>
          <cell r="H529">
            <v>3</v>
          </cell>
          <cell r="I529">
            <v>2</v>
          </cell>
        </row>
        <row r="530">
          <cell r="C530" t="str">
            <v>29185 2004</v>
          </cell>
          <cell r="D530">
            <v>200429185</v>
          </cell>
          <cell r="E530">
            <v>0</v>
          </cell>
          <cell r="F530">
            <v>1</v>
          </cell>
          <cell r="G530">
            <v>1</v>
          </cell>
          <cell r="H530">
            <v>3</v>
          </cell>
          <cell r="I530">
            <v>2</v>
          </cell>
        </row>
        <row r="531">
          <cell r="C531" t="str">
            <v>29185 2004</v>
          </cell>
          <cell r="D531">
            <v>200429185</v>
          </cell>
          <cell r="E531">
            <v>0</v>
          </cell>
          <cell r="F531">
            <v>1</v>
          </cell>
          <cell r="G531">
            <v>1</v>
          </cell>
          <cell r="H531">
            <v>3</v>
          </cell>
          <cell r="I531">
            <v>2</v>
          </cell>
        </row>
        <row r="532">
          <cell r="C532" t="str">
            <v>29185 2004</v>
          </cell>
          <cell r="D532">
            <v>200429185</v>
          </cell>
          <cell r="E532">
            <v>0</v>
          </cell>
          <cell r="F532">
            <v>1</v>
          </cell>
          <cell r="G532">
            <v>1</v>
          </cell>
          <cell r="H532">
            <v>3</v>
          </cell>
          <cell r="I532">
            <v>2</v>
          </cell>
        </row>
        <row r="533">
          <cell r="C533" t="str">
            <v>29185 2004</v>
          </cell>
          <cell r="D533">
            <v>200429185</v>
          </cell>
          <cell r="E533">
            <v>0</v>
          </cell>
          <cell r="F533">
            <v>1</v>
          </cell>
          <cell r="G533">
            <v>1</v>
          </cell>
          <cell r="H533">
            <v>3</v>
          </cell>
          <cell r="I533">
            <v>2</v>
          </cell>
        </row>
        <row r="534">
          <cell r="C534" t="str">
            <v>29185 2004</v>
          </cell>
          <cell r="D534">
            <v>200429185</v>
          </cell>
          <cell r="E534">
            <v>0</v>
          </cell>
          <cell r="F534">
            <v>1</v>
          </cell>
          <cell r="G534">
            <v>1</v>
          </cell>
          <cell r="H534">
            <v>3</v>
          </cell>
          <cell r="I534">
            <v>2</v>
          </cell>
        </row>
        <row r="535">
          <cell r="C535" t="str">
            <v>29185 2004</v>
          </cell>
          <cell r="D535">
            <v>200429185</v>
          </cell>
          <cell r="E535">
            <v>0</v>
          </cell>
          <cell r="F535">
            <v>1</v>
          </cell>
          <cell r="G535">
            <v>1</v>
          </cell>
          <cell r="H535">
            <v>3</v>
          </cell>
          <cell r="I535">
            <v>2</v>
          </cell>
        </row>
        <row r="536">
          <cell r="C536" t="str">
            <v>29185 2004</v>
          </cell>
          <cell r="D536">
            <v>200429185</v>
          </cell>
          <cell r="E536">
            <v>0</v>
          </cell>
          <cell r="F536">
            <v>1</v>
          </cell>
          <cell r="G536">
            <v>1</v>
          </cell>
          <cell r="H536">
            <v>3</v>
          </cell>
          <cell r="I536">
            <v>2</v>
          </cell>
        </row>
        <row r="537">
          <cell r="C537" t="str">
            <v>29185 2004</v>
          </cell>
          <cell r="D537">
            <v>200429185</v>
          </cell>
          <cell r="E537">
            <v>0</v>
          </cell>
          <cell r="F537">
            <v>1</v>
          </cell>
          <cell r="G537">
            <v>1</v>
          </cell>
          <cell r="H537">
            <v>3</v>
          </cell>
          <cell r="I537">
            <v>2</v>
          </cell>
        </row>
        <row r="538">
          <cell r="C538" t="str">
            <v>29185 2004</v>
          </cell>
          <cell r="D538">
            <v>200429185</v>
          </cell>
          <cell r="E538">
            <v>0</v>
          </cell>
          <cell r="F538">
            <v>1</v>
          </cell>
          <cell r="G538">
            <v>1</v>
          </cell>
          <cell r="H538">
            <v>3</v>
          </cell>
          <cell r="I538">
            <v>2</v>
          </cell>
        </row>
        <row r="539">
          <cell r="C539" t="str">
            <v>29185 2004</v>
          </cell>
          <cell r="D539">
            <v>200429185</v>
          </cell>
          <cell r="E539">
            <v>0</v>
          </cell>
          <cell r="F539">
            <v>1</v>
          </cell>
          <cell r="G539">
            <v>1</v>
          </cell>
          <cell r="H539">
            <v>3</v>
          </cell>
          <cell r="I539">
            <v>2</v>
          </cell>
        </row>
        <row r="540">
          <cell r="C540" t="str">
            <v>29185 2004</v>
          </cell>
          <cell r="D540">
            <v>200429185</v>
          </cell>
          <cell r="E540">
            <v>0</v>
          </cell>
          <cell r="F540">
            <v>1</v>
          </cell>
          <cell r="G540">
            <v>1</v>
          </cell>
          <cell r="H540">
            <v>3</v>
          </cell>
          <cell r="I540">
            <v>2</v>
          </cell>
        </row>
        <row r="541">
          <cell r="C541" t="str">
            <v>34084 2004</v>
          </cell>
          <cell r="D541">
            <v>200434084</v>
          </cell>
          <cell r="E541">
            <v>0</v>
          </cell>
          <cell r="F541">
            <v>1</v>
          </cell>
          <cell r="G541">
            <v>0</v>
          </cell>
          <cell r="H541">
            <v>3</v>
          </cell>
          <cell r="I541">
            <v>1</v>
          </cell>
        </row>
        <row r="542">
          <cell r="C542" t="str">
            <v>34087 2004</v>
          </cell>
          <cell r="D542">
            <v>200434087</v>
          </cell>
          <cell r="E542">
            <v>0</v>
          </cell>
          <cell r="F542">
            <v>1</v>
          </cell>
          <cell r="G542">
            <v>0</v>
          </cell>
          <cell r="H542">
            <v>3</v>
          </cell>
          <cell r="I542">
            <v>1</v>
          </cell>
        </row>
        <row r="543">
          <cell r="C543" t="str">
            <v>36073 2004</v>
          </cell>
          <cell r="D543">
            <v>200436073</v>
          </cell>
          <cell r="E543">
            <v>0</v>
          </cell>
          <cell r="F543">
            <v>1</v>
          </cell>
          <cell r="G543">
            <v>1</v>
          </cell>
          <cell r="H543">
            <v>2</v>
          </cell>
          <cell r="I543">
            <v>1</v>
          </cell>
        </row>
        <row r="544">
          <cell r="C544" t="str">
            <v>36073 2004</v>
          </cell>
          <cell r="D544">
            <v>200436073</v>
          </cell>
          <cell r="E544">
            <v>0</v>
          </cell>
          <cell r="F544">
            <v>1</v>
          </cell>
          <cell r="G544">
            <v>1</v>
          </cell>
          <cell r="H544">
            <v>2</v>
          </cell>
          <cell r="I544">
            <v>1</v>
          </cell>
        </row>
        <row r="545">
          <cell r="C545" t="str">
            <v>36073 2004</v>
          </cell>
          <cell r="D545">
            <v>200436073</v>
          </cell>
          <cell r="E545">
            <v>0</v>
          </cell>
          <cell r="F545">
            <v>1</v>
          </cell>
          <cell r="G545">
            <v>1</v>
          </cell>
          <cell r="H545">
            <v>2</v>
          </cell>
          <cell r="I545">
            <v>1</v>
          </cell>
        </row>
        <row r="546">
          <cell r="C546" t="str">
            <v>36073 2004</v>
          </cell>
          <cell r="D546">
            <v>200436073</v>
          </cell>
          <cell r="E546">
            <v>0</v>
          </cell>
          <cell r="F546">
            <v>1</v>
          </cell>
          <cell r="G546">
            <v>1</v>
          </cell>
          <cell r="H546">
            <v>2</v>
          </cell>
          <cell r="I546">
            <v>1</v>
          </cell>
        </row>
        <row r="547">
          <cell r="C547" t="str">
            <v>36125 2004</v>
          </cell>
          <cell r="D547">
            <v>200436125</v>
          </cell>
          <cell r="E547">
            <v>0</v>
          </cell>
          <cell r="F547">
            <v>1</v>
          </cell>
          <cell r="G547">
            <v>1</v>
          </cell>
          <cell r="H547">
            <v>3</v>
          </cell>
          <cell r="I547">
            <v>1</v>
          </cell>
        </row>
        <row r="548">
          <cell r="C548" t="str">
            <v>36125 2004</v>
          </cell>
          <cell r="D548">
            <v>200436125</v>
          </cell>
          <cell r="E548">
            <v>0</v>
          </cell>
          <cell r="F548">
            <v>1</v>
          </cell>
          <cell r="G548">
            <v>1</v>
          </cell>
          <cell r="H548">
            <v>3</v>
          </cell>
          <cell r="I548">
            <v>1</v>
          </cell>
        </row>
        <row r="549">
          <cell r="C549" t="str">
            <v>36125 2004</v>
          </cell>
          <cell r="D549">
            <v>200436125</v>
          </cell>
          <cell r="E549">
            <v>0</v>
          </cell>
          <cell r="F549">
            <v>1</v>
          </cell>
          <cell r="G549">
            <v>1</v>
          </cell>
          <cell r="H549">
            <v>3</v>
          </cell>
          <cell r="I549">
            <v>1</v>
          </cell>
        </row>
        <row r="550">
          <cell r="C550" t="str">
            <v>36125 2004</v>
          </cell>
          <cell r="D550">
            <v>200436125</v>
          </cell>
          <cell r="E550">
            <v>0</v>
          </cell>
          <cell r="F550">
            <v>1</v>
          </cell>
          <cell r="G550">
            <v>1</v>
          </cell>
          <cell r="H550">
            <v>3</v>
          </cell>
          <cell r="I550">
            <v>1</v>
          </cell>
        </row>
        <row r="551">
          <cell r="C551" t="str">
            <v>36125 2004</v>
          </cell>
          <cell r="D551">
            <v>200436125</v>
          </cell>
          <cell r="E551">
            <v>0</v>
          </cell>
          <cell r="F551">
            <v>1</v>
          </cell>
          <cell r="G551">
            <v>1</v>
          </cell>
          <cell r="H551">
            <v>3</v>
          </cell>
          <cell r="I551">
            <v>1</v>
          </cell>
        </row>
        <row r="552">
          <cell r="C552" t="str">
            <v>36125 2004</v>
          </cell>
          <cell r="D552">
            <v>200436125</v>
          </cell>
          <cell r="E552">
            <v>0</v>
          </cell>
          <cell r="F552">
            <v>1</v>
          </cell>
          <cell r="G552">
            <v>1</v>
          </cell>
          <cell r="H552">
            <v>3</v>
          </cell>
          <cell r="I552">
            <v>1</v>
          </cell>
        </row>
        <row r="553">
          <cell r="C553" t="str">
            <v>36201 2004</v>
          </cell>
          <cell r="D553">
            <v>200436201</v>
          </cell>
          <cell r="E553">
            <v>0</v>
          </cell>
          <cell r="F553">
            <v>1</v>
          </cell>
          <cell r="G553">
            <v>1</v>
          </cell>
          <cell r="H553">
            <v>3</v>
          </cell>
          <cell r="I553">
            <v>1</v>
          </cell>
        </row>
        <row r="554">
          <cell r="C554" t="str">
            <v>36201 2004</v>
          </cell>
          <cell r="D554">
            <v>200436201</v>
          </cell>
          <cell r="E554">
            <v>0</v>
          </cell>
          <cell r="F554">
            <v>1</v>
          </cell>
          <cell r="G554">
            <v>1</v>
          </cell>
          <cell r="H554">
            <v>3</v>
          </cell>
          <cell r="I554">
            <v>1</v>
          </cell>
        </row>
        <row r="555">
          <cell r="C555" t="str">
            <v>36201 2004</v>
          </cell>
          <cell r="D555">
            <v>200436201</v>
          </cell>
          <cell r="E555">
            <v>0</v>
          </cell>
          <cell r="F555">
            <v>1</v>
          </cell>
          <cell r="G555">
            <v>1</v>
          </cell>
          <cell r="H555">
            <v>3</v>
          </cell>
          <cell r="I555">
            <v>1</v>
          </cell>
        </row>
        <row r="556">
          <cell r="C556" t="str">
            <v>36201 2004</v>
          </cell>
          <cell r="D556">
            <v>200436201</v>
          </cell>
          <cell r="E556">
            <v>0</v>
          </cell>
          <cell r="F556">
            <v>1</v>
          </cell>
          <cell r="G556">
            <v>1</v>
          </cell>
          <cell r="H556">
            <v>3</v>
          </cell>
          <cell r="I556">
            <v>1</v>
          </cell>
        </row>
        <row r="557">
          <cell r="C557" t="str">
            <v>36201 2004</v>
          </cell>
          <cell r="D557">
            <v>200436201</v>
          </cell>
          <cell r="E557">
            <v>0</v>
          </cell>
          <cell r="F557">
            <v>1</v>
          </cell>
          <cell r="G557">
            <v>1</v>
          </cell>
          <cell r="H557">
            <v>3</v>
          </cell>
          <cell r="I557">
            <v>1</v>
          </cell>
        </row>
        <row r="558">
          <cell r="C558" t="str">
            <v>36201 2004</v>
          </cell>
          <cell r="D558">
            <v>200436201</v>
          </cell>
          <cell r="E558">
            <v>0</v>
          </cell>
          <cell r="F558">
            <v>1</v>
          </cell>
          <cell r="G558">
            <v>1</v>
          </cell>
          <cell r="H558">
            <v>3</v>
          </cell>
          <cell r="I558">
            <v>1</v>
          </cell>
        </row>
        <row r="559">
          <cell r="C559" t="str">
            <v>36201 2004</v>
          </cell>
          <cell r="D559">
            <v>200436201</v>
          </cell>
          <cell r="E559">
            <v>0</v>
          </cell>
          <cell r="F559">
            <v>1</v>
          </cell>
          <cell r="G559">
            <v>1</v>
          </cell>
          <cell r="H559">
            <v>3</v>
          </cell>
          <cell r="I559">
            <v>1</v>
          </cell>
        </row>
        <row r="560">
          <cell r="C560" t="str">
            <v>36201 2004</v>
          </cell>
          <cell r="D560">
            <v>200436201</v>
          </cell>
          <cell r="E560">
            <v>0</v>
          </cell>
          <cell r="F560">
            <v>1</v>
          </cell>
          <cell r="G560">
            <v>1</v>
          </cell>
          <cell r="H560">
            <v>3</v>
          </cell>
          <cell r="I560">
            <v>1</v>
          </cell>
        </row>
        <row r="561">
          <cell r="C561" t="str">
            <v>36201 2004</v>
          </cell>
          <cell r="D561">
            <v>200436201</v>
          </cell>
          <cell r="E561">
            <v>0</v>
          </cell>
          <cell r="F561">
            <v>1</v>
          </cell>
          <cell r="G561">
            <v>1</v>
          </cell>
          <cell r="H561">
            <v>3</v>
          </cell>
          <cell r="I561">
            <v>1</v>
          </cell>
        </row>
        <row r="562">
          <cell r="C562" t="str">
            <v>36201 2004</v>
          </cell>
          <cell r="D562">
            <v>200436201</v>
          </cell>
          <cell r="E562">
            <v>0</v>
          </cell>
          <cell r="F562">
            <v>1</v>
          </cell>
          <cell r="G562">
            <v>1</v>
          </cell>
          <cell r="H562">
            <v>3</v>
          </cell>
          <cell r="I562">
            <v>1</v>
          </cell>
        </row>
        <row r="563">
          <cell r="C563" t="str">
            <v>36201 2004</v>
          </cell>
          <cell r="D563">
            <v>200436201</v>
          </cell>
          <cell r="E563">
            <v>0</v>
          </cell>
          <cell r="F563">
            <v>1</v>
          </cell>
          <cell r="G563">
            <v>1</v>
          </cell>
          <cell r="H563">
            <v>3</v>
          </cell>
          <cell r="I563">
            <v>1</v>
          </cell>
        </row>
        <row r="564">
          <cell r="C564" t="str">
            <v>36201 2004</v>
          </cell>
          <cell r="D564">
            <v>200436201</v>
          </cell>
          <cell r="E564">
            <v>0</v>
          </cell>
          <cell r="F564">
            <v>1</v>
          </cell>
          <cell r="G564">
            <v>1</v>
          </cell>
          <cell r="H564">
            <v>3</v>
          </cell>
          <cell r="I564">
            <v>1</v>
          </cell>
        </row>
        <row r="565">
          <cell r="C565" t="str">
            <v>47026 2004</v>
          </cell>
          <cell r="D565">
            <v>200447026</v>
          </cell>
          <cell r="E565">
            <v>0</v>
          </cell>
          <cell r="F565">
            <v>1</v>
          </cell>
          <cell r="G565">
            <v>1</v>
          </cell>
          <cell r="H565">
            <v>3</v>
          </cell>
          <cell r="I565">
            <v>3</v>
          </cell>
        </row>
        <row r="566">
          <cell r="C566" t="str">
            <v>47030 2004</v>
          </cell>
          <cell r="D566">
            <v>200447030</v>
          </cell>
          <cell r="E566">
            <v>0</v>
          </cell>
          <cell r="F566">
            <v>1</v>
          </cell>
          <cell r="G566">
            <v>1</v>
          </cell>
          <cell r="H566">
            <v>3</v>
          </cell>
          <cell r="I566">
            <v>3</v>
          </cell>
        </row>
        <row r="567">
          <cell r="C567" t="str">
            <v>47030 2004</v>
          </cell>
          <cell r="D567">
            <v>200447030</v>
          </cell>
          <cell r="E567">
            <v>0</v>
          </cell>
          <cell r="F567">
            <v>1</v>
          </cell>
          <cell r="G567">
            <v>1</v>
          </cell>
          <cell r="H567">
            <v>3</v>
          </cell>
          <cell r="I567">
            <v>3</v>
          </cell>
        </row>
        <row r="568">
          <cell r="C568" t="str">
            <v>47030 2004</v>
          </cell>
          <cell r="D568">
            <v>200447030</v>
          </cell>
          <cell r="E568">
            <v>0</v>
          </cell>
          <cell r="F568">
            <v>1</v>
          </cell>
          <cell r="G568">
            <v>1</v>
          </cell>
          <cell r="H568">
            <v>3</v>
          </cell>
          <cell r="I568">
            <v>3</v>
          </cell>
        </row>
        <row r="569">
          <cell r="C569" t="str">
            <v>47030 2004</v>
          </cell>
          <cell r="D569">
            <v>200447030</v>
          </cell>
          <cell r="E569">
            <v>0</v>
          </cell>
          <cell r="F569">
            <v>1</v>
          </cell>
          <cell r="G569">
            <v>1</v>
          </cell>
          <cell r="H569">
            <v>3</v>
          </cell>
          <cell r="I569">
            <v>3</v>
          </cell>
        </row>
        <row r="570">
          <cell r="C570" t="str">
            <v>48003 2004</v>
          </cell>
          <cell r="D570">
            <v>200448003</v>
          </cell>
          <cell r="E570">
            <v>0</v>
          </cell>
          <cell r="F570">
            <v>1</v>
          </cell>
          <cell r="G570">
            <v>1</v>
          </cell>
          <cell r="H570">
            <v>3</v>
          </cell>
          <cell r="I570">
            <v>3</v>
          </cell>
        </row>
        <row r="571">
          <cell r="C571" t="str">
            <v>48003 2004</v>
          </cell>
          <cell r="D571">
            <v>200448003</v>
          </cell>
          <cell r="E571">
            <v>0</v>
          </cell>
          <cell r="F571">
            <v>1</v>
          </cell>
          <cell r="G571">
            <v>1</v>
          </cell>
          <cell r="H571">
            <v>3</v>
          </cell>
          <cell r="I571">
            <v>3</v>
          </cell>
        </row>
        <row r="572">
          <cell r="C572" t="str">
            <v>48003 2004</v>
          </cell>
          <cell r="D572">
            <v>200448003</v>
          </cell>
          <cell r="E572">
            <v>0</v>
          </cell>
          <cell r="F572">
            <v>1</v>
          </cell>
          <cell r="G572">
            <v>1</v>
          </cell>
          <cell r="H572">
            <v>3</v>
          </cell>
          <cell r="I572">
            <v>3</v>
          </cell>
        </row>
        <row r="573">
          <cell r="C573" t="str">
            <v>48003 2004</v>
          </cell>
          <cell r="D573">
            <v>200448003</v>
          </cell>
          <cell r="E573">
            <v>0</v>
          </cell>
          <cell r="F573">
            <v>1</v>
          </cell>
          <cell r="G573">
            <v>1</v>
          </cell>
          <cell r="H573">
            <v>3</v>
          </cell>
          <cell r="I573">
            <v>3</v>
          </cell>
        </row>
        <row r="574">
          <cell r="C574" t="str">
            <v>48136 2004</v>
          </cell>
          <cell r="D574">
            <v>200448136</v>
          </cell>
          <cell r="E574">
            <v>0</v>
          </cell>
          <cell r="F574">
            <v>1</v>
          </cell>
          <cell r="G574">
            <v>1</v>
          </cell>
          <cell r="H574">
            <v>3</v>
          </cell>
          <cell r="I574">
            <v>3</v>
          </cell>
        </row>
        <row r="575">
          <cell r="C575" t="str">
            <v>48136 2004</v>
          </cell>
          <cell r="D575">
            <v>200448136</v>
          </cell>
          <cell r="E575">
            <v>0</v>
          </cell>
          <cell r="F575">
            <v>1</v>
          </cell>
          <cell r="G575">
            <v>1</v>
          </cell>
          <cell r="H575">
            <v>3</v>
          </cell>
          <cell r="I575">
            <v>3</v>
          </cell>
        </row>
        <row r="576">
          <cell r="C576" t="str">
            <v>48136 2004</v>
          </cell>
          <cell r="D576">
            <v>200448136</v>
          </cell>
          <cell r="E576">
            <v>0</v>
          </cell>
          <cell r="F576">
            <v>1</v>
          </cell>
          <cell r="G576">
            <v>1</v>
          </cell>
          <cell r="H576">
            <v>3</v>
          </cell>
          <cell r="I576">
            <v>3</v>
          </cell>
        </row>
        <row r="577">
          <cell r="C577" t="str">
            <v>48136 2004</v>
          </cell>
          <cell r="D577">
            <v>200448136</v>
          </cell>
          <cell r="E577">
            <v>0</v>
          </cell>
          <cell r="F577">
            <v>1</v>
          </cell>
          <cell r="G577">
            <v>1</v>
          </cell>
          <cell r="H577">
            <v>3</v>
          </cell>
          <cell r="I577">
            <v>3</v>
          </cell>
        </row>
        <row r="578">
          <cell r="C578" t="str">
            <v>48136 2004</v>
          </cell>
          <cell r="D578">
            <v>200448136</v>
          </cell>
          <cell r="E578">
            <v>0</v>
          </cell>
          <cell r="F578">
            <v>1</v>
          </cell>
          <cell r="G578">
            <v>1</v>
          </cell>
          <cell r="H578">
            <v>3</v>
          </cell>
          <cell r="I578">
            <v>3</v>
          </cell>
        </row>
        <row r="579">
          <cell r="C579" t="str">
            <v>48136 2004</v>
          </cell>
          <cell r="D579">
            <v>200448136</v>
          </cell>
          <cell r="E579">
            <v>0</v>
          </cell>
          <cell r="F579">
            <v>1</v>
          </cell>
          <cell r="G579">
            <v>1</v>
          </cell>
          <cell r="H579">
            <v>3</v>
          </cell>
          <cell r="I579">
            <v>3</v>
          </cell>
        </row>
        <row r="580">
          <cell r="C580" t="str">
            <v>48143 2004</v>
          </cell>
          <cell r="D580">
            <v>200448143</v>
          </cell>
          <cell r="E580">
            <v>3</v>
          </cell>
          <cell r="F580">
            <v>1</v>
          </cell>
          <cell r="G580">
            <v>0</v>
          </cell>
          <cell r="H580">
            <v>3</v>
          </cell>
          <cell r="I580">
            <v>3</v>
          </cell>
        </row>
        <row r="581">
          <cell r="C581" t="str">
            <v>48143 2004</v>
          </cell>
          <cell r="D581">
            <v>200448143</v>
          </cell>
          <cell r="E581">
            <v>3</v>
          </cell>
          <cell r="F581">
            <v>1</v>
          </cell>
          <cell r="G581">
            <v>0</v>
          </cell>
          <cell r="H581">
            <v>3</v>
          </cell>
          <cell r="I581">
            <v>3</v>
          </cell>
        </row>
        <row r="582">
          <cell r="C582" t="str">
            <v>48143 2004</v>
          </cell>
          <cell r="D582">
            <v>200448143</v>
          </cell>
          <cell r="E582">
            <v>3</v>
          </cell>
          <cell r="F582">
            <v>1</v>
          </cell>
          <cell r="G582">
            <v>0</v>
          </cell>
          <cell r="H582">
            <v>3</v>
          </cell>
          <cell r="I582">
            <v>3</v>
          </cell>
        </row>
        <row r="583">
          <cell r="C583" t="str">
            <v>48143 2004</v>
          </cell>
          <cell r="D583">
            <v>200448143</v>
          </cell>
          <cell r="E583">
            <v>3</v>
          </cell>
          <cell r="F583">
            <v>1</v>
          </cell>
          <cell r="G583">
            <v>0</v>
          </cell>
          <cell r="H583">
            <v>3</v>
          </cell>
          <cell r="I583">
            <v>3</v>
          </cell>
        </row>
        <row r="584">
          <cell r="C584" t="str">
            <v>48143 2004</v>
          </cell>
          <cell r="D584">
            <v>200448143</v>
          </cell>
          <cell r="E584">
            <v>3</v>
          </cell>
          <cell r="F584">
            <v>1</v>
          </cell>
          <cell r="G584">
            <v>0</v>
          </cell>
          <cell r="H584">
            <v>3</v>
          </cell>
          <cell r="I584">
            <v>3</v>
          </cell>
        </row>
        <row r="585">
          <cell r="C585" t="str">
            <v>48143 2004</v>
          </cell>
          <cell r="D585">
            <v>200448143</v>
          </cell>
          <cell r="E585">
            <v>3</v>
          </cell>
          <cell r="F585">
            <v>1</v>
          </cell>
          <cell r="G585">
            <v>0</v>
          </cell>
          <cell r="H585">
            <v>3</v>
          </cell>
          <cell r="I585">
            <v>3</v>
          </cell>
        </row>
        <row r="586">
          <cell r="C586" t="str">
            <v>48143 2004</v>
          </cell>
          <cell r="D586">
            <v>200448143</v>
          </cell>
          <cell r="E586">
            <v>3</v>
          </cell>
          <cell r="F586">
            <v>1</v>
          </cell>
          <cell r="G586">
            <v>0</v>
          </cell>
          <cell r="H586">
            <v>3</v>
          </cell>
          <cell r="I586">
            <v>3</v>
          </cell>
        </row>
        <row r="587">
          <cell r="C587" t="str">
            <v>48143 2004</v>
          </cell>
          <cell r="D587">
            <v>200448143</v>
          </cell>
          <cell r="E587">
            <v>3</v>
          </cell>
          <cell r="F587">
            <v>1</v>
          </cell>
          <cell r="G587">
            <v>0</v>
          </cell>
          <cell r="H587">
            <v>3</v>
          </cell>
          <cell r="I587">
            <v>3</v>
          </cell>
        </row>
        <row r="588">
          <cell r="C588" t="str">
            <v>48143 2004</v>
          </cell>
          <cell r="D588">
            <v>200448143</v>
          </cell>
          <cell r="E588">
            <v>3</v>
          </cell>
          <cell r="F588">
            <v>1</v>
          </cell>
          <cell r="G588">
            <v>0</v>
          </cell>
          <cell r="H588">
            <v>3</v>
          </cell>
          <cell r="I588">
            <v>3</v>
          </cell>
        </row>
        <row r="589">
          <cell r="C589" t="str">
            <v>48143 2004</v>
          </cell>
          <cell r="D589">
            <v>200448143</v>
          </cell>
          <cell r="E589">
            <v>3</v>
          </cell>
          <cell r="F589">
            <v>1</v>
          </cell>
          <cell r="G589">
            <v>0</v>
          </cell>
          <cell r="H589">
            <v>3</v>
          </cell>
          <cell r="I589">
            <v>3</v>
          </cell>
        </row>
        <row r="590">
          <cell r="C590" t="str">
            <v>48147 2004</v>
          </cell>
          <cell r="D590">
            <v>200448147</v>
          </cell>
          <cell r="E590">
            <v>0</v>
          </cell>
          <cell r="F590">
            <v>1</v>
          </cell>
          <cell r="G590">
            <v>1</v>
          </cell>
          <cell r="H590">
            <v>3</v>
          </cell>
          <cell r="I590">
            <v>3</v>
          </cell>
        </row>
        <row r="591">
          <cell r="C591" t="str">
            <v>48147 2004</v>
          </cell>
          <cell r="D591">
            <v>200448147</v>
          </cell>
          <cell r="E591">
            <v>0</v>
          </cell>
          <cell r="F591">
            <v>1</v>
          </cell>
          <cell r="G591">
            <v>1</v>
          </cell>
          <cell r="H591">
            <v>3</v>
          </cell>
          <cell r="I591">
            <v>3</v>
          </cell>
        </row>
        <row r="592">
          <cell r="C592" t="str">
            <v>48212 2004</v>
          </cell>
          <cell r="D592">
            <v>200448212</v>
          </cell>
          <cell r="E592">
            <v>0</v>
          </cell>
          <cell r="F592">
            <v>1</v>
          </cell>
          <cell r="G592">
            <v>1</v>
          </cell>
          <cell r="H592">
            <v>1</v>
          </cell>
          <cell r="I592">
            <v>3</v>
          </cell>
        </row>
        <row r="593">
          <cell r="C593" t="str">
            <v>48366 2004</v>
          </cell>
          <cell r="D593">
            <v>200448366</v>
          </cell>
          <cell r="E593">
            <v>3</v>
          </cell>
          <cell r="F593">
            <v>1</v>
          </cell>
          <cell r="G593">
            <v>0</v>
          </cell>
          <cell r="H593">
            <v>1</v>
          </cell>
          <cell r="I593">
            <v>3</v>
          </cell>
        </row>
        <row r="594">
          <cell r="C594" t="str">
            <v>6010 2005</v>
          </cell>
          <cell r="D594">
            <v>20056010</v>
          </cell>
          <cell r="E594">
            <v>0</v>
          </cell>
          <cell r="F594">
            <v>1</v>
          </cell>
          <cell r="G594">
            <v>1</v>
          </cell>
          <cell r="H594">
            <v>2</v>
          </cell>
          <cell r="I594">
            <v>4</v>
          </cell>
        </row>
        <row r="595">
          <cell r="C595" t="str">
            <v>6010 2005</v>
          </cell>
          <cell r="D595">
            <v>20056010</v>
          </cell>
          <cell r="E595">
            <v>0</v>
          </cell>
          <cell r="F595">
            <v>1</v>
          </cell>
          <cell r="G595">
            <v>1</v>
          </cell>
          <cell r="H595">
            <v>2</v>
          </cell>
          <cell r="I595">
            <v>4</v>
          </cell>
        </row>
        <row r="596">
          <cell r="C596" t="str">
            <v>6010 2005</v>
          </cell>
          <cell r="D596">
            <v>20056010</v>
          </cell>
          <cell r="E596">
            <v>0</v>
          </cell>
          <cell r="F596">
            <v>1</v>
          </cell>
          <cell r="G596">
            <v>1</v>
          </cell>
          <cell r="H596">
            <v>2</v>
          </cell>
          <cell r="I596">
            <v>4</v>
          </cell>
        </row>
        <row r="597">
          <cell r="C597" t="str">
            <v>6010 2005</v>
          </cell>
          <cell r="D597">
            <v>20056010</v>
          </cell>
          <cell r="E597">
            <v>0</v>
          </cell>
          <cell r="F597">
            <v>1</v>
          </cell>
          <cell r="G597">
            <v>1</v>
          </cell>
          <cell r="H597">
            <v>2</v>
          </cell>
          <cell r="I597">
            <v>4</v>
          </cell>
        </row>
        <row r="598">
          <cell r="C598" t="str">
            <v>6081 2005</v>
          </cell>
          <cell r="D598">
            <v>20056081</v>
          </cell>
          <cell r="E598">
            <v>0</v>
          </cell>
          <cell r="F598">
            <v>1</v>
          </cell>
          <cell r="G598">
            <v>1</v>
          </cell>
          <cell r="H598">
            <v>3</v>
          </cell>
          <cell r="I598">
            <v>4</v>
          </cell>
        </row>
        <row r="599">
          <cell r="C599" t="str">
            <v>6081 2005</v>
          </cell>
          <cell r="D599">
            <v>20056081</v>
          </cell>
          <cell r="E599">
            <v>0</v>
          </cell>
          <cell r="F599">
            <v>1</v>
          </cell>
          <cell r="G599">
            <v>1</v>
          </cell>
          <cell r="H599">
            <v>3</v>
          </cell>
          <cell r="I599">
            <v>4</v>
          </cell>
        </row>
        <row r="600">
          <cell r="C600" t="str">
            <v>6081 2005</v>
          </cell>
          <cell r="D600">
            <v>20056081</v>
          </cell>
          <cell r="E600">
            <v>0</v>
          </cell>
          <cell r="F600">
            <v>1</v>
          </cell>
          <cell r="G600">
            <v>1</v>
          </cell>
          <cell r="H600">
            <v>3</v>
          </cell>
          <cell r="I600">
            <v>4</v>
          </cell>
        </row>
        <row r="601">
          <cell r="C601" t="str">
            <v>6081 2005</v>
          </cell>
          <cell r="D601">
            <v>20056081</v>
          </cell>
          <cell r="E601">
            <v>0</v>
          </cell>
          <cell r="F601">
            <v>1</v>
          </cell>
          <cell r="G601">
            <v>1</v>
          </cell>
          <cell r="H601">
            <v>3</v>
          </cell>
          <cell r="I601">
            <v>4</v>
          </cell>
        </row>
        <row r="602">
          <cell r="C602" t="str">
            <v>6081 2005</v>
          </cell>
          <cell r="D602">
            <v>20056081</v>
          </cell>
          <cell r="E602">
            <v>0</v>
          </cell>
          <cell r="F602">
            <v>1</v>
          </cell>
          <cell r="G602">
            <v>1</v>
          </cell>
          <cell r="H602">
            <v>3</v>
          </cell>
          <cell r="I602">
            <v>4</v>
          </cell>
        </row>
        <row r="603">
          <cell r="C603" t="str">
            <v>6081 2005</v>
          </cell>
          <cell r="D603">
            <v>20056081</v>
          </cell>
          <cell r="E603">
            <v>0</v>
          </cell>
          <cell r="F603">
            <v>1</v>
          </cell>
          <cell r="G603">
            <v>1</v>
          </cell>
          <cell r="H603">
            <v>3</v>
          </cell>
          <cell r="I603">
            <v>4</v>
          </cell>
        </row>
        <row r="604">
          <cell r="C604" t="str">
            <v>6081 2005</v>
          </cell>
          <cell r="D604">
            <v>20056081</v>
          </cell>
          <cell r="E604">
            <v>0</v>
          </cell>
          <cell r="F604">
            <v>1</v>
          </cell>
          <cell r="G604">
            <v>1</v>
          </cell>
          <cell r="H604">
            <v>3</v>
          </cell>
          <cell r="I604">
            <v>4</v>
          </cell>
        </row>
        <row r="605">
          <cell r="C605" t="str">
            <v>6081 2005</v>
          </cell>
          <cell r="D605">
            <v>20056081</v>
          </cell>
          <cell r="E605">
            <v>0</v>
          </cell>
          <cell r="F605">
            <v>1</v>
          </cell>
          <cell r="G605">
            <v>1</v>
          </cell>
          <cell r="H605">
            <v>3</v>
          </cell>
          <cell r="I605">
            <v>4</v>
          </cell>
        </row>
        <row r="606">
          <cell r="C606" t="str">
            <v>6081 2005</v>
          </cell>
          <cell r="D606">
            <v>20056081</v>
          </cell>
          <cell r="E606">
            <v>0</v>
          </cell>
          <cell r="F606">
            <v>1</v>
          </cell>
          <cell r="G606">
            <v>1</v>
          </cell>
          <cell r="H606">
            <v>3</v>
          </cell>
          <cell r="I606">
            <v>4</v>
          </cell>
        </row>
        <row r="607">
          <cell r="C607" t="str">
            <v>6345 2005</v>
          </cell>
          <cell r="D607">
            <v>20056345</v>
          </cell>
          <cell r="E607">
            <v>2</v>
          </cell>
          <cell r="F607">
            <v>1</v>
          </cell>
          <cell r="G607">
            <v>0</v>
          </cell>
          <cell r="H607">
            <v>3</v>
          </cell>
          <cell r="I607">
            <v>4</v>
          </cell>
        </row>
        <row r="608">
          <cell r="C608" t="str">
            <v>6345 2005</v>
          </cell>
          <cell r="D608">
            <v>20056345</v>
          </cell>
          <cell r="E608">
            <v>2</v>
          </cell>
          <cell r="F608">
            <v>1</v>
          </cell>
          <cell r="G608">
            <v>0</v>
          </cell>
          <cell r="H608">
            <v>3</v>
          </cell>
          <cell r="I608">
            <v>4</v>
          </cell>
        </row>
        <row r="609">
          <cell r="C609" t="str">
            <v>6399 2005</v>
          </cell>
          <cell r="D609">
            <v>20056399</v>
          </cell>
          <cell r="E609">
            <v>3</v>
          </cell>
          <cell r="F609">
            <v>1</v>
          </cell>
          <cell r="G609">
            <v>0</v>
          </cell>
          <cell r="H609">
            <v>3</v>
          </cell>
          <cell r="I609">
            <v>4</v>
          </cell>
        </row>
        <row r="610">
          <cell r="C610" t="str">
            <v>6515 2005</v>
          </cell>
          <cell r="D610">
            <v>20056515</v>
          </cell>
          <cell r="E610">
            <v>0</v>
          </cell>
          <cell r="F610">
            <v>1</v>
          </cell>
          <cell r="G610">
            <v>1</v>
          </cell>
          <cell r="H610">
            <v>3</v>
          </cell>
          <cell r="I610">
            <v>4</v>
          </cell>
        </row>
        <row r="611">
          <cell r="C611" t="str">
            <v>6515 2005</v>
          </cell>
          <cell r="D611">
            <v>20056515</v>
          </cell>
          <cell r="E611">
            <v>0</v>
          </cell>
          <cell r="F611">
            <v>1</v>
          </cell>
          <cell r="G611">
            <v>1</v>
          </cell>
          <cell r="H611">
            <v>3</v>
          </cell>
          <cell r="I611">
            <v>4</v>
          </cell>
        </row>
        <row r="612">
          <cell r="C612" t="str">
            <v>6515 2005</v>
          </cell>
          <cell r="D612">
            <v>20056515</v>
          </cell>
          <cell r="E612">
            <v>0</v>
          </cell>
          <cell r="F612">
            <v>1</v>
          </cell>
          <cell r="G612">
            <v>1</v>
          </cell>
          <cell r="H612">
            <v>3</v>
          </cell>
          <cell r="I612">
            <v>4</v>
          </cell>
        </row>
        <row r="613">
          <cell r="C613" t="str">
            <v>6624 2005</v>
          </cell>
          <cell r="D613">
            <v>20056624</v>
          </cell>
          <cell r="E613">
            <v>0</v>
          </cell>
          <cell r="F613">
            <v>1</v>
          </cell>
          <cell r="G613">
            <v>1</v>
          </cell>
          <cell r="H613">
            <v>2</v>
          </cell>
          <cell r="I613">
            <v>4</v>
          </cell>
        </row>
        <row r="614">
          <cell r="C614" t="str">
            <v>6624 2005</v>
          </cell>
          <cell r="D614">
            <v>20056624</v>
          </cell>
          <cell r="E614">
            <v>0</v>
          </cell>
          <cell r="F614">
            <v>1</v>
          </cell>
          <cell r="G614">
            <v>1</v>
          </cell>
          <cell r="H614">
            <v>2</v>
          </cell>
          <cell r="I614">
            <v>4</v>
          </cell>
        </row>
        <row r="615">
          <cell r="C615" t="str">
            <v>6624 2005</v>
          </cell>
          <cell r="D615">
            <v>20056624</v>
          </cell>
          <cell r="E615">
            <v>0</v>
          </cell>
          <cell r="F615">
            <v>1</v>
          </cell>
          <cell r="G615">
            <v>1</v>
          </cell>
          <cell r="H615">
            <v>2</v>
          </cell>
          <cell r="I615">
            <v>4</v>
          </cell>
        </row>
        <row r="616">
          <cell r="C616" t="str">
            <v>6624 2005</v>
          </cell>
          <cell r="D616">
            <v>20056624</v>
          </cell>
          <cell r="E616">
            <v>0</v>
          </cell>
          <cell r="F616">
            <v>1</v>
          </cell>
          <cell r="G616">
            <v>1</v>
          </cell>
          <cell r="H616">
            <v>2</v>
          </cell>
          <cell r="I616">
            <v>4</v>
          </cell>
        </row>
        <row r="617">
          <cell r="C617" t="str">
            <v>6624 2005</v>
          </cell>
          <cell r="D617">
            <v>20056624</v>
          </cell>
          <cell r="E617">
            <v>0</v>
          </cell>
          <cell r="F617">
            <v>1</v>
          </cell>
          <cell r="G617">
            <v>1</v>
          </cell>
          <cell r="H617">
            <v>2</v>
          </cell>
          <cell r="I617">
            <v>4</v>
          </cell>
        </row>
        <row r="618">
          <cell r="C618" t="str">
            <v>6624 2005</v>
          </cell>
          <cell r="D618">
            <v>20056624</v>
          </cell>
          <cell r="E618">
            <v>0</v>
          </cell>
          <cell r="F618">
            <v>1</v>
          </cell>
          <cell r="G618">
            <v>1</v>
          </cell>
          <cell r="H618">
            <v>2</v>
          </cell>
          <cell r="I618">
            <v>4</v>
          </cell>
        </row>
        <row r="619">
          <cell r="C619" t="str">
            <v>6624 2005</v>
          </cell>
          <cell r="D619">
            <v>20056624</v>
          </cell>
          <cell r="E619">
            <v>0</v>
          </cell>
          <cell r="F619">
            <v>1</v>
          </cell>
          <cell r="G619">
            <v>1</v>
          </cell>
          <cell r="H619">
            <v>2</v>
          </cell>
          <cell r="I619">
            <v>4</v>
          </cell>
        </row>
        <row r="620">
          <cell r="C620" t="str">
            <v>6624 2005</v>
          </cell>
          <cell r="D620">
            <v>20056624</v>
          </cell>
          <cell r="E620">
            <v>0</v>
          </cell>
          <cell r="F620">
            <v>1</v>
          </cell>
          <cell r="G620">
            <v>1</v>
          </cell>
          <cell r="H620">
            <v>2</v>
          </cell>
          <cell r="I620">
            <v>4</v>
          </cell>
        </row>
        <row r="621">
          <cell r="C621" t="str">
            <v>9030 2005</v>
          </cell>
          <cell r="D621">
            <v>20059030</v>
          </cell>
          <cell r="E621">
            <v>0</v>
          </cell>
          <cell r="F621">
            <v>1</v>
          </cell>
          <cell r="G621">
            <v>1</v>
          </cell>
          <cell r="H621">
            <v>3</v>
          </cell>
          <cell r="I621">
            <v>1</v>
          </cell>
        </row>
        <row r="622">
          <cell r="C622" t="str">
            <v>9030 2005</v>
          </cell>
          <cell r="D622">
            <v>20059030</v>
          </cell>
          <cell r="E622">
            <v>0</v>
          </cell>
          <cell r="F622">
            <v>1</v>
          </cell>
          <cell r="G622">
            <v>1</v>
          </cell>
          <cell r="H622">
            <v>3</v>
          </cell>
          <cell r="I622">
            <v>1</v>
          </cell>
        </row>
        <row r="623">
          <cell r="C623" t="str">
            <v>9030 2005</v>
          </cell>
          <cell r="D623">
            <v>20059030</v>
          </cell>
          <cell r="E623">
            <v>0</v>
          </cell>
          <cell r="F623">
            <v>1</v>
          </cell>
          <cell r="G623">
            <v>1</v>
          </cell>
          <cell r="H623">
            <v>3</v>
          </cell>
          <cell r="I623">
            <v>1</v>
          </cell>
        </row>
        <row r="624">
          <cell r="C624" t="str">
            <v>9030 2005</v>
          </cell>
          <cell r="D624">
            <v>20059030</v>
          </cell>
          <cell r="E624">
            <v>0</v>
          </cell>
          <cell r="F624">
            <v>1</v>
          </cell>
          <cell r="G624">
            <v>1</v>
          </cell>
          <cell r="H624">
            <v>3</v>
          </cell>
          <cell r="I624">
            <v>1</v>
          </cell>
        </row>
        <row r="625">
          <cell r="C625" t="str">
            <v>9030 2005</v>
          </cell>
          <cell r="D625">
            <v>20059030</v>
          </cell>
          <cell r="E625">
            <v>0</v>
          </cell>
          <cell r="F625">
            <v>1</v>
          </cell>
          <cell r="G625">
            <v>1</v>
          </cell>
          <cell r="H625">
            <v>3</v>
          </cell>
          <cell r="I625">
            <v>1</v>
          </cell>
        </row>
        <row r="626">
          <cell r="C626" t="str">
            <v>9030 2005</v>
          </cell>
          <cell r="D626">
            <v>20059030</v>
          </cell>
          <cell r="E626">
            <v>0</v>
          </cell>
          <cell r="F626">
            <v>1</v>
          </cell>
          <cell r="G626">
            <v>1</v>
          </cell>
          <cell r="H626">
            <v>3</v>
          </cell>
          <cell r="I626">
            <v>1</v>
          </cell>
        </row>
        <row r="627">
          <cell r="C627" t="str">
            <v>9030 2005</v>
          </cell>
          <cell r="D627">
            <v>20059030</v>
          </cell>
          <cell r="E627">
            <v>0</v>
          </cell>
          <cell r="F627">
            <v>1</v>
          </cell>
          <cell r="G627">
            <v>1</v>
          </cell>
          <cell r="H627">
            <v>3</v>
          </cell>
          <cell r="I627">
            <v>1</v>
          </cell>
        </row>
        <row r="628">
          <cell r="C628" t="str">
            <v>9030 2005</v>
          </cell>
          <cell r="D628">
            <v>20059030</v>
          </cell>
          <cell r="E628">
            <v>0</v>
          </cell>
          <cell r="F628">
            <v>1</v>
          </cell>
          <cell r="G628">
            <v>1</v>
          </cell>
          <cell r="H628">
            <v>3</v>
          </cell>
          <cell r="I628">
            <v>1</v>
          </cell>
        </row>
        <row r="629">
          <cell r="C629" t="str">
            <v>9030 2005</v>
          </cell>
          <cell r="D629">
            <v>20059030</v>
          </cell>
          <cell r="E629">
            <v>0</v>
          </cell>
          <cell r="F629">
            <v>1</v>
          </cell>
          <cell r="G629">
            <v>1</v>
          </cell>
          <cell r="H629">
            <v>3</v>
          </cell>
          <cell r="I629">
            <v>1</v>
          </cell>
        </row>
        <row r="630">
          <cell r="C630" t="str">
            <v>13181 2005</v>
          </cell>
          <cell r="D630">
            <v>200513181</v>
          </cell>
          <cell r="E630">
            <v>0</v>
          </cell>
          <cell r="F630">
            <v>1</v>
          </cell>
          <cell r="G630">
            <v>1</v>
          </cell>
          <cell r="H630">
            <v>2</v>
          </cell>
          <cell r="I630">
            <v>3</v>
          </cell>
        </row>
        <row r="631">
          <cell r="C631" t="str">
            <v>21007 2005</v>
          </cell>
          <cell r="D631">
            <v>200521007</v>
          </cell>
          <cell r="E631">
            <v>2</v>
          </cell>
          <cell r="F631">
            <v>1</v>
          </cell>
          <cell r="G631">
            <v>0</v>
          </cell>
          <cell r="H631">
            <v>3</v>
          </cell>
          <cell r="I631">
            <v>3</v>
          </cell>
        </row>
        <row r="632">
          <cell r="C632" t="str">
            <v>21007 2005</v>
          </cell>
          <cell r="D632">
            <v>200521007</v>
          </cell>
          <cell r="E632">
            <v>2</v>
          </cell>
          <cell r="F632">
            <v>1</v>
          </cell>
          <cell r="G632">
            <v>0</v>
          </cell>
          <cell r="H632">
            <v>3</v>
          </cell>
          <cell r="I632">
            <v>3</v>
          </cell>
        </row>
        <row r="633">
          <cell r="C633" t="str">
            <v>29072 2005</v>
          </cell>
          <cell r="D633">
            <v>200529072</v>
          </cell>
          <cell r="E633">
            <v>0</v>
          </cell>
          <cell r="F633">
            <v>1</v>
          </cell>
          <cell r="G633">
            <v>1</v>
          </cell>
          <cell r="H633">
            <v>3</v>
          </cell>
          <cell r="I633">
            <v>2</v>
          </cell>
        </row>
        <row r="634">
          <cell r="C634" t="str">
            <v>29096 2005</v>
          </cell>
          <cell r="D634">
            <v>200529096</v>
          </cell>
          <cell r="E634">
            <v>0</v>
          </cell>
          <cell r="F634">
            <v>1</v>
          </cell>
          <cell r="G634">
            <v>1</v>
          </cell>
          <cell r="H634">
            <v>1</v>
          </cell>
          <cell r="I634">
            <v>2</v>
          </cell>
        </row>
        <row r="635">
          <cell r="C635" t="str">
            <v>34087 2005</v>
          </cell>
          <cell r="D635">
            <v>200534087</v>
          </cell>
          <cell r="E635">
            <v>0</v>
          </cell>
          <cell r="F635">
            <v>1</v>
          </cell>
          <cell r="G635">
            <v>0</v>
          </cell>
          <cell r="H635">
            <v>3</v>
          </cell>
          <cell r="I635">
            <v>1</v>
          </cell>
        </row>
        <row r="636">
          <cell r="C636" t="str">
            <v>36055 2005</v>
          </cell>
          <cell r="D636">
            <v>200536055</v>
          </cell>
          <cell r="E636">
            <v>0</v>
          </cell>
          <cell r="F636">
            <v>1</v>
          </cell>
          <cell r="G636">
            <v>1</v>
          </cell>
          <cell r="H636">
            <v>3</v>
          </cell>
          <cell r="I636">
            <v>1</v>
          </cell>
        </row>
        <row r="637">
          <cell r="C637" t="str">
            <v>36055 2005</v>
          </cell>
          <cell r="D637">
            <v>200536055</v>
          </cell>
          <cell r="E637">
            <v>0</v>
          </cell>
          <cell r="F637">
            <v>1</v>
          </cell>
          <cell r="G637">
            <v>1</v>
          </cell>
          <cell r="H637">
            <v>3</v>
          </cell>
          <cell r="I637">
            <v>1</v>
          </cell>
        </row>
        <row r="638">
          <cell r="C638" t="str">
            <v>36055 2005</v>
          </cell>
          <cell r="D638">
            <v>200536055</v>
          </cell>
          <cell r="E638">
            <v>0</v>
          </cell>
          <cell r="F638">
            <v>1</v>
          </cell>
          <cell r="G638">
            <v>1</v>
          </cell>
          <cell r="H638">
            <v>3</v>
          </cell>
          <cell r="I638">
            <v>1</v>
          </cell>
        </row>
        <row r="639">
          <cell r="C639" t="str">
            <v>36137 2005</v>
          </cell>
          <cell r="D639">
            <v>200536137</v>
          </cell>
          <cell r="E639">
            <v>0</v>
          </cell>
          <cell r="F639">
            <v>1</v>
          </cell>
          <cell r="G639">
            <v>1</v>
          </cell>
          <cell r="H639">
            <v>3</v>
          </cell>
          <cell r="I639">
            <v>1</v>
          </cell>
        </row>
        <row r="640">
          <cell r="C640" t="str">
            <v>36137 2005</v>
          </cell>
          <cell r="D640">
            <v>200536137</v>
          </cell>
          <cell r="E640">
            <v>0</v>
          </cell>
          <cell r="F640">
            <v>1</v>
          </cell>
          <cell r="G640">
            <v>1</v>
          </cell>
          <cell r="H640">
            <v>3</v>
          </cell>
          <cell r="I640">
            <v>1</v>
          </cell>
        </row>
        <row r="641">
          <cell r="C641" t="str">
            <v>36137 2005</v>
          </cell>
          <cell r="D641">
            <v>200536137</v>
          </cell>
          <cell r="E641">
            <v>0</v>
          </cell>
          <cell r="F641">
            <v>1</v>
          </cell>
          <cell r="G641">
            <v>1</v>
          </cell>
          <cell r="H641">
            <v>3</v>
          </cell>
          <cell r="I641">
            <v>1</v>
          </cell>
        </row>
        <row r="642">
          <cell r="C642" t="str">
            <v>36317 2005</v>
          </cell>
          <cell r="D642">
            <v>200536317</v>
          </cell>
          <cell r="E642">
            <v>0</v>
          </cell>
          <cell r="F642">
            <v>1</v>
          </cell>
          <cell r="G642">
            <v>1</v>
          </cell>
          <cell r="H642">
            <v>3</v>
          </cell>
          <cell r="I642">
            <v>1</v>
          </cell>
        </row>
        <row r="643">
          <cell r="C643" t="str">
            <v>37016 2005</v>
          </cell>
          <cell r="D643">
            <v>200537016</v>
          </cell>
          <cell r="E643">
            <v>0</v>
          </cell>
          <cell r="F643">
            <v>1</v>
          </cell>
          <cell r="G643">
            <v>1</v>
          </cell>
          <cell r="H643">
            <v>3</v>
          </cell>
          <cell r="I643">
            <v>3</v>
          </cell>
        </row>
        <row r="644">
          <cell r="C644" t="str">
            <v>37022 2005</v>
          </cell>
          <cell r="D644">
            <v>200537022</v>
          </cell>
          <cell r="E644">
            <v>0</v>
          </cell>
          <cell r="F644">
            <v>1</v>
          </cell>
          <cell r="G644">
            <v>1</v>
          </cell>
          <cell r="H644">
            <v>3</v>
          </cell>
          <cell r="I644">
            <v>3</v>
          </cell>
        </row>
        <row r="645">
          <cell r="C645" t="str">
            <v>37022 2005</v>
          </cell>
          <cell r="D645">
            <v>200537022</v>
          </cell>
          <cell r="E645">
            <v>0</v>
          </cell>
          <cell r="F645">
            <v>1</v>
          </cell>
          <cell r="G645">
            <v>1</v>
          </cell>
          <cell r="H645">
            <v>3</v>
          </cell>
          <cell r="I645">
            <v>3</v>
          </cell>
        </row>
        <row r="646">
          <cell r="C646" t="str">
            <v>37022 2005</v>
          </cell>
          <cell r="D646">
            <v>200537022</v>
          </cell>
          <cell r="E646">
            <v>0</v>
          </cell>
          <cell r="F646">
            <v>1</v>
          </cell>
          <cell r="G646">
            <v>1</v>
          </cell>
          <cell r="H646">
            <v>3</v>
          </cell>
          <cell r="I646">
            <v>3</v>
          </cell>
        </row>
        <row r="647">
          <cell r="C647" t="str">
            <v>37022 2005</v>
          </cell>
          <cell r="D647">
            <v>200537022</v>
          </cell>
          <cell r="E647">
            <v>0</v>
          </cell>
          <cell r="F647">
            <v>1</v>
          </cell>
          <cell r="G647">
            <v>1</v>
          </cell>
          <cell r="H647">
            <v>3</v>
          </cell>
          <cell r="I647">
            <v>3</v>
          </cell>
        </row>
        <row r="648">
          <cell r="C648" t="str">
            <v>37022 2005</v>
          </cell>
          <cell r="D648">
            <v>200537022</v>
          </cell>
          <cell r="E648">
            <v>0</v>
          </cell>
          <cell r="F648">
            <v>1</v>
          </cell>
          <cell r="G648">
            <v>1</v>
          </cell>
          <cell r="H648">
            <v>3</v>
          </cell>
          <cell r="I648">
            <v>3</v>
          </cell>
        </row>
        <row r="649">
          <cell r="C649" t="str">
            <v>37022 2005</v>
          </cell>
          <cell r="D649">
            <v>200537022</v>
          </cell>
          <cell r="E649">
            <v>0</v>
          </cell>
          <cell r="F649">
            <v>1</v>
          </cell>
          <cell r="G649">
            <v>1</v>
          </cell>
          <cell r="H649">
            <v>3</v>
          </cell>
          <cell r="I649">
            <v>3</v>
          </cell>
        </row>
        <row r="650">
          <cell r="C650" t="str">
            <v>37022 2005</v>
          </cell>
          <cell r="D650">
            <v>200537022</v>
          </cell>
          <cell r="E650">
            <v>0</v>
          </cell>
          <cell r="F650">
            <v>1</v>
          </cell>
          <cell r="G650">
            <v>1</v>
          </cell>
          <cell r="H650">
            <v>3</v>
          </cell>
          <cell r="I650">
            <v>3</v>
          </cell>
        </row>
        <row r="651">
          <cell r="C651" t="str">
            <v>37022 2005</v>
          </cell>
          <cell r="D651">
            <v>200537022</v>
          </cell>
          <cell r="E651">
            <v>0</v>
          </cell>
          <cell r="F651">
            <v>1</v>
          </cell>
          <cell r="G651">
            <v>1</v>
          </cell>
          <cell r="H651">
            <v>3</v>
          </cell>
          <cell r="I651">
            <v>3</v>
          </cell>
        </row>
        <row r="652">
          <cell r="C652" t="str">
            <v>37022 2005</v>
          </cell>
          <cell r="D652">
            <v>200537022</v>
          </cell>
          <cell r="E652">
            <v>0</v>
          </cell>
          <cell r="F652">
            <v>1</v>
          </cell>
          <cell r="G652">
            <v>1</v>
          </cell>
          <cell r="H652">
            <v>3</v>
          </cell>
          <cell r="I652">
            <v>3</v>
          </cell>
        </row>
        <row r="653">
          <cell r="C653" t="str">
            <v>41064 2005</v>
          </cell>
          <cell r="D653">
            <v>200541064</v>
          </cell>
          <cell r="E653">
            <v>2</v>
          </cell>
          <cell r="F653">
            <v>1</v>
          </cell>
          <cell r="G653">
            <v>0</v>
          </cell>
          <cell r="H653">
            <v>3</v>
          </cell>
          <cell r="I653">
            <v>4</v>
          </cell>
        </row>
        <row r="654">
          <cell r="C654" t="str">
            <v>41064 2005</v>
          </cell>
          <cell r="D654">
            <v>200541064</v>
          </cell>
          <cell r="E654">
            <v>2</v>
          </cell>
          <cell r="F654">
            <v>1</v>
          </cell>
          <cell r="G654">
            <v>0</v>
          </cell>
          <cell r="H654">
            <v>3</v>
          </cell>
          <cell r="I654">
            <v>4</v>
          </cell>
        </row>
        <row r="655">
          <cell r="C655" t="str">
            <v>47033 2005</v>
          </cell>
          <cell r="D655">
            <v>200547033</v>
          </cell>
          <cell r="E655">
            <v>0</v>
          </cell>
          <cell r="F655">
            <v>1</v>
          </cell>
          <cell r="G655">
            <v>1</v>
          </cell>
          <cell r="H655">
            <v>2</v>
          </cell>
          <cell r="I655">
            <v>3</v>
          </cell>
        </row>
        <row r="656">
          <cell r="C656" t="str">
            <v>47134 2005</v>
          </cell>
          <cell r="D656">
            <v>200547134</v>
          </cell>
          <cell r="E656">
            <v>0</v>
          </cell>
          <cell r="F656">
            <v>1</v>
          </cell>
          <cell r="G656">
            <v>1</v>
          </cell>
          <cell r="H656">
            <v>3</v>
          </cell>
          <cell r="I656">
            <v>3</v>
          </cell>
        </row>
        <row r="657">
          <cell r="C657" t="str">
            <v>47134 2005</v>
          </cell>
          <cell r="D657">
            <v>200547134</v>
          </cell>
          <cell r="E657">
            <v>0</v>
          </cell>
          <cell r="F657">
            <v>1</v>
          </cell>
          <cell r="G657">
            <v>1</v>
          </cell>
          <cell r="H657">
            <v>3</v>
          </cell>
          <cell r="I657">
            <v>3</v>
          </cell>
        </row>
        <row r="658">
          <cell r="C658" t="str">
            <v>47134 2005</v>
          </cell>
          <cell r="D658">
            <v>200547134</v>
          </cell>
          <cell r="E658">
            <v>0</v>
          </cell>
          <cell r="F658">
            <v>1</v>
          </cell>
          <cell r="G658">
            <v>1</v>
          </cell>
          <cell r="H658">
            <v>3</v>
          </cell>
          <cell r="I658">
            <v>3</v>
          </cell>
        </row>
        <row r="659">
          <cell r="C659" t="str">
            <v>47134 2005</v>
          </cell>
          <cell r="D659">
            <v>200547134</v>
          </cell>
          <cell r="E659">
            <v>0</v>
          </cell>
          <cell r="F659">
            <v>1</v>
          </cell>
          <cell r="G659">
            <v>1</v>
          </cell>
          <cell r="H659">
            <v>3</v>
          </cell>
          <cell r="I659">
            <v>3</v>
          </cell>
        </row>
        <row r="660">
          <cell r="C660" t="str">
            <v>47134 2005</v>
          </cell>
          <cell r="D660">
            <v>200547134</v>
          </cell>
          <cell r="E660">
            <v>0</v>
          </cell>
          <cell r="F660">
            <v>1</v>
          </cell>
          <cell r="G660">
            <v>1</v>
          </cell>
          <cell r="H660">
            <v>3</v>
          </cell>
          <cell r="I660">
            <v>3</v>
          </cell>
        </row>
        <row r="661">
          <cell r="C661" t="str">
            <v>47134 2005</v>
          </cell>
          <cell r="D661">
            <v>200547134</v>
          </cell>
          <cell r="E661">
            <v>0</v>
          </cell>
          <cell r="F661">
            <v>1</v>
          </cell>
          <cell r="G661">
            <v>1</v>
          </cell>
          <cell r="H661">
            <v>3</v>
          </cell>
          <cell r="I661">
            <v>3</v>
          </cell>
        </row>
        <row r="662">
          <cell r="C662" t="str">
            <v>47134 2005</v>
          </cell>
          <cell r="D662">
            <v>200547134</v>
          </cell>
          <cell r="E662">
            <v>0</v>
          </cell>
          <cell r="F662">
            <v>1</v>
          </cell>
          <cell r="G662">
            <v>1</v>
          </cell>
          <cell r="H662">
            <v>3</v>
          </cell>
          <cell r="I662">
            <v>3</v>
          </cell>
        </row>
        <row r="663">
          <cell r="C663" t="str">
            <v>47134 2005</v>
          </cell>
          <cell r="D663">
            <v>200547134</v>
          </cell>
          <cell r="E663">
            <v>0</v>
          </cell>
          <cell r="F663">
            <v>1</v>
          </cell>
          <cell r="G663">
            <v>1</v>
          </cell>
          <cell r="H663">
            <v>3</v>
          </cell>
          <cell r="I663">
            <v>3</v>
          </cell>
        </row>
        <row r="664">
          <cell r="C664" t="str">
            <v>47134 2005</v>
          </cell>
          <cell r="D664">
            <v>200547134</v>
          </cell>
          <cell r="E664">
            <v>0</v>
          </cell>
          <cell r="F664">
            <v>1</v>
          </cell>
          <cell r="G664">
            <v>1</v>
          </cell>
          <cell r="H664">
            <v>3</v>
          </cell>
          <cell r="I664">
            <v>3</v>
          </cell>
        </row>
        <row r="665">
          <cell r="C665" t="str">
            <v>47134 2005</v>
          </cell>
          <cell r="D665">
            <v>200547134</v>
          </cell>
          <cell r="E665">
            <v>0</v>
          </cell>
          <cell r="F665">
            <v>1</v>
          </cell>
          <cell r="G665">
            <v>1</v>
          </cell>
          <cell r="H665">
            <v>3</v>
          </cell>
          <cell r="I665">
            <v>3</v>
          </cell>
        </row>
        <row r="666">
          <cell r="C666" t="str">
            <v>47134 2005</v>
          </cell>
          <cell r="D666">
            <v>200547134</v>
          </cell>
          <cell r="E666">
            <v>0</v>
          </cell>
          <cell r="F666">
            <v>1</v>
          </cell>
          <cell r="G666">
            <v>1</v>
          </cell>
          <cell r="H666">
            <v>3</v>
          </cell>
          <cell r="I666">
            <v>3</v>
          </cell>
        </row>
        <row r="667">
          <cell r="C667" t="str">
            <v>47134 2005</v>
          </cell>
          <cell r="D667">
            <v>200547134</v>
          </cell>
          <cell r="E667">
            <v>0</v>
          </cell>
          <cell r="F667">
            <v>1</v>
          </cell>
          <cell r="G667">
            <v>1</v>
          </cell>
          <cell r="H667">
            <v>3</v>
          </cell>
          <cell r="I667">
            <v>3</v>
          </cell>
        </row>
        <row r="668">
          <cell r="C668" t="str">
            <v>47134 2005</v>
          </cell>
          <cell r="D668">
            <v>200547134</v>
          </cell>
          <cell r="E668">
            <v>0</v>
          </cell>
          <cell r="F668">
            <v>1</v>
          </cell>
          <cell r="G668">
            <v>1</v>
          </cell>
          <cell r="H668">
            <v>3</v>
          </cell>
          <cell r="I668">
            <v>3</v>
          </cell>
        </row>
        <row r="669">
          <cell r="C669" t="str">
            <v>47134 2005</v>
          </cell>
          <cell r="D669">
            <v>200547134</v>
          </cell>
          <cell r="E669">
            <v>0</v>
          </cell>
          <cell r="F669">
            <v>1</v>
          </cell>
          <cell r="G669">
            <v>1</v>
          </cell>
          <cell r="H669">
            <v>3</v>
          </cell>
          <cell r="I669">
            <v>3</v>
          </cell>
        </row>
        <row r="670">
          <cell r="C670" t="str">
            <v>47134 2005</v>
          </cell>
          <cell r="D670">
            <v>200547134</v>
          </cell>
          <cell r="E670">
            <v>0</v>
          </cell>
          <cell r="F670">
            <v>1</v>
          </cell>
          <cell r="G670">
            <v>1</v>
          </cell>
          <cell r="H670">
            <v>3</v>
          </cell>
          <cell r="I670">
            <v>3</v>
          </cell>
        </row>
        <row r="671">
          <cell r="C671" t="str">
            <v>48055 2005</v>
          </cell>
          <cell r="D671">
            <v>200548055</v>
          </cell>
          <cell r="E671">
            <v>0</v>
          </cell>
          <cell r="F671">
            <v>1</v>
          </cell>
          <cell r="G671">
            <v>1</v>
          </cell>
          <cell r="H671">
            <v>3</v>
          </cell>
          <cell r="I671">
            <v>3</v>
          </cell>
        </row>
        <row r="672">
          <cell r="C672" t="str">
            <v>48055 2005</v>
          </cell>
          <cell r="D672">
            <v>200548055</v>
          </cell>
          <cell r="E672">
            <v>0</v>
          </cell>
          <cell r="F672">
            <v>1</v>
          </cell>
          <cell r="G672">
            <v>1</v>
          </cell>
          <cell r="H672">
            <v>3</v>
          </cell>
          <cell r="I672">
            <v>3</v>
          </cell>
        </row>
        <row r="673">
          <cell r="C673" t="str">
            <v>48055 2005</v>
          </cell>
          <cell r="D673">
            <v>200548055</v>
          </cell>
          <cell r="E673">
            <v>0</v>
          </cell>
          <cell r="F673">
            <v>1</v>
          </cell>
          <cell r="G673">
            <v>1</v>
          </cell>
          <cell r="H673">
            <v>3</v>
          </cell>
          <cell r="I673">
            <v>3</v>
          </cell>
        </row>
        <row r="674">
          <cell r="C674" t="str">
            <v>6233 2006</v>
          </cell>
          <cell r="D674">
            <v>20066233</v>
          </cell>
          <cell r="E674">
            <v>0</v>
          </cell>
          <cell r="F674">
            <v>1</v>
          </cell>
          <cell r="G674">
            <v>1</v>
          </cell>
          <cell r="H674">
            <v>3</v>
          </cell>
          <cell r="I674">
            <v>4</v>
          </cell>
        </row>
        <row r="675">
          <cell r="C675" t="str">
            <v>6284 2006</v>
          </cell>
          <cell r="D675">
            <v>20066284</v>
          </cell>
          <cell r="E675">
            <v>0</v>
          </cell>
          <cell r="F675">
            <v>1</v>
          </cell>
          <cell r="G675">
            <v>1</v>
          </cell>
          <cell r="H675">
            <v>3</v>
          </cell>
          <cell r="I675">
            <v>4</v>
          </cell>
        </row>
        <row r="676">
          <cell r="C676" t="str">
            <v>6408 2006</v>
          </cell>
          <cell r="D676">
            <v>20066408</v>
          </cell>
          <cell r="E676">
            <v>0</v>
          </cell>
          <cell r="F676">
            <v>1</v>
          </cell>
          <cell r="G676">
            <v>1</v>
          </cell>
          <cell r="H676">
            <v>2</v>
          </cell>
          <cell r="I676">
            <v>4</v>
          </cell>
        </row>
        <row r="677">
          <cell r="C677" t="str">
            <v>6626 2006</v>
          </cell>
          <cell r="D677">
            <v>20066626</v>
          </cell>
          <cell r="E677">
            <v>0</v>
          </cell>
          <cell r="F677">
            <v>1</v>
          </cell>
          <cell r="G677">
            <v>1</v>
          </cell>
          <cell r="H677">
            <v>3</v>
          </cell>
          <cell r="I677">
            <v>4</v>
          </cell>
        </row>
        <row r="678">
          <cell r="C678" t="str">
            <v>6626 2006</v>
          </cell>
          <cell r="D678">
            <v>20066626</v>
          </cell>
          <cell r="E678">
            <v>0</v>
          </cell>
          <cell r="F678">
            <v>1</v>
          </cell>
          <cell r="G678">
            <v>1</v>
          </cell>
          <cell r="H678">
            <v>3</v>
          </cell>
          <cell r="I678">
            <v>4</v>
          </cell>
        </row>
        <row r="679">
          <cell r="C679" t="str">
            <v>9030 2006</v>
          </cell>
          <cell r="D679">
            <v>20069030</v>
          </cell>
          <cell r="E679">
            <v>0</v>
          </cell>
          <cell r="F679">
            <v>1</v>
          </cell>
          <cell r="G679">
            <v>1</v>
          </cell>
          <cell r="H679">
            <v>3</v>
          </cell>
          <cell r="I679">
            <v>1</v>
          </cell>
        </row>
        <row r="680">
          <cell r="C680" t="str">
            <v>9030 2006</v>
          </cell>
          <cell r="D680">
            <v>20069030</v>
          </cell>
          <cell r="E680">
            <v>0</v>
          </cell>
          <cell r="F680">
            <v>1</v>
          </cell>
          <cell r="G680">
            <v>1</v>
          </cell>
          <cell r="H680">
            <v>3</v>
          </cell>
          <cell r="I680">
            <v>1</v>
          </cell>
        </row>
        <row r="681">
          <cell r="C681" t="str">
            <v>9030 2006</v>
          </cell>
          <cell r="D681">
            <v>20069030</v>
          </cell>
          <cell r="E681">
            <v>0</v>
          </cell>
          <cell r="F681">
            <v>1</v>
          </cell>
          <cell r="G681">
            <v>1</v>
          </cell>
          <cell r="H681">
            <v>3</v>
          </cell>
          <cell r="I681">
            <v>1</v>
          </cell>
        </row>
        <row r="682">
          <cell r="C682" t="str">
            <v>9030 2006</v>
          </cell>
          <cell r="D682">
            <v>20069030</v>
          </cell>
          <cell r="E682">
            <v>0</v>
          </cell>
          <cell r="F682">
            <v>1</v>
          </cell>
          <cell r="G682">
            <v>1</v>
          </cell>
          <cell r="H682">
            <v>3</v>
          </cell>
          <cell r="I682">
            <v>1</v>
          </cell>
        </row>
        <row r="683">
          <cell r="C683" t="str">
            <v>9030 2006</v>
          </cell>
          <cell r="D683">
            <v>20069030</v>
          </cell>
          <cell r="E683">
            <v>0</v>
          </cell>
          <cell r="F683">
            <v>1</v>
          </cell>
          <cell r="G683">
            <v>1</v>
          </cell>
          <cell r="H683">
            <v>3</v>
          </cell>
          <cell r="I683">
            <v>1</v>
          </cell>
        </row>
        <row r="684">
          <cell r="C684" t="str">
            <v>9030 2006</v>
          </cell>
          <cell r="D684">
            <v>20069030</v>
          </cell>
          <cell r="E684">
            <v>0</v>
          </cell>
          <cell r="F684">
            <v>1</v>
          </cell>
          <cell r="G684">
            <v>1</v>
          </cell>
          <cell r="H684">
            <v>3</v>
          </cell>
          <cell r="I684">
            <v>1</v>
          </cell>
        </row>
        <row r="685">
          <cell r="C685" t="str">
            <v>9030 2006</v>
          </cell>
          <cell r="D685">
            <v>20069030</v>
          </cell>
          <cell r="E685">
            <v>0</v>
          </cell>
          <cell r="F685">
            <v>1</v>
          </cell>
          <cell r="G685">
            <v>1</v>
          </cell>
          <cell r="H685">
            <v>3</v>
          </cell>
          <cell r="I685">
            <v>1</v>
          </cell>
        </row>
        <row r="686">
          <cell r="C686" t="str">
            <v>9030 2006</v>
          </cell>
          <cell r="D686">
            <v>20069030</v>
          </cell>
          <cell r="E686">
            <v>0</v>
          </cell>
          <cell r="F686">
            <v>1</v>
          </cell>
          <cell r="G686">
            <v>1</v>
          </cell>
          <cell r="H686">
            <v>3</v>
          </cell>
          <cell r="I686">
            <v>1</v>
          </cell>
        </row>
        <row r="687">
          <cell r="C687" t="str">
            <v>9030 2006</v>
          </cell>
          <cell r="D687">
            <v>20069030</v>
          </cell>
          <cell r="E687">
            <v>0</v>
          </cell>
          <cell r="F687">
            <v>1</v>
          </cell>
          <cell r="G687">
            <v>1</v>
          </cell>
          <cell r="H687">
            <v>3</v>
          </cell>
          <cell r="I687">
            <v>1</v>
          </cell>
        </row>
        <row r="688">
          <cell r="C688" t="str">
            <v>13011 2006</v>
          </cell>
          <cell r="D688">
            <v>200613011</v>
          </cell>
          <cell r="E688">
            <v>0</v>
          </cell>
          <cell r="F688">
            <v>1</v>
          </cell>
          <cell r="G688">
            <v>1</v>
          </cell>
          <cell r="H688">
            <v>2</v>
          </cell>
          <cell r="I688">
            <v>3</v>
          </cell>
        </row>
        <row r="689">
          <cell r="C689" t="str">
            <v>13072 2006</v>
          </cell>
          <cell r="D689">
            <v>200613072</v>
          </cell>
          <cell r="E689">
            <v>0</v>
          </cell>
          <cell r="F689">
            <v>1</v>
          </cell>
          <cell r="G689">
            <v>1</v>
          </cell>
          <cell r="H689">
            <v>3</v>
          </cell>
          <cell r="I689">
            <v>3</v>
          </cell>
        </row>
        <row r="690">
          <cell r="C690" t="str">
            <v>13072 2006</v>
          </cell>
          <cell r="D690">
            <v>200613072</v>
          </cell>
          <cell r="E690">
            <v>0</v>
          </cell>
          <cell r="F690">
            <v>1</v>
          </cell>
          <cell r="G690">
            <v>1</v>
          </cell>
          <cell r="H690">
            <v>3</v>
          </cell>
          <cell r="I690">
            <v>3</v>
          </cell>
        </row>
        <row r="691">
          <cell r="C691" t="str">
            <v>13072 2006</v>
          </cell>
          <cell r="D691">
            <v>200613072</v>
          </cell>
          <cell r="E691">
            <v>0</v>
          </cell>
          <cell r="F691">
            <v>1</v>
          </cell>
          <cell r="G691">
            <v>1</v>
          </cell>
          <cell r="H691">
            <v>3</v>
          </cell>
          <cell r="I691">
            <v>3</v>
          </cell>
        </row>
        <row r="692">
          <cell r="C692" t="str">
            <v>13072 2006</v>
          </cell>
          <cell r="D692">
            <v>200613072</v>
          </cell>
          <cell r="E692">
            <v>0</v>
          </cell>
          <cell r="F692">
            <v>1</v>
          </cell>
          <cell r="G692">
            <v>1</v>
          </cell>
          <cell r="H692">
            <v>3</v>
          </cell>
          <cell r="I692">
            <v>3</v>
          </cell>
        </row>
        <row r="693">
          <cell r="C693" t="str">
            <v>13096 2006</v>
          </cell>
          <cell r="D693">
            <v>200613096</v>
          </cell>
          <cell r="E693">
            <v>0</v>
          </cell>
          <cell r="F693">
            <v>1</v>
          </cell>
          <cell r="G693">
            <v>1</v>
          </cell>
          <cell r="H693">
            <v>3</v>
          </cell>
          <cell r="I693">
            <v>3</v>
          </cell>
        </row>
        <row r="694">
          <cell r="C694" t="str">
            <v>20068 2006</v>
          </cell>
          <cell r="D694">
            <v>200620068</v>
          </cell>
          <cell r="E694">
            <v>0</v>
          </cell>
          <cell r="F694">
            <v>1</v>
          </cell>
          <cell r="G694">
            <v>1</v>
          </cell>
          <cell r="H694">
            <v>2</v>
          </cell>
          <cell r="I694">
            <v>2</v>
          </cell>
        </row>
        <row r="695">
          <cell r="C695" t="str">
            <v>21060 2006</v>
          </cell>
          <cell r="D695">
            <v>200621060</v>
          </cell>
          <cell r="E695">
            <v>0</v>
          </cell>
          <cell r="F695">
            <v>1</v>
          </cell>
          <cell r="G695">
            <v>1</v>
          </cell>
          <cell r="H695">
            <v>2</v>
          </cell>
          <cell r="I695">
            <v>3</v>
          </cell>
        </row>
        <row r="696">
          <cell r="C696" t="str">
            <v>21062 2006</v>
          </cell>
          <cell r="D696">
            <v>200621062</v>
          </cell>
          <cell r="E696">
            <v>0</v>
          </cell>
          <cell r="F696">
            <v>1</v>
          </cell>
          <cell r="G696">
            <v>1</v>
          </cell>
          <cell r="H696">
            <v>3</v>
          </cell>
          <cell r="I696">
            <v>3</v>
          </cell>
        </row>
        <row r="697">
          <cell r="C697" t="str">
            <v>29072 2006</v>
          </cell>
          <cell r="D697">
            <v>200629072</v>
          </cell>
          <cell r="E697">
            <v>0</v>
          </cell>
          <cell r="F697">
            <v>1</v>
          </cell>
          <cell r="G697">
            <v>1</v>
          </cell>
          <cell r="H697">
            <v>3</v>
          </cell>
          <cell r="I697">
            <v>2</v>
          </cell>
        </row>
        <row r="698">
          <cell r="C698" t="str">
            <v>29072 2006</v>
          </cell>
          <cell r="D698">
            <v>200629072</v>
          </cell>
          <cell r="E698">
            <v>0</v>
          </cell>
          <cell r="F698">
            <v>1</v>
          </cell>
          <cell r="G698">
            <v>1</v>
          </cell>
          <cell r="H698">
            <v>3</v>
          </cell>
          <cell r="I698">
            <v>2</v>
          </cell>
        </row>
        <row r="699">
          <cell r="C699" t="str">
            <v>29072 2006</v>
          </cell>
          <cell r="D699">
            <v>200629072</v>
          </cell>
          <cell r="E699">
            <v>0</v>
          </cell>
          <cell r="F699">
            <v>1</v>
          </cell>
          <cell r="G699">
            <v>1</v>
          </cell>
          <cell r="H699">
            <v>3</v>
          </cell>
          <cell r="I699">
            <v>2</v>
          </cell>
        </row>
        <row r="700">
          <cell r="C700" t="str">
            <v>29072 2006</v>
          </cell>
          <cell r="D700">
            <v>200629072</v>
          </cell>
          <cell r="E700">
            <v>0</v>
          </cell>
          <cell r="F700">
            <v>1</v>
          </cell>
          <cell r="G700">
            <v>1</v>
          </cell>
          <cell r="H700">
            <v>3</v>
          </cell>
          <cell r="I700">
            <v>2</v>
          </cell>
        </row>
        <row r="701">
          <cell r="C701" t="str">
            <v>29072 2006</v>
          </cell>
          <cell r="D701">
            <v>200629072</v>
          </cell>
          <cell r="E701">
            <v>0</v>
          </cell>
          <cell r="F701">
            <v>1</v>
          </cell>
          <cell r="G701">
            <v>1</v>
          </cell>
          <cell r="H701">
            <v>3</v>
          </cell>
          <cell r="I701">
            <v>2</v>
          </cell>
        </row>
        <row r="702">
          <cell r="C702" t="str">
            <v>29079 2006</v>
          </cell>
          <cell r="D702">
            <v>200629079</v>
          </cell>
          <cell r="E702">
            <v>0</v>
          </cell>
          <cell r="F702">
            <v>1</v>
          </cell>
          <cell r="G702">
            <v>1</v>
          </cell>
          <cell r="H702">
            <v>2</v>
          </cell>
          <cell r="I702">
            <v>2</v>
          </cell>
        </row>
        <row r="703">
          <cell r="C703" t="str">
            <v>29165 2006</v>
          </cell>
          <cell r="D703">
            <v>200629165</v>
          </cell>
          <cell r="E703">
            <v>0</v>
          </cell>
          <cell r="F703">
            <v>1</v>
          </cell>
          <cell r="G703">
            <v>0</v>
          </cell>
          <cell r="H703">
            <v>3</v>
          </cell>
          <cell r="I703">
            <v>2</v>
          </cell>
        </row>
        <row r="704">
          <cell r="C704" t="str">
            <v>33028 2006</v>
          </cell>
          <cell r="D704">
            <v>200633028</v>
          </cell>
          <cell r="E704">
            <v>0</v>
          </cell>
          <cell r="F704">
            <v>0</v>
          </cell>
          <cell r="G704">
            <v>1</v>
          </cell>
          <cell r="H704">
            <v>3</v>
          </cell>
          <cell r="I704">
            <v>1</v>
          </cell>
        </row>
        <row r="705">
          <cell r="C705" t="str">
            <v>33028 2006</v>
          </cell>
          <cell r="D705">
            <v>200633028</v>
          </cell>
          <cell r="E705">
            <v>0</v>
          </cell>
          <cell r="F705">
            <v>0</v>
          </cell>
          <cell r="G705">
            <v>1</v>
          </cell>
          <cell r="H705">
            <v>3</v>
          </cell>
          <cell r="I705">
            <v>1</v>
          </cell>
        </row>
        <row r="706">
          <cell r="C706" t="str">
            <v>33028 2006</v>
          </cell>
          <cell r="D706">
            <v>200633028</v>
          </cell>
          <cell r="E706">
            <v>0</v>
          </cell>
          <cell r="F706">
            <v>0</v>
          </cell>
          <cell r="G706">
            <v>1</v>
          </cell>
          <cell r="H706">
            <v>3</v>
          </cell>
          <cell r="I706">
            <v>1</v>
          </cell>
        </row>
        <row r="707">
          <cell r="C707" t="str">
            <v>33028 2006</v>
          </cell>
          <cell r="D707">
            <v>200633028</v>
          </cell>
          <cell r="E707">
            <v>0</v>
          </cell>
          <cell r="F707">
            <v>0</v>
          </cell>
          <cell r="G707">
            <v>1</v>
          </cell>
          <cell r="H707">
            <v>3</v>
          </cell>
          <cell r="I707">
            <v>1</v>
          </cell>
        </row>
        <row r="708">
          <cell r="C708" t="str">
            <v>34084 2006</v>
          </cell>
          <cell r="D708">
            <v>200634084</v>
          </cell>
          <cell r="E708">
            <v>0</v>
          </cell>
          <cell r="F708">
            <v>1</v>
          </cell>
          <cell r="G708">
            <v>0</v>
          </cell>
          <cell r="H708">
            <v>3</v>
          </cell>
          <cell r="I708">
            <v>1</v>
          </cell>
        </row>
        <row r="709">
          <cell r="C709" t="str">
            <v>34099 2006</v>
          </cell>
          <cell r="D709">
            <v>200634099</v>
          </cell>
          <cell r="E709">
            <v>0</v>
          </cell>
          <cell r="F709">
            <v>1</v>
          </cell>
          <cell r="G709">
            <v>1</v>
          </cell>
          <cell r="H709">
            <v>2</v>
          </cell>
          <cell r="I709">
            <v>1</v>
          </cell>
        </row>
        <row r="710">
          <cell r="C710" t="str">
            <v>34099 2006</v>
          </cell>
          <cell r="D710">
            <v>200634099</v>
          </cell>
          <cell r="E710">
            <v>0</v>
          </cell>
          <cell r="F710">
            <v>1</v>
          </cell>
          <cell r="G710">
            <v>1</v>
          </cell>
          <cell r="H710">
            <v>2</v>
          </cell>
          <cell r="I710">
            <v>1</v>
          </cell>
        </row>
        <row r="711">
          <cell r="C711" t="str">
            <v>34099 2006</v>
          </cell>
          <cell r="D711">
            <v>200634099</v>
          </cell>
          <cell r="E711">
            <v>0</v>
          </cell>
          <cell r="F711">
            <v>1</v>
          </cell>
          <cell r="G711">
            <v>1</v>
          </cell>
          <cell r="H711">
            <v>2</v>
          </cell>
          <cell r="I711">
            <v>1</v>
          </cell>
        </row>
        <row r="712">
          <cell r="C712" t="str">
            <v>34099 2006</v>
          </cell>
          <cell r="D712">
            <v>200634099</v>
          </cell>
          <cell r="E712">
            <v>0</v>
          </cell>
          <cell r="F712">
            <v>1</v>
          </cell>
          <cell r="G712">
            <v>1</v>
          </cell>
          <cell r="H712">
            <v>2</v>
          </cell>
          <cell r="I712">
            <v>1</v>
          </cell>
        </row>
        <row r="713">
          <cell r="C713" t="str">
            <v>34099 2006</v>
          </cell>
          <cell r="D713">
            <v>200634099</v>
          </cell>
          <cell r="E713">
            <v>0</v>
          </cell>
          <cell r="F713">
            <v>1</v>
          </cell>
          <cell r="G713">
            <v>1</v>
          </cell>
          <cell r="H713">
            <v>2</v>
          </cell>
          <cell r="I713">
            <v>1</v>
          </cell>
        </row>
        <row r="714">
          <cell r="C714" t="str">
            <v>34099 2006</v>
          </cell>
          <cell r="D714">
            <v>200634099</v>
          </cell>
          <cell r="E714">
            <v>0</v>
          </cell>
          <cell r="F714">
            <v>1</v>
          </cell>
          <cell r="G714">
            <v>1</v>
          </cell>
          <cell r="H714">
            <v>2</v>
          </cell>
          <cell r="I714">
            <v>1</v>
          </cell>
        </row>
        <row r="715">
          <cell r="C715" t="str">
            <v>34099 2006</v>
          </cell>
          <cell r="D715">
            <v>200634099</v>
          </cell>
          <cell r="E715">
            <v>0</v>
          </cell>
          <cell r="F715">
            <v>1</v>
          </cell>
          <cell r="G715">
            <v>1</v>
          </cell>
          <cell r="H715">
            <v>2</v>
          </cell>
          <cell r="I715">
            <v>1</v>
          </cell>
        </row>
        <row r="716">
          <cell r="C716" t="str">
            <v>34099 2006</v>
          </cell>
          <cell r="D716">
            <v>200634099</v>
          </cell>
          <cell r="E716">
            <v>0</v>
          </cell>
          <cell r="F716">
            <v>1</v>
          </cell>
          <cell r="G716">
            <v>1</v>
          </cell>
          <cell r="H716">
            <v>2</v>
          </cell>
          <cell r="I716">
            <v>1</v>
          </cell>
        </row>
        <row r="717">
          <cell r="C717" t="str">
            <v>34099 2006</v>
          </cell>
          <cell r="D717">
            <v>200634099</v>
          </cell>
          <cell r="E717">
            <v>0</v>
          </cell>
          <cell r="F717">
            <v>1</v>
          </cell>
          <cell r="G717">
            <v>1</v>
          </cell>
          <cell r="H717">
            <v>2</v>
          </cell>
          <cell r="I717">
            <v>1</v>
          </cell>
        </row>
        <row r="718">
          <cell r="C718" t="str">
            <v>34099 2006</v>
          </cell>
          <cell r="D718">
            <v>200634099</v>
          </cell>
          <cell r="E718">
            <v>0</v>
          </cell>
          <cell r="F718">
            <v>1</v>
          </cell>
          <cell r="G718">
            <v>1</v>
          </cell>
          <cell r="H718">
            <v>2</v>
          </cell>
          <cell r="I718">
            <v>1</v>
          </cell>
        </row>
        <row r="719">
          <cell r="C719" t="str">
            <v>34099 2006</v>
          </cell>
          <cell r="D719">
            <v>200634099</v>
          </cell>
          <cell r="E719">
            <v>0</v>
          </cell>
          <cell r="F719">
            <v>1</v>
          </cell>
          <cell r="G719">
            <v>1</v>
          </cell>
          <cell r="H719">
            <v>2</v>
          </cell>
          <cell r="I719">
            <v>1</v>
          </cell>
        </row>
        <row r="720">
          <cell r="C720" t="str">
            <v>34099 2006</v>
          </cell>
          <cell r="D720">
            <v>200634099</v>
          </cell>
          <cell r="E720">
            <v>0</v>
          </cell>
          <cell r="F720">
            <v>1</v>
          </cell>
          <cell r="G720">
            <v>1</v>
          </cell>
          <cell r="H720">
            <v>2</v>
          </cell>
          <cell r="I720">
            <v>1</v>
          </cell>
        </row>
        <row r="721">
          <cell r="C721" t="str">
            <v>34099 2006</v>
          </cell>
          <cell r="D721">
            <v>200634099</v>
          </cell>
          <cell r="E721">
            <v>0</v>
          </cell>
          <cell r="F721">
            <v>1</v>
          </cell>
          <cell r="G721">
            <v>1</v>
          </cell>
          <cell r="H721">
            <v>2</v>
          </cell>
          <cell r="I721">
            <v>1</v>
          </cell>
        </row>
        <row r="722">
          <cell r="C722" t="str">
            <v>34099 2006</v>
          </cell>
          <cell r="D722">
            <v>200634099</v>
          </cell>
          <cell r="E722">
            <v>0</v>
          </cell>
          <cell r="F722">
            <v>1</v>
          </cell>
          <cell r="G722">
            <v>1</v>
          </cell>
          <cell r="H722">
            <v>2</v>
          </cell>
          <cell r="I722">
            <v>1</v>
          </cell>
        </row>
        <row r="723">
          <cell r="C723" t="str">
            <v>34099 2006</v>
          </cell>
          <cell r="D723">
            <v>200634099</v>
          </cell>
          <cell r="E723">
            <v>0</v>
          </cell>
          <cell r="F723">
            <v>1</v>
          </cell>
          <cell r="G723">
            <v>1</v>
          </cell>
          <cell r="H723">
            <v>2</v>
          </cell>
          <cell r="I723">
            <v>1</v>
          </cell>
        </row>
        <row r="724">
          <cell r="C724" t="str">
            <v>34099 2006</v>
          </cell>
          <cell r="D724">
            <v>200634099</v>
          </cell>
          <cell r="E724">
            <v>0</v>
          </cell>
          <cell r="F724">
            <v>1</v>
          </cell>
          <cell r="G724">
            <v>1</v>
          </cell>
          <cell r="H724">
            <v>2</v>
          </cell>
          <cell r="I724">
            <v>1</v>
          </cell>
        </row>
        <row r="725">
          <cell r="C725" t="str">
            <v>34099 2006</v>
          </cell>
          <cell r="D725">
            <v>200634099</v>
          </cell>
          <cell r="E725">
            <v>0</v>
          </cell>
          <cell r="F725">
            <v>1</v>
          </cell>
          <cell r="G725">
            <v>1</v>
          </cell>
          <cell r="H725">
            <v>2</v>
          </cell>
          <cell r="I725">
            <v>1</v>
          </cell>
        </row>
        <row r="726">
          <cell r="C726" t="str">
            <v>34099 2006</v>
          </cell>
          <cell r="D726">
            <v>200634099</v>
          </cell>
          <cell r="E726">
            <v>0</v>
          </cell>
          <cell r="F726">
            <v>1</v>
          </cell>
          <cell r="G726">
            <v>1</v>
          </cell>
          <cell r="H726">
            <v>2</v>
          </cell>
          <cell r="I726">
            <v>1</v>
          </cell>
        </row>
        <row r="727">
          <cell r="C727" t="str">
            <v>34123 2006</v>
          </cell>
          <cell r="D727">
            <v>200634123</v>
          </cell>
          <cell r="E727">
            <v>0</v>
          </cell>
          <cell r="F727">
            <v>1</v>
          </cell>
          <cell r="G727">
            <v>1</v>
          </cell>
          <cell r="H727">
            <v>1</v>
          </cell>
          <cell r="I727">
            <v>1</v>
          </cell>
        </row>
        <row r="728">
          <cell r="C728" t="str">
            <v>34123 2006</v>
          </cell>
          <cell r="D728">
            <v>200634123</v>
          </cell>
          <cell r="E728">
            <v>0</v>
          </cell>
          <cell r="F728">
            <v>1</v>
          </cell>
          <cell r="G728">
            <v>1</v>
          </cell>
          <cell r="H728">
            <v>1</v>
          </cell>
          <cell r="I728">
            <v>1</v>
          </cell>
        </row>
        <row r="729">
          <cell r="C729" t="str">
            <v>36133 2006</v>
          </cell>
          <cell r="D729">
            <v>200636133</v>
          </cell>
          <cell r="E729">
            <v>0</v>
          </cell>
          <cell r="F729">
            <v>1</v>
          </cell>
          <cell r="G729">
            <v>0</v>
          </cell>
          <cell r="H729">
            <v>3</v>
          </cell>
          <cell r="I729">
            <v>1</v>
          </cell>
        </row>
        <row r="730">
          <cell r="C730" t="str">
            <v>36201 2006</v>
          </cell>
          <cell r="D730">
            <v>200636201</v>
          </cell>
          <cell r="E730">
            <v>0</v>
          </cell>
          <cell r="F730">
            <v>1</v>
          </cell>
          <cell r="G730">
            <v>1</v>
          </cell>
          <cell r="H730">
            <v>3</v>
          </cell>
          <cell r="I730">
            <v>1</v>
          </cell>
        </row>
        <row r="731">
          <cell r="C731" t="str">
            <v>36201 2006</v>
          </cell>
          <cell r="D731">
            <v>200636201</v>
          </cell>
          <cell r="E731">
            <v>0</v>
          </cell>
          <cell r="F731">
            <v>1</v>
          </cell>
          <cell r="G731">
            <v>1</v>
          </cell>
          <cell r="H731">
            <v>3</v>
          </cell>
          <cell r="I731">
            <v>1</v>
          </cell>
        </row>
        <row r="732">
          <cell r="C732" t="str">
            <v>36201 2006</v>
          </cell>
          <cell r="D732">
            <v>200636201</v>
          </cell>
          <cell r="E732">
            <v>0</v>
          </cell>
          <cell r="F732">
            <v>1</v>
          </cell>
          <cell r="G732">
            <v>1</v>
          </cell>
          <cell r="H732">
            <v>3</v>
          </cell>
          <cell r="I732">
            <v>1</v>
          </cell>
        </row>
        <row r="733">
          <cell r="C733" t="str">
            <v>36201 2006</v>
          </cell>
          <cell r="D733">
            <v>200636201</v>
          </cell>
          <cell r="E733">
            <v>0</v>
          </cell>
          <cell r="F733">
            <v>1</v>
          </cell>
          <cell r="G733">
            <v>1</v>
          </cell>
          <cell r="H733">
            <v>3</v>
          </cell>
          <cell r="I733">
            <v>1</v>
          </cell>
        </row>
        <row r="734">
          <cell r="C734" t="str">
            <v>36201 2006</v>
          </cell>
          <cell r="D734">
            <v>200636201</v>
          </cell>
          <cell r="E734">
            <v>0</v>
          </cell>
          <cell r="F734">
            <v>1</v>
          </cell>
          <cell r="G734">
            <v>1</v>
          </cell>
          <cell r="H734">
            <v>3</v>
          </cell>
          <cell r="I734">
            <v>1</v>
          </cell>
        </row>
        <row r="735">
          <cell r="C735" t="str">
            <v>36201 2006</v>
          </cell>
          <cell r="D735">
            <v>200636201</v>
          </cell>
          <cell r="E735">
            <v>0</v>
          </cell>
          <cell r="F735">
            <v>1</v>
          </cell>
          <cell r="G735">
            <v>1</v>
          </cell>
          <cell r="H735">
            <v>3</v>
          </cell>
          <cell r="I735">
            <v>1</v>
          </cell>
        </row>
        <row r="736">
          <cell r="C736" t="str">
            <v>36201 2006</v>
          </cell>
          <cell r="D736">
            <v>200636201</v>
          </cell>
          <cell r="E736">
            <v>0</v>
          </cell>
          <cell r="F736">
            <v>1</v>
          </cell>
          <cell r="G736">
            <v>1</v>
          </cell>
          <cell r="H736">
            <v>3</v>
          </cell>
          <cell r="I736">
            <v>1</v>
          </cell>
        </row>
        <row r="737">
          <cell r="C737" t="str">
            <v>36201 2006</v>
          </cell>
          <cell r="D737">
            <v>200636201</v>
          </cell>
          <cell r="E737">
            <v>0</v>
          </cell>
          <cell r="F737">
            <v>1</v>
          </cell>
          <cell r="G737">
            <v>1</v>
          </cell>
          <cell r="H737">
            <v>3</v>
          </cell>
          <cell r="I737">
            <v>1</v>
          </cell>
        </row>
        <row r="738">
          <cell r="C738" t="str">
            <v>36201 2006</v>
          </cell>
          <cell r="D738">
            <v>200636201</v>
          </cell>
          <cell r="E738">
            <v>0</v>
          </cell>
          <cell r="F738">
            <v>1</v>
          </cell>
          <cell r="G738">
            <v>1</v>
          </cell>
          <cell r="H738">
            <v>3</v>
          </cell>
          <cell r="I738">
            <v>1</v>
          </cell>
        </row>
        <row r="739">
          <cell r="C739" t="str">
            <v>36201 2006</v>
          </cell>
          <cell r="D739">
            <v>200636201</v>
          </cell>
          <cell r="E739">
            <v>0</v>
          </cell>
          <cell r="F739">
            <v>1</v>
          </cell>
          <cell r="G739">
            <v>1</v>
          </cell>
          <cell r="H739">
            <v>3</v>
          </cell>
          <cell r="I739">
            <v>1</v>
          </cell>
        </row>
        <row r="740">
          <cell r="C740" t="str">
            <v>36201 2006</v>
          </cell>
          <cell r="D740">
            <v>200636201</v>
          </cell>
          <cell r="E740">
            <v>0</v>
          </cell>
          <cell r="F740">
            <v>1</v>
          </cell>
          <cell r="G740">
            <v>1</v>
          </cell>
          <cell r="H740">
            <v>3</v>
          </cell>
          <cell r="I740">
            <v>1</v>
          </cell>
        </row>
        <row r="741">
          <cell r="C741" t="str">
            <v>36201 2006</v>
          </cell>
          <cell r="D741">
            <v>200636201</v>
          </cell>
          <cell r="E741">
            <v>0</v>
          </cell>
          <cell r="F741">
            <v>1</v>
          </cell>
          <cell r="G741">
            <v>1</v>
          </cell>
          <cell r="H741">
            <v>3</v>
          </cell>
          <cell r="I741">
            <v>1</v>
          </cell>
        </row>
        <row r="742">
          <cell r="C742" t="str">
            <v>36341 2006</v>
          </cell>
          <cell r="D742">
            <v>200636341</v>
          </cell>
          <cell r="E742">
            <v>0</v>
          </cell>
          <cell r="F742">
            <v>1</v>
          </cell>
          <cell r="G742">
            <v>1</v>
          </cell>
          <cell r="H742">
            <v>3</v>
          </cell>
          <cell r="I742">
            <v>1</v>
          </cell>
        </row>
        <row r="743">
          <cell r="C743" t="str">
            <v>36341 2006</v>
          </cell>
          <cell r="D743">
            <v>200636341</v>
          </cell>
          <cell r="E743">
            <v>0</v>
          </cell>
          <cell r="F743">
            <v>1</v>
          </cell>
          <cell r="G743">
            <v>1</v>
          </cell>
          <cell r="H743">
            <v>3</v>
          </cell>
          <cell r="I743">
            <v>1</v>
          </cell>
        </row>
        <row r="744">
          <cell r="C744" t="str">
            <v>37088 2006</v>
          </cell>
          <cell r="D744">
            <v>200637088</v>
          </cell>
          <cell r="E744">
            <v>0</v>
          </cell>
          <cell r="F744">
            <v>1</v>
          </cell>
          <cell r="G744">
            <v>1</v>
          </cell>
          <cell r="H744">
            <v>3</v>
          </cell>
          <cell r="I744">
            <v>3</v>
          </cell>
        </row>
        <row r="745">
          <cell r="C745" t="str">
            <v>37088 2006</v>
          </cell>
          <cell r="D745">
            <v>200637088</v>
          </cell>
          <cell r="E745">
            <v>0</v>
          </cell>
          <cell r="F745">
            <v>1</v>
          </cell>
          <cell r="G745">
            <v>1</v>
          </cell>
          <cell r="H745">
            <v>3</v>
          </cell>
          <cell r="I745">
            <v>3</v>
          </cell>
        </row>
        <row r="746">
          <cell r="C746" t="str">
            <v>37088 2006</v>
          </cell>
          <cell r="D746">
            <v>200637088</v>
          </cell>
          <cell r="E746">
            <v>0</v>
          </cell>
          <cell r="F746">
            <v>1</v>
          </cell>
          <cell r="G746">
            <v>1</v>
          </cell>
          <cell r="H746">
            <v>3</v>
          </cell>
          <cell r="I746">
            <v>3</v>
          </cell>
        </row>
        <row r="747">
          <cell r="C747" t="str">
            <v>37088 2006</v>
          </cell>
          <cell r="D747">
            <v>200637088</v>
          </cell>
          <cell r="E747">
            <v>0</v>
          </cell>
          <cell r="F747">
            <v>1</v>
          </cell>
          <cell r="G747">
            <v>1</v>
          </cell>
          <cell r="H747">
            <v>3</v>
          </cell>
          <cell r="I747">
            <v>3</v>
          </cell>
        </row>
        <row r="748">
          <cell r="C748" t="str">
            <v>37088 2006</v>
          </cell>
          <cell r="D748">
            <v>200637088</v>
          </cell>
          <cell r="E748">
            <v>0</v>
          </cell>
          <cell r="F748">
            <v>1</v>
          </cell>
          <cell r="G748">
            <v>1</v>
          </cell>
          <cell r="H748">
            <v>3</v>
          </cell>
          <cell r="I748">
            <v>3</v>
          </cell>
        </row>
        <row r="749">
          <cell r="C749" t="str">
            <v>37088 2006</v>
          </cell>
          <cell r="D749">
            <v>200637088</v>
          </cell>
          <cell r="E749">
            <v>0</v>
          </cell>
          <cell r="F749">
            <v>1</v>
          </cell>
          <cell r="G749">
            <v>1</v>
          </cell>
          <cell r="H749">
            <v>3</v>
          </cell>
          <cell r="I749">
            <v>3</v>
          </cell>
        </row>
        <row r="750">
          <cell r="C750" t="str">
            <v>37088 2006</v>
          </cell>
          <cell r="D750">
            <v>200637088</v>
          </cell>
          <cell r="E750">
            <v>0</v>
          </cell>
          <cell r="F750">
            <v>1</v>
          </cell>
          <cell r="G750">
            <v>1</v>
          </cell>
          <cell r="H750">
            <v>3</v>
          </cell>
          <cell r="I750">
            <v>3</v>
          </cell>
        </row>
        <row r="751">
          <cell r="C751" t="str">
            <v>37088 2006</v>
          </cell>
          <cell r="D751">
            <v>200637088</v>
          </cell>
          <cell r="E751">
            <v>0</v>
          </cell>
          <cell r="F751">
            <v>1</v>
          </cell>
          <cell r="G751">
            <v>1</v>
          </cell>
          <cell r="H751">
            <v>3</v>
          </cell>
          <cell r="I751">
            <v>3</v>
          </cell>
        </row>
        <row r="752">
          <cell r="C752" t="str">
            <v>37088 2006</v>
          </cell>
          <cell r="D752">
            <v>200637088</v>
          </cell>
          <cell r="E752">
            <v>0</v>
          </cell>
          <cell r="F752">
            <v>1</v>
          </cell>
          <cell r="G752">
            <v>1</v>
          </cell>
          <cell r="H752">
            <v>3</v>
          </cell>
          <cell r="I752">
            <v>3</v>
          </cell>
        </row>
        <row r="753">
          <cell r="C753" t="str">
            <v>37088 2006</v>
          </cell>
          <cell r="D753">
            <v>200637088</v>
          </cell>
          <cell r="E753">
            <v>0</v>
          </cell>
          <cell r="F753">
            <v>1</v>
          </cell>
          <cell r="G753">
            <v>1</v>
          </cell>
          <cell r="H753">
            <v>3</v>
          </cell>
          <cell r="I753">
            <v>3</v>
          </cell>
        </row>
        <row r="754">
          <cell r="C754" t="str">
            <v>37088 2006</v>
          </cell>
          <cell r="D754">
            <v>200637088</v>
          </cell>
          <cell r="E754">
            <v>0</v>
          </cell>
          <cell r="F754">
            <v>1</v>
          </cell>
          <cell r="G754">
            <v>1</v>
          </cell>
          <cell r="H754">
            <v>3</v>
          </cell>
          <cell r="I754">
            <v>3</v>
          </cell>
        </row>
        <row r="755">
          <cell r="C755" t="str">
            <v>37088 2006</v>
          </cell>
          <cell r="D755">
            <v>200637088</v>
          </cell>
          <cell r="E755">
            <v>0</v>
          </cell>
          <cell r="F755">
            <v>1</v>
          </cell>
          <cell r="G755">
            <v>1</v>
          </cell>
          <cell r="H755">
            <v>3</v>
          </cell>
          <cell r="I755">
            <v>3</v>
          </cell>
        </row>
        <row r="756">
          <cell r="C756" t="str">
            <v>37088 2006</v>
          </cell>
          <cell r="D756">
            <v>200637088</v>
          </cell>
          <cell r="E756">
            <v>0</v>
          </cell>
          <cell r="F756">
            <v>1</v>
          </cell>
          <cell r="G756">
            <v>1</v>
          </cell>
          <cell r="H756">
            <v>3</v>
          </cell>
          <cell r="I756">
            <v>3</v>
          </cell>
        </row>
        <row r="757">
          <cell r="C757" t="str">
            <v>41051 2006</v>
          </cell>
          <cell r="D757">
            <v>200641051</v>
          </cell>
          <cell r="E757">
            <v>0</v>
          </cell>
          <cell r="F757">
            <v>1</v>
          </cell>
          <cell r="G757">
            <v>1</v>
          </cell>
          <cell r="H757">
            <v>3</v>
          </cell>
          <cell r="I757">
            <v>4</v>
          </cell>
        </row>
        <row r="758">
          <cell r="C758" t="str">
            <v>41051 2006</v>
          </cell>
          <cell r="D758">
            <v>200641051</v>
          </cell>
          <cell r="E758">
            <v>0</v>
          </cell>
          <cell r="F758">
            <v>1</v>
          </cell>
          <cell r="G758">
            <v>1</v>
          </cell>
          <cell r="H758">
            <v>3</v>
          </cell>
          <cell r="I758">
            <v>4</v>
          </cell>
        </row>
        <row r="759">
          <cell r="C759" t="str">
            <v>47033 2006</v>
          </cell>
          <cell r="D759">
            <v>200647033</v>
          </cell>
          <cell r="E759">
            <v>0</v>
          </cell>
          <cell r="F759">
            <v>1</v>
          </cell>
          <cell r="G759">
            <v>1</v>
          </cell>
          <cell r="H759">
            <v>2</v>
          </cell>
          <cell r="I759">
            <v>3</v>
          </cell>
        </row>
        <row r="760">
          <cell r="C760" t="str">
            <v>47033 2006</v>
          </cell>
          <cell r="D760">
            <v>200647033</v>
          </cell>
          <cell r="E760">
            <v>0</v>
          </cell>
          <cell r="F760">
            <v>1</v>
          </cell>
          <cell r="G760">
            <v>1</v>
          </cell>
          <cell r="H760">
            <v>2</v>
          </cell>
          <cell r="I760">
            <v>3</v>
          </cell>
        </row>
        <row r="761">
          <cell r="C761" t="str">
            <v>47033 2006</v>
          </cell>
          <cell r="D761">
            <v>200647033</v>
          </cell>
          <cell r="E761">
            <v>0</v>
          </cell>
          <cell r="F761">
            <v>1</v>
          </cell>
          <cell r="G761">
            <v>1</v>
          </cell>
          <cell r="H761">
            <v>2</v>
          </cell>
          <cell r="I761">
            <v>3</v>
          </cell>
        </row>
        <row r="762">
          <cell r="C762" t="str">
            <v>47033 2006</v>
          </cell>
          <cell r="D762">
            <v>200647033</v>
          </cell>
          <cell r="E762">
            <v>0</v>
          </cell>
          <cell r="F762">
            <v>1</v>
          </cell>
          <cell r="G762">
            <v>1</v>
          </cell>
          <cell r="H762">
            <v>2</v>
          </cell>
          <cell r="I762">
            <v>3</v>
          </cell>
        </row>
        <row r="763">
          <cell r="C763" t="str">
            <v>47033 2006</v>
          </cell>
          <cell r="D763">
            <v>200647033</v>
          </cell>
          <cell r="E763">
            <v>0</v>
          </cell>
          <cell r="F763">
            <v>1</v>
          </cell>
          <cell r="G763">
            <v>1</v>
          </cell>
          <cell r="H763">
            <v>2</v>
          </cell>
          <cell r="I763">
            <v>3</v>
          </cell>
        </row>
        <row r="764">
          <cell r="C764" t="str">
            <v>47125 2006</v>
          </cell>
          <cell r="D764">
            <v>200647125</v>
          </cell>
          <cell r="E764">
            <v>2</v>
          </cell>
          <cell r="F764">
            <v>1</v>
          </cell>
          <cell r="G764">
            <v>0</v>
          </cell>
          <cell r="H764">
            <v>3</v>
          </cell>
          <cell r="I764">
            <v>3</v>
          </cell>
        </row>
        <row r="765">
          <cell r="C765" t="str">
            <v>47134 2006</v>
          </cell>
          <cell r="D765">
            <v>200647134</v>
          </cell>
          <cell r="E765">
            <v>0</v>
          </cell>
          <cell r="F765">
            <v>1</v>
          </cell>
          <cell r="G765">
            <v>1</v>
          </cell>
          <cell r="H765">
            <v>3</v>
          </cell>
          <cell r="I765">
            <v>3</v>
          </cell>
        </row>
        <row r="766">
          <cell r="C766" t="str">
            <v>47134 2006</v>
          </cell>
          <cell r="D766">
            <v>200647134</v>
          </cell>
          <cell r="E766">
            <v>0</v>
          </cell>
          <cell r="F766">
            <v>1</v>
          </cell>
          <cell r="G766">
            <v>1</v>
          </cell>
          <cell r="H766">
            <v>3</v>
          </cell>
          <cell r="I766">
            <v>3</v>
          </cell>
        </row>
        <row r="767">
          <cell r="C767" t="str">
            <v>47134 2006</v>
          </cell>
          <cell r="D767">
            <v>200647134</v>
          </cell>
          <cell r="E767">
            <v>0</v>
          </cell>
          <cell r="F767">
            <v>1</v>
          </cell>
          <cell r="G767">
            <v>1</v>
          </cell>
          <cell r="H767">
            <v>3</v>
          </cell>
          <cell r="I767">
            <v>3</v>
          </cell>
        </row>
        <row r="768">
          <cell r="C768" t="str">
            <v>47134 2006</v>
          </cell>
          <cell r="D768">
            <v>200647134</v>
          </cell>
          <cell r="E768">
            <v>0</v>
          </cell>
          <cell r="F768">
            <v>1</v>
          </cell>
          <cell r="G768">
            <v>1</v>
          </cell>
          <cell r="H768">
            <v>3</v>
          </cell>
          <cell r="I768">
            <v>3</v>
          </cell>
        </row>
        <row r="769">
          <cell r="C769" t="str">
            <v>47134 2006</v>
          </cell>
          <cell r="D769">
            <v>200647134</v>
          </cell>
          <cell r="E769">
            <v>0</v>
          </cell>
          <cell r="F769">
            <v>1</v>
          </cell>
          <cell r="G769">
            <v>1</v>
          </cell>
          <cell r="H769">
            <v>3</v>
          </cell>
          <cell r="I769">
            <v>3</v>
          </cell>
        </row>
        <row r="770">
          <cell r="C770" t="str">
            <v>47134 2006</v>
          </cell>
          <cell r="D770">
            <v>200647134</v>
          </cell>
          <cell r="E770">
            <v>0</v>
          </cell>
          <cell r="F770">
            <v>1</v>
          </cell>
          <cell r="G770">
            <v>1</v>
          </cell>
          <cell r="H770">
            <v>3</v>
          </cell>
          <cell r="I770">
            <v>3</v>
          </cell>
        </row>
        <row r="771">
          <cell r="C771" t="str">
            <v>47134 2006</v>
          </cell>
          <cell r="D771">
            <v>200647134</v>
          </cell>
          <cell r="E771">
            <v>0</v>
          </cell>
          <cell r="F771">
            <v>1</v>
          </cell>
          <cell r="G771">
            <v>1</v>
          </cell>
          <cell r="H771">
            <v>3</v>
          </cell>
          <cell r="I771">
            <v>3</v>
          </cell>
        </row>
        <row r="772">
          <cell r="C772" t="str">
            <v>47134 2006</v>
          </cell>
          <cell r="D772">
            <v>200647134</v>
          </cell>
          <cell r="E772">
            <v>0</v>
          </cell>
          <cell r="F772">
            <v>1</v>
          </cell>
          <cell r="G772">
            <v>1</v>
          </cell>
          <cell r="H772">
            <v>3</v>
          </cell>
          <cell r="I772">
            <v>3</v>
          </cell>
        </row>
        <row r="773">
          <cell r="C773" t="str">
            <v>47134 2006</v>
          </cell>
          <cell r="D773">
            <v>200647134</v>
          </cell>
          <cell r="E773">
            <v>0</v>
          </cell>
          <cell r="F773">
            <v>1</v>
          </cell>
          <cell r="G773">
            <v>1</v>
          </cell>
          <cell r="H773">
            <v>3</v>
          </cell>
          <cell r="I773">
            <v>3</v>
          </cell>
        </row>
        <row r="774">
          <cell r="C774" t="str">
            <v>47134 2006</v>
          </cell>
          <cell r="D774">
            <v>200647134</v>
          </cell>
          <cell r="E774">
            <v>0</v>
          </cell>
          <cell r="F774">
            <v>1</v>
          </cell>
          <cell r="G774">
            <v>1</v>
          </cell>
          <cell r="H774">
            <v>3</v>
          </cell>
          <cell r="I774">
            <v>3</v>
          </cell>
        </row>
        <row r="775">
          <cell r="C775" t="str">
            <v>47134 2006</v>
          </cell>
          <cell r="D775">
            <v>200647134</v>
          </cell>
          <cell r="E775">
            <v>0</v>
          </cell>
          <cell r="F775">
            <v>1</v>
          </cell>
          <cell r="G775">
            <v>1</v>
          </cell>
          <cell r="H775">
            <v>3</v>
          </cell>
          <cell r="I775">
            <v>3</v>
          </cell>
        </row>
        <row r="776">
          <cell r="C776" t="str">
            <v>47134 2006</v>
          </cell>
          <cell r="D776">
            <v>200647134</v>
          </cell>
          <cell r="E776">
            <v>0</v>
          </cell>
          <cell r="F776">
            <v>1</v>
          </cell>
          <cell r="G776">
            <v>1</v>
          </cell>
          <cell r="H776">
            <v>3</v>
          </cell>
          <cell r="I776">
            <v>3</v>
          </cell>
        </row>
        <row r="777">
          <cell r="C777" t="str">
            <v>47134 2006</v>
          </cell>
          <cell r="D777">
            <v>200647134</v>
          </cell>
          <cell r="E777">
            <v>0</v>
          </cell>
          <cell r="F777">
            <v>1</v>
          </cell>
          <cell r="G777">
            <v>1</v>
          </cell>
          <cell r="H777">
            <v>3</v>
          </cell>
          <cell r="I777">
            <v>3</v>
          </cell>
        </row>
        <row r="778">
          <cell r="C778" t="str">
            <v>47134 2006</v>
          </cell>
          <cell r="D778">
            <v>200647134</v>
          </cell>
          <cell r="E778">
            <v>0</v>
          </cell>
          <cell r="F778">
            <v>1</v>
          </cell>
          <cell r="G778">
            <v>1</v>
          </cell>
          <cell r="H778">
            <v>3</v>
          </cell>
          <cell r="I778">
            <v>3</v>
          </cell>
        </row>
        <row r="779">
          <cell r="C779" t="str">
            <v>47134 2006</v>
          </cell>
          <cell r="D779">
            <v>200647134</v>
          </cell>
          <cell r="E779">
            <v>0</v>
          </cell>
          <cell r="F779">
            <v>1</v>
          </cell>
          <cell r="G779">
            <v>1</v>
          </cell>
          <cell r="H779">
            <v>3</v>
          </cell>
          <cell r="I779">
            <v>3</v>
          </cell>
        </row>
        <row r="780">
          <cell r="C780" t="str">
            <v>48003 2006</v>
          </cell>
          <cell r="D780">
            <v>200648003</v>
          </cell>
          <cell r="E780">
            <v>0</v>
          </cell>
          <cell r="F780">
            <v>1</v>
          </cell>
          <cell r="G780">
            <v>1</v>
          </cell>
          <cell r="H780">
            <v>3</v>
          </cell>
          <cell r="I780">
            <v>3</v>
          </cell>
        </row>
        <row r="781">
          <cell r="C781" t="str">
            <v>48003 2006</v>
          </cell>
          <cell r="D781">
            <v>200648003</v>
          </cell>
          <cell r="E781">
            <v>0</v>
          </cell>
          <cell r="F781">
            <v>1</v>
          </cell>
          <cell r="G781">
            <v>1</v>
          </cell>
          <cell r="H781">
            <v>3</v>
          </cell>
          <cell r="I781">
            <v>3</v>
          </cell>
        </row>
        <row r="782">
          <cell r="C782" t="str">
            <v>48003 2006</v>
          </cell>
          <cell r="D782">
            <v>200648003</v>
          </cell>
          <cell r="E782">
            <v>0</v>
          </cell>
          <cell r="F782">
            <v>1</v>
          </cell>
          <cell r="G782">
            <v>1</v>
          </cell>
          <cell r="H782">
            <v>3</v>
          </cell>
          <cell r="I782">
            <v>3</v>
          </cell>
        </row>
        <row r="783">
          <cell r="C783" t="str">
            <v>48143 2006</v>
          </cell>
          <cell r="D783">
            <v>200648143</v>
          </cell>
          <cell r="E783">
            <v>3</v>
          </cell>
          <cell r="F783">
            <v>1</v>
          </cell>
          <cell r="G783">
            <v>0</v>
          </cell>
          <cell r="H783">
            <v>3</v>
          </cell>
          <cell r="I783">
            <v>3</v>
          </cell>
        </row>
        <row r="784">
          <cell r="C784" t="str">
            <v>48143 2006</v>
          </cell>
          <cell r="D784">
            <v>200648143</v>
          </cell>
          <cell r="E784">
            <v>3</v>
          </cell>
          <cell r="F784">
            <v>1</v>
          </cell>
          <cell r="G784">
            <v>0</v>
          </cell>
          <cell r="H784">
            <v>3</v>
          </cell>
          <cell r="I784">
            <v>3</v>
          </cell>
        </row>
        <row r="785">
          <cell r="C785" t="str">
            <v>48143 2006</v>
          </cell>
          <cell r="D785">
            <v>200648143</v>
          </cell>
          <cell r="E785">
            <v>3</v>
          </cell>
          <cell r="F785">
            <v>1</v>
          </cell>
          <cell r="G785">
            <v>0</v>
          </cell>
          <cell r="H785">
            <v>3</v>
          </cell>
          <cell r="I785">
            <v>3</v>
          </cell>
        </row>
        <row r="786">
          <cell r="C786" t="str">
            <v>48143 2006</v>
          </cell>
          <cell r="D786">
            <v>200648143</v>
          </cell>
          <cell r="E786">
            <v>3</v>
          </cell>
          <cell r="F786">
            <v>1</v>
          </cell>
          <cell r="G786">
            <v>0</v>
          </cell>
          <cell r="H786">
            <v>3</v>
          </cell>
          <cell r="I786">
            <v>3</v>
          </cell>
        </row>
        <row r="787">
          <cell r="C787" t="str">
            <v>48143 2006</v>
          </cell>
          <cell r="D787">
            <v>200648143</v>
          </cell>
          <cell r="E787">
            <v>3</v>
          </cell>
          <cell r="F787">
            <v>1</v>
          </cell>
          <cell r="G787">
            <v>0</v>
          </cell>
          <cell r="H787">
            <v>3</v>
          </cell>
          <cell r="I787">
            <v>3</v>
          </cell>
        </row>
        <row r="788">
          <cell r="C788" t="str">
            <v>48143 2006</v>
          </cell>
          <cell r="D788">
            <v>200648143</v>
          </cell>
          <cell r="E788">
            <v>3</v>
          </cell>
          <cell r="F788">
            <v>1</v>
          </cell>
          <cell r="G788">
            <v>0</v>
          </cell>
          <cell r="H788">
            <v>3</v>
          </cell>
          <cell r="I788">
            <v>3</v>
          </cell>
        </row>
        <row r="789">
          <cell r="C789" t="str">
            <v>48143 2006</v>
          </cell>
          <cell r="D789">
            <v>200648143</v>
          </cell>
          <cell r="E789">
            <v>3</v>
          </cell>
          <cell r="F789">
            <v>1</v>
          </cell>
          <cell r="G789">
            <v>0</v>
          </cell>
          <cell r="H789">
            <v>3</v>
          </cell>
          <cell r="I789">
            <v>3</v>
          </cell>
        </row>
        <row r="790">
          <cell r="C790" t="str">
            <v>48143 2006</v>
          </cell>
          <cell r="D790">
            <v>200648143</v>
          </cell>
          <cell r="E790">
            <v>3</v>
          </cell>
          <cell r="F790">
            <v>1</v>
          </cell>
          <cell r="G790">
            <v>0</v>
          </cell>
          <cell r="H790">
            <v>3</v>
          </cell>
          <cell r="I790">
            <v>3</v>
          </cell>
        </row>
        <row r="791">
          <cell r="C791" t="str">
            <v>48143 2006</v>
          </cell>
          <cell r="D791">
            <v>200648143</v>
          </cell>
          <cell r="E791">
            <v>3</v>
          </cell>
          <cell r="F791">
            <v>1</v>
          </cell>
          <cell r="G791">
            <v>0</v>
          </cell>
          <cell r="H791">
            <v>3</v>
          </cell>
          <cell r="I791">
            <v>3</v>
          </cell>
        </row>
        <row r="792">
          <cell r="C792" t="str">
            <v>48143 2006</v>
          </cell>
          <cell r="D792">
            <v>200648143</v>
          </cell>
          <cell r="E792">
            <v>3</v>
          </cell>
          <cell r="F792">
            <v>1</v>
          </cell>
          <cell r="G792">
            <v>0</v>
          </cell>
          <cell r="H792">
            <v>3</v>
          </cell>
          <cell r="I792">
            <v>3</v>
          </cell>
        </row>
        <row r="793">
          <cell r="C793" t="str">
            <v>48143 2006</v>
          </cell>
          <cell r="D793">
            <v>200648143</v>
          </cell>
          <cell r="E793">
            <v>3</v>
          </cell>
          <cell r="F793">
            <v>1</v>
          </cell>
          <cell r="G793">
            <v>0</v>
          </cell>
          <cell r="H793">
            <v>3</v>
          </cell>
          <cell r="I793">
            <v>3</v>
          </cell>
        </row>
        <row r="794">
          <cell r="C794" t="str">
            <v>48143 2006</v>
          </cell>
          <cell r="D794">
            <v>200648143</v>
          </cell>
          <cell r="E794">
            <v>3</v>
          </cell>
          <cell r="F794">
            <v>1</v>
          </cell>
          <cell r="G794">
            <v>0</v>
          </cell>
          <cell r="H794">
            <v>3</v>
          </cell>
          <cell r="I794">
            <v>3</v>
          </cell>
        </row>
        <row r="795">
          <cell r="C795" t="str">
            <v>48143 2006</v>
          </cell>
          <cell r="D795">
            <v>200648143</v>
          </cell>
          <cell r="E795">
            <v>3</v>
          </cell>
          <cell r="F795">
            <v>1</v>
          </cell>
          <cell r="G795">
            <v>0</v>
          </cell>
          <cell r="H795">
            <v>3</v>
          </cell>
          <cell r="I795">
            <v>3</v>
          </cell>
        </row>
        <row r="796">
          <cell r="C796" t="str">
            <v>48227 2006</v>
          </cell>
          <cell r="D796">
            <v>200648227</v>
          </cell>
          <cell r="E796">
            <v>0</v>
          </cell>
          <cell r="F796">
            <v>1</v>
          </cell>
          <cell r="G796">
            <v>1</v>
          </cell>
          <cell r="H796">
            <v>3</v>
          </cell>
          <cell r="I796">
            <v>3</v>
          </cell>
        </row>
        <row r="797">
          <cell r="C797" t="str">
            <v>6149 2007</v>
          </cell>
          <cell r="D797">
            <v>20076149</v>
          </cell>
          <cell r="E797">
            <v>2</v>
          </cell>
          <cell r="F797">
            <v>1</v>
          </cell>
          <cell r="G797">
            <v>0</v>
          </cell>
          <cell r="H797">
            <v>2</v>
          </cell>
          <cell r="I797">
            <v>4</v>
          </cell>
        </row>
        <row r="798">
          <cell r="C798" t="str">
            <v>6257 2007</v>
          </cell>
          <cell r="D798">
            <v>20076257</v>
          </cell>
          <cell r="E798">
            <v>0</v>
          </cell>
          <cell r="F798">
            <v>1</v>
          </cell>
          <cell r="G798">
            <v>1</v>
          </cell>
          <cell r="H798">
            <v>3</v>
          </cell>
          <cell r="I798">
            <v>4</v>
          </cell>
        </row>
        <row r="799">
          <cell r="C799" t="str">
            <v>6257 2007</v>
          </cell>
          <cell r="D799">
            <v>20076257</v>
          </cell>
          <cell r="E799">
            <v>0</v>
          </cell>
          <cell r="F799">
            <v>1</v>
          </cell>
          <cell r="G799">
            <v>1</v>
          </cell>
          <cell r="H799">
            <v>3</v>
          </cell>
          <cell r="I799">
            <v>4</v>
          </cell>
        </row>
        <row r="800">
          <cell r="C800" t="str">
            <v>6257 2007</v>
          </cell>
          <cell r="D800">
            <v>20076257</v>
          </cell>
          <cell r="E800">
            <v>0</v>
          </cell>
          <cell r="F800">
            <v>1</v>
          </cell>
          <cell r="G800">
            <v>1</v>
          </cell>
          <cell r="H800">
            <v>3</v>
          </cell>
          <cell r="I800">
            <v>4</v>
          </cell>
        </row>
        <row r="801">
          <cell r="C801" t="str">
            <v>6257 2007</v>
          </cell>
          <cell r="D801">
            <v>20076257</v>
          </cell>
          <cell r="E801">
            <v>0</v>
          </cell>
          <cell r="F801">
            <v>1</v>
          </cell>
          <cell r="G801">
            <v>1</v>
          </cell>
          <cell r="H801">
            <v>3</v>
          </cell>
          <cell r="I801">
            <v>4</v>
          </cell>
        </row>
        <row r="802">
          <cell r="C802" t="str">
            <v>6525 2007</v>
          </cell>
          <cell r="D802">
            <v>20076525</v>
          </cell>
          <cell r="E802">
            <v>0</v>
          </cell>
          <cell r="F802">
            <v>1</v>
          </cell>
          <cell r="G802">
            <v>1</v>
          </cell>
          <cell r="H802">
            <v>2</v>
          </cell>
          <cell r="I802">
            <v>4</v>
          </cell>
        </row>
        <row r="803">
          <cell r="C803" t="str">
            <v>6548 2007</v>
          </cell>
          <cell r="D803">
            <v>20076548</v>
          </cell>
          <cell r="E803">
            <v>2</v>
          </cell>
          <cell r="F803">
            <v>1</v>
          </cell>
          <cell r="G803">
            <v>0</v>
          </cell>
          <cell r="H803">
            <v>3</v>
          </cell>
          <cell r="I803">
            <v>4</v>
          </cell>
        </row>
        <row r="804">
          <cell r="C804" t="str">
            <v>6624 2007</v>
          </cell>
          <cell r="D804">
            <v>20076624</v>
          </cell>
          <cell r="E804">
            <v>0</v>
          </cell>
          <cell r="F804">
            <v>1</v>
          </cell>
          <cell r="G804">
            <v>1</v>
          </cell>
          <cell r="H804">
            <v>1</v>
          </cell>
          <cell r="I804">
            <v>4</v>
          </cell>
        </row>
        <row r="805">
          <cell r="C805" t="str">
            <v>6624 2007</v>
          </cell>
          <cell r="D805">
            <v>20076624</v>
          </cell>
          <cell r="E805">
            <v>0</v>
          </cell>
          <cell r="F805">
            <v>1</v>
          </cell>
          <cell r="G805">
            <v>1</v>
          </cell>
          <cell r="H805">
            <v>1</v>
          </cell>
          <cell r="I805">
            <v>4</v>
          </cell>
        </row>
        <row r="806">
          <cell r="C806" t="str">
            <v>6624 2007</v>
          </cell>
          <cell r="D806">
            <v>20076624</v>
          </cell>
          <cell r="E806">
            <v>0</v>
          </cell>
          <cell r="F806">
            <v>1</v>
          </cell>
          <cell r="G806">
            <v>1</v>
          </cell>
          <cell r="H806">
            <v>1</v>
          </cell>
          <cell r="I806">
            <v>4</v>
          </cell>
        </row>
        <row r="807">
          <cell r="C807" t="str">
            <v>6624 2007</v>
          </cell>
          <cell r="D807">
            <v>20076624</v>
          </cell>
          <cell r="E807">
            <v>0</v>
          </cell>
          <cell r="F807">
            <v>1</v>
          </cell>
          <cell r="G807">
            <v>1</v>
          </cell>
          <cell r="H807">
            <v>1</v>
          </cell>
          <cell r="I807">
            <v>4</v>
          </cell>
        </row>
        <row r="808">
          <cell r="C808" t="str">
            <v>6624 2007</v>
          </cell>
          <cell r="D808">
            <v>20076624</v>
          </cell>
          <cell r="E808">
            <v>0</v>
          </cell>
          <cell r="F808">
            <v>1</v>
          </cell>
          <cell r="G808">
            <v>1</v>
          </cell>
          <cell r="H808">
            <v>1</v>
          </cell>
          <cell r="I808">
            <v>4</v>
          </cell>
        </row>
        <row r="809">
          <cell r="C809" t="str">
            <v>6624 2007</v>
          </cell>
          <cell r="D809">
            <v>20076624</v>
          </cell>
          <cell r="E809">
            <v>0</v>
          </cell>
          <cell r="F809">
            <v>1</v>
          </cell>
          <cell r="G809">
            <v>1</v>
          </cell>
          <cell r="H809">
            <v>1</v>
          </cell>
          <cell r="I809">
            <v>4</v>
          </cell>
        </row>
        <row r="810">
          <cell r="C810" t="str">
            <v>6632 2007</v>
          </cell>
          <cell r="D810">
            <v>20076632</v>
          </cell>
          <cell r="E810">
            <v>0</v>
          </cell>
          <cell r="F810">
            <v>1</v>
          </cell>
          <cell r="G810">
            <v>1</v>
          </cell>
          <cell r="H810">
            <v>3</v>
          </cell>
          <cell r="I810">
            <v>4</v>
          </cell>
        </row>
        <row r="811">
          <cell r="C811" t="str">
            <v>6641 2007</v>
          </cell>
          <cell r="D811">
            <v>20076641</v>
          </cell>
          <cell r="E811">
            <v>2</v>
          </cell>
          <cell r="F811">
            <v>1</v>
          </cell>
          <cell r="G811">
            <v>0</v>
          </cell>
          <cell r="H811">
            <v>3</v>
          </cell>
          <cell r="I811">
            <v>4</v>
          </cell>
        </row>
        <row r="812">
          <cell r="C812" t="str">
            <v>6641 2007</v>
          </cell>
          <cell r="D812">
            <v>20076641</v>
          </cell>
          <cell r="E812">
            <v>2</v>
          </cell>
          <cell r="F812">
            <v>1</v>
          </cell>
          <cell r="G812">
            <v>0</v>
          </cell>
          <cell r="H812">
            <v>3</v>
          </cell>
          <cell r="I812">
            <v>4</v>
          </cell>
        </row>
        <row r="813">
          <cell r="C813" t="str">
            <v>6641 2007</v>
          </cell>
          <cell r="D813">
            <v>20076641</v>
          </cell>
          <cell r="E813">
            <v>2</v>
          </cell>
          <cell r="F813">
            <v>1</v>
          </cell>
          <cell r="G813">
            <v>0</v>
          </cell>
          <cell r="H813">
            <v>3</v>
          </cell>
          <cell r="I813">
            <v>4</v>
          </cell>
        </row>
        <row r="814">
          <cell r="C814" t="str">
            <v>6641 2007</v>
          </cell>
          <cell r="D814">
            <v>20076641</v>
          </cell>
          <cell r="E814">
            <v>2</v>
          </cell>
          <cell r="F814">
            <v>1</v>
          </cell>
          <cell r="G814">
            <v>0</v>
          </cell>
          <cell r="H814">
            <v>3</v>
          </cell>
          <cell r="I814">
            <v>4</v>
          </cell>
        </row>
        <row r="815">
          <cell r="C815" t="str">
            <v>6641 2007</v>
          </cell>
          <cell r="D815">
            <v>20076641</v>
          </cell>
          <cell r="E815">
            <v>2</v>
          </cell>
          <cell r="F815">
            <v>1</v>
          </cell>
          <cell r="G815">
            <v>0</v>
          </cell>
          <cell r="H815">
            <v>3</v>
          </cell>
          <cell r="I815">
            <v>4</v>
          </cell>
        </row>
        <row r="816">
          <cell r="C816" t="str">
            <v>12007 2007</v>
          </cell>
          <cell r="D816">
            <v>200712007</v>
          </cell>
          <cell r="E816">
            <v>0</v>
          </cell>
          <cell r="F816">
            <v>1</v>
          </cell>
          <cell r="G816">
            <v>1</v>
          </cell>
          <cell r="H816">
            <v>3</v>
          </cell>
          <cell r="I816">
            <v>3</v>
          </cell>
        </row>
        <row r="817">
          <cell r="C817" t="str">
            <v>12007 2007</v>
          </cell>
          <cell r="D817">
            <v>200712007</v>
          </cell>
          <cell r="E817">
            <v>0</v>
          </cell>
          <cell r="F817">
            <v>1</v>
          </cell>
          <cell r="G817">
            <v>1</v>
          </cell>
          <cell r="H817">
            <v>3</v>
          </cell>
          <cell r="I817">
            <v>3</v>
          </cell>
        </row>
        <row r="818">
          <cell r="C818" t="str">
            <v>12007 2007</v>
          </cell>
          <cell r="D818">
            <v>200712007</v>
          </cell>
          <cell r="E818">
            <v>0</v>
          </cell>
          <cell r="F818">
            <v>1</v>
          </cell>
          <cell r="G818">
            <v>1</v>
          </cell>
          <cell r="H818">
            <v>3</v>
          </cell>
          <cell r="I818">
            <v>3</v>
          </cell>
        </row>
        <row r="819">
          <cell r="C819" t="str">
            <v>12007 2007</v>
          </cell>
          <cell r="D819">
            <v>200712007</v>
          </cell>
          <cell r="E819">
            <v>0</v>
          </cell>
          <cell r="F819">
            <v>1</v>
          </cell>
          <cell r="G819">
            <v>1</v>
          </cell>
          <cell r="H819">
            <v>3</v>
          </cell>
          <cell r="I819">
            <v>3</v>
          </cell>
        </row>
        <row r="820">
          <cell r="C820" t="str">
            <v>12007 2007</v>
          </cell>
          <cell r="D820">
            <v>200712007</v>
          </cell>
          <cell r="E820">
            <v>0</v>
          </cell>
          <cell r="F820">
            <v>1</v>
          </cell>
          <cell r="G820">
            <v>1</v>
          </cell>
          <cell r="H820">
            <v>3</v>
          </cell>
          <cell r="I820">
            <v>3</v>
          </cell>
        </row>
        <row r="821">
          <cell r="C821" t="str">
            <v>12007 2007</v>
          </cell>
          <cell r="D821">
            <v>200712007</v>
          </cell>
          <cell r="E821">
            <v>0</v>
          </cell>
          <cell r="F821">
            <v>1</v>
          </cell>
          <cell r="G821">
            <v>1</v>
          </cell>
          <cell r="H821">
            <v>3</v>
          </cell>
          <cell r="I821">
            <v>3</v>
          </cell>
        </row>
        <row r="822">
          <cell r="C822" t="str">
            <v>12007 2007</v>
          </cell>
          <cell r="D822">
            <v>200712007</v>
          </cell>
          <cell r="E822">
            <v>0</v>
          </cell>
          <cell r="F822">
            <v>1</v>
          </cell>
          <cell r="G822">
            <v>1</v>
          </cell>
          <cell r="H822">
            <v>3</v>
          </cell>
          <cell r="I822">
            <v>3</v>
          </cell>
        </row>
        <row r="823">
          <cell r="C823" t="str">
            <v>12007 2007</v>
          </cell>
          <cell r="D823">
            <v>200712007</v>
          </cell>
          <cell r="E823">
            <v>0</v>
          </cell>
          <cell r="F823">
            <v>1</v>
          </cell>
          <cell r="G823">
            <v>1</v>
          </cell>
          <cell r="H823">
            <v>3</v>
          </cell>
          <cell r="I823">
            <v>3</v>
          </cell>
        </row>
        <row r="824">
          <cell r="C824" t="str">
            <v>12155 2007</v>
          </cell>
          <cell r="D824">
            <v>200712155</v>
          </cell>
          <cell r="E824">
            <v>0</v>
          </cell>
          <cell r="F824">
            <v>1</v>
          </cell>
          <cell r="G824">
            <v>1</v>
          </cell>
          <cell r="H824">
            <v>1</v>
          </cell>
          <cell r="I824">
            <v>3</v>
          </cell>
        </row>
        <row r="825">
          <cell r="C825" t="str">
            <v>12155 2007</v>
          </cell>
          <cell r="D825">
            <v>200712155</v>
          </cell>
          <cell r="E825">
            <v>0</v>
          </cell>
          <cell r="F825">
            <v>1</v>
          </cell>
          <cell r="G825">
            <v>1</v>
          </cell>
          <cell r="H825">
            <v>1</v>
          </cell>
          <cell r="I825">
            <v>3</v>
          </cell>
        </row>
        <row r="826">
          <cell r="C826" t="str">
            <v>12337 2007</v>
          </cell>
          <cell r="D826">
            <v>200712337</v>
          </cell>
          <cell r="E826">
            <v>1</v>
          </cell>
          <cell r="F826">
            <v>1</v>
          </cell>
          <cell r="G826">
            <v>0</v>
          </cell>
          <cell r="H826">
            <v>3</v>
          </cell>
          <cell r="I826">
            <v>3</v>
          </cell>
        </row>
        <row r="827">
          <cell r="C827" t="str">
            <v>24042 2007</v>
          </cell>
          <cell r="D827">
            <v>200724042</v>
          </cell>
          <cell r="E827">
            <v>0</v>
          </cell>
          <cell r="F827">
            <v>1</v>
          </cell>
          <cell r="G827">
            <v>1</v>
          </cell>
          <cell r="H827">
            <v>1</v>
          </cell>
          <cell r="I827">
            <v>3</v>
          </cell>
        </row>
        <row r="828">
          <cell r="C828" t="str">
            <v>24068 2007</v>
          </cell>
          <cell r="D828">
            <v>200724068</v>
          </cell>
          <cell r="E828">
            <v>0</v>
          </cell>
          <cell r="F828">
            <v>1</v>
          </cell>
          <cell r="G828">
            <v>1</v>
          </cell>
          <cell r="H828">
            <v>2</v>
          </cell>
          <cell r="I828">
            <v>3</v>
          </cell>
        </row>
        <row r="829">
          <cell r="C829" t="str">
            <v>25051 2007</v>
          </cell>
          <cell r="D829">
            <v>200725051</v>
          </cell>
          <cell r="E829">
            <v>0</v>
          </cell>
          <cell r="F829">
            <v>1</v>
          </cell>
          <cell r="G829">
            <v>1</v>
          </cell>
          <cell r="H829">
            <v>3</v>
          </cell>
          <cell r="I829">
            <v>1</v>
          </cell>
        </row>
        <row r="830">
          <cell r="C830" t="str">
            <v>25069 2007</v>
          </cell>
          <cell r="D830">
            <v>200725069</v>
          </cell>
          <cell r="E830">
            <v>0</v>
          </cell>
          <cell r="F830">
            <v>1</v>
          </cell>
          <cell r="G830">
            <v>1</v>
          </cell>
          <cell r="H830">
            <v>3</v>
          </cell>
          <cell r="I830">
            <v>1</v>
          </cell>
        </row>
        <row r="831">
          <cell r="C831" t="str">
            <v>25069 2007</v>
          </cell>
          <cell r="D831">
            <v>200725069</v>
          </cell>
          <cell r="E831">
            <v>0</v>
          </cell>
          <cell r="F831">
            <v>1</v>
          </cell>
          <cell r="G831">
            <v>1</v>
          </cell>
          <cell r="H831">
            <v>3</v>
          </cell>
          <cell r="I831">
            <v>1</v>
          </cell>
        </row>
        <row r="832">
          <cell r="C832" t="str">
            <v>25069 2007</v>
          </cell>
          <cell r="D832">
            <v>200725069</v>
          </cell>
          <cell r="E832">
            <v>0</v>
          </cell>
          <cell r="F832">
            <v>1</v>
          </cell>
          <cell r="G832">
            <v>1</v>
          </cell>
          <cell r="H832">
            <v>3</v>
          </cell>
          <cell r="I832">
            <v>1</v>
          </cell>
        </row>
        <row r="833">
          <cell r="C833" t="str">
            <v>25069 2007</v>
          </cell>
          <cell r="D833">
            <v>200725069</v>
          </cell>
          <cell r="E833">
            <v>0</v>
          </cell>
          <cell r="F833">
            <v>1</v>
          </cell>
          <cell r="G833">
            <v>1</v>
          </cell>
          <cell r="H833">
            <v>3</v>
          </cell>
          <cell r="I833">
            <v>1</v>
          </cell>
        </row>
        <row r="834">
          <cell r="C834" t="str">
            <v>25069 2007</v>
          </cell>
          <cell r="D834">
            <v>200725069</v>
          </cell>
          <cell r="E834">
            <v>0</v>
          </cell>
          <cell r="F834">
            <v>1</v>
          </cell>
          <cell r="G834">
            <v>1</v>
          </cell>
          <cell r="H834">
            <v>3</v>
          </cell>
          <cell r="I834">
            <v>1</v>
          </cell>
        </row>
        <row r="835">
          <cell r="C835" t="str">
            <v>25069 2007</v>
          </cell>
          <cell r="D835">
            <v>200725069</v>
          </cell>
          <cell r="E835">
            <v>0</v>
          </cell>
          <cell r="F835">
            <v>1</v>
          </cell>
          <cell r="G835">
            <v>1</v>
          </cell>
          <cell r="H835">
            <v>3</v>
          </cell>
          <cell r="I835">
            <v>1</v>
          </cell>
        </row>
        <row r="836">
          <cell r="C836" t="str">
            <v>25069 2007</v>
          </cell>
          <cell r="D836">
            <v>200725069</v>
          </cell>
          <cell r="E836">
            <v>0</v>
          </cell>
          <cell r="F836">
            <v>1</v>
          </cell>
          <cell r="G836">
            <v>1</v>
          </cell>
          <cell r="H836">
            <v>3</v>
          </cell>
          <cell r="I836">
            <v>1</v>
          </cell>
        </row>
        <row r="837">
          <cell r="C837" t="str">
            <v>25069 2007</v>
          </cell>
          <cell r="D837">
            <v>200725069</v>
          </cell>
          <cell r="E837">
            <v>0</v>
          </cell>
          <cell r="F837">
            <v>1</v>
          </cell>
          <cell r="G837">
            <v>1</v>
          </cell>
          <cell r="H837">
            <v>3</v>
          </cell>
          <cell r="I837">
            <v>1</v>
          </cell>
        </row>
        <row r="838">
          <cell r="C838" t="str">
            <v>25069 2007</v>
          </cell>
          <cell r="D838">
            <v>200725069</v>
          </cell>
          <cell r="E838">
            <v>0</v>
          </cell>
          <cell r="F838">
            <v>1</v>
          </cell>
          <cell r="G838">
            <v>1</v>
          </cell>
          <cell r="H838">
            <v>3</v>
          </cell>
          <cell r="I838">
            <v>1</v>
          </cell>
        </row>
        <row r="839">
          <cell r="C839" t="str">
            <v>25069 2007</v>
          </cell>
          <cell r="D839">
            <v>200725069</v>
          </cell>
          <cell r="E839">
            <v>0</v>
          </cell>
          <cell r="F839">
            <v>1</v>
          </cell>
          <cell r="G839">
            <v>1</v>
          </cell>
          <cell r="H839">
            <v>3</v>
          </cell>
          <cell r="I839">
            <v>1</v>
          </cell>
        </row>
        <row r="840">
          <cell r="C840" t="str">
            <v>25069 2007</v>
          </cell>
          <cell r="D840">
            <v>200725069</v>
          </cell>
          <cell r="E840">
            <v>0</v>
          </cell>
          <cell r="F840">
            <v>1</v>
          </cell>
          <cell r="G840">
            <v>1</v>
          </cell>
          <cell r="H840">
            <v>3</v>
          </cell>
          <cell r="I840">
            <v>1</v>
          </cell>
        </row>
        <row r="841">
          <cell r="C841" t="str">
            <v>25069 2007</v>
          </cell>
          <cell r="D841">
            <v>200725069</v>
          </cell>
          <cell r="E841">
            <v>0</v>
          </cell>
          <cell r="F841">
            <v>1</v>
          </cell>
          <cell r="G841">
            <v>1</v>
          </cell>
          <cell r="H841">
            <v>3</v>
          </cell>
          <cell r="I841">
            <v>1</v>
          </cell>
        </row>
        <row r="842">
          <cell r="C842" t="str">
            <v>25069 2007</v>
          </cell>
          <cell r="D842">
            <v>200725069</v>
          </cell>
          <cell r="E842">
            <v>0</v>
          </cell>
          <cell r="F842">
            <v>1</v>
          </cell>
          <cell r="G842">
            <v>1</v>
          </cell>
          <cell r="H842">
            <v>3</v>
          </cell>
          <cell r="I842">
            <v>1</v>
          </cell>
        </row>
        <row r="843">
          <cell r="C843" t="str">
            <v>26047 2007</v>
          </cell>
          <cell r="D843">
            <v>200726047</v>
          </cell>
          <cell r="E843">
            <v>4</v>
          </cell>
          <cell r="F843">
            <v>0</v>
          </cell>
          <cell r="G843">
            <v>0</v>
          </cell>
          <cell r="H843">
            <v>3</v>
          </cell>
          <cell r="I843">
            <v>2</v>
          </cell>
        </row>
        <row r="844">
          <cell r="C844" t="str">
            <v>26149 2007</v>
          </cell>
          <cell r="D844">
            <v>200726149</v>
          </cell>
          <cell r="E844">
            <v>0</v>
          </cell>
          <cell r="F844">
            <v>1</v>
          </cell>
          <cell r="G844">
            <v>1</v>
          </cell>
          <cell r="H844">
            <v>3</v>
          </cell>
          <cell r="I844">
            <v>2</v>
          </cell>
        </row>
        <row r="845">
          <cell r="C845" t="str">
            <v>26149 2007</v>
          </cell>
          <cell r="D845">
            <v>200726149</v>
          </cell>
          <cell r="E845">
            <v>0</v>
          </cell>
          <cell r="F845">
            <v>1</v>
          </cell>
          <cell r="G845">
            <v>1</v>
          </cell>
          <cell r="H845">
            <v>3</v>
          </cell>
          <cell r="I845">
            <v>2</v>
          </cell>
        </row>
        <row r="846">
          <cell r="C846" t="str">
            <v>26149 2007</v>
          </cell>
          <cell r="D846">
            <v>200726149</v>
          </cell>
          <cell r="E846">
            <v>0</v>
          </cell>
          <cell r="F846">
            <v>1</v>
          </cell>
          <cell r="G846">
            <v>1</v>
          </cell>
          <cell r="H846">
            <v>3</v>
          </cell>
          <cell r="I846">
            <v>2</v>
          </cell>
        </row>
        <row r="847">
          <cell r="C847" t="str">
            <v>26149 2007</v>
          </cell>
          <cell r="D847">
            <v>200726149</v>
          </cell>
          <cell r="E847">
            <v>0</v>
          </cell>
          <cell r="F847">
            <v>1</v>
          </cell>
          <cell r="G847">
            <v>1</v>
          </cell>
          <cell r="H847">
            <v>3</v>
          </cell>
          <cell r="I847">
            <v>2</v>
          </cell>
        </row>
        <row r="848">
          <cell r="C848" t="str">
            <v>26149 2007</v>
          </cell>
          <cell r="D848">
            <v>200726149</v>
          </cell>
          <cell r="E848">
            <v>0</v>
          </cell>
          <cell r="F848">
            <v>1</v>
          </cell>
          <cell r="G848">
            <v>1</v>
          </cell>
          <cell r="H848">
            <v>3</v>
          </cell>
          <cell r="I848">
            <v>2</v>
          </cell>
        </row>
        <row r="849">
          <cell r="C849" t="str">
            <v>26149 2007</v>
          </cell>
          <cell r="D849">
            <v>200726149</v>
          </cell>
          <cell r="E849">
            <v>0</v>
          </cell>
          <cell r="F849">
            <v>1</v>
          </cell>
          <cell r="G849">
            <v>1</v>
          </cell>
          <cell r="H849">
            <v>3</v>
          </cell>
          <cell r="I849">
            <v>2</v>
          </cell>
        </row>
        <row r="850">
          <cell r="C850" t="str">
            <v>26149 2007</v>
          </cell>
          <cell r="D850">
            <v>200726149</v>
          </cell>
          <cell r="E850">
            <v>0</v>
          </cell>
          <cell r="F850">
            <v>1</v>
          </cell>
          <cell r="G850">
            <v>1</v>
          </cell>
          <cell r="H850">
            <v>3</v>
          </cell>
          <cell r="I850">
            <v>2</v>
          </cell>
        </row>
        <row r="851">
          <cell r="C851" t="str">
            <v>26149 2007</v>
          </cell>
          <cell r="D851">
            <v>200726149</v>
          </cell>
          <cell r="E851">
            <v>0</v>
          </cell>
          <cell r="F851">
            <v>1</v>
          </cell>
          <cell r="G851">
            <v>1</v>
          </cell>
          <cell r="H851">
            <v>3</v>
          </cell>
          <cell r="I851">
            <v>2</v>
          </cell>
        </row>
        <row r="852">
          <cell r="C852" t="str">
            <v>26149 2007</v>
          </cell>
          <cell r="D852">
            <v>200726149</v>
          </cell>
          <cell r="E852">
            <v>0</v>
          </cell>
          <cell r="F852">
            <v>1</v>
          </cell>
          <cell r="G852">
            <v>1</v>
          </cell>
          <cell r="H852">
            <v>3</v>
          </cell>
          <cell r="I852">
            <v>2</v>
          </cell>
        </row>
        <row r="853">
          <cell r="C853" t="str">
            <v>26149 2007</v>
          </cell>
          <cell r="D853">
            <v>200726149</v>
          </cell>
          <cell r="E853">
            <v>0</v>
          </cell>
          <cell r="F853">
            <v>1</v>
          </cell>
          <cell r="G853">
            <v>1</v>
          </cell>
          <cell r="H853">
            <v>3</v>
          </cell>
          <cell r="I853">
            <v>2</v>
          </cell>
        </row>
        <row r="854">
          <cell r="C854" t="str">
            <v>26149 2007</v>
          </cell>
          <cell r="D854">
            <v>200726149</v>
          </cell>
          <cell r="E854">
            <v>0</v>
          </cell>
          <cell r="F854">
            <v>1</v>
          </cell>
          <cell r="G854">
            <v>1</v>
          </cell>
          <cell r="H854">
            <v>3</v>
          </cell>
          <cell r="I854">
            <v>2</v>
          </cell>
        </row>
        <row r="855">
          <cell r="C855" t="str">
            <v>26149 2007</v>
          </cell>
          <cell r="D855">
            <v>200726149</v>
          </cell>
          <cell r="E855">
            <v>0</v>
          </cell>
          <cell r="F855">
            <v>1</v>
          </cell>
          <cell r="G855">
            <v>1</v>
          </cell>
          <cell r="H855">
            <v>3</v>
          </cell>
          <cell r="I855">
            <v>2</v>
          </cell>
        </row>
        <row r="856">
          <cell r="C856" t="str">
            <v>26149 2007</v>
          </cell>
          <cell r="D856">
            <v>200726149</v>
          </cell>
          <cell r="E856">
            <v>0</v>
          </cell>
          <cell r="F856">
            <v>1</v>
          </cell>
          <cell r="G856">
            <v>1</v>
          </cell>
          <cell r="H856">
            <v>3</v>
          </cell>
          <cell r="I856">
            <v>2</v>
          </cell>
        </row>
        <row r="857">
          <cell r="C857" t="str">
            <v>26149 2007</v>
          </cell>
          <cell r="D857">
            <v>200726149</v>
          </cell>
          <cell r="E857">
            <v>0</v>
          </cell>
          <cell r="F857">
            <v>1</v>
          </cell>
          <cell r="G857">
            <v>1</v>
          </cell>
          <cell r="H857">
            <v>3</v>
          </cell>
          <cell r="I857">
            <v>2</v>
          </cell>
        </row>
        <row r="858">
          <cell r="C858" t="str">
            <v>26149 2007</v>
          </cell>
          <cell r="D858">
            <v>200726149</v>
          </cell>
          <cell r="E858">
            <v>0</v>
          </cell>
          <cell r="F858">
            <v>1</v>
          </cell>
          <cell r="G858">
            <v>1</v>
          </cell>
          <cell r="H858">
            <v>3</v>
          </cell>
          <cell r="I858">
            <v>2</v>
          </cell>
        </row>
        <row r="859">
          <cell r="C859" t="str">
            <v>27112 2007</v>
          </cell>
          <cell r="D859">
            <v>200727112</v>
          </cell>
          <cell r="E859">
            <v>0</v>
          </cell>
          <cell r="F859">
            <v>1</v>
          </cell>
          <cell r="G859">
            <v>1</v>
          </cell>
          <cell r="H859">
            <v>2</v>
          </cell>
          <cell r="I859">
            <v>2</v>
          </cell>
        </row>
        <row r="860">
          <cell r="C860" t="str">
            <v>34035 2007</v>
          </cell>
          <cell r="D860">
            <v>200734035</v>
          </cell>
          <cell r="E860">
            <v>0</v>
          </cell>
          <cell r="F860">
            <v>1</v>
          </cell>
          <cell r="G860">
            <v>1</v>
          </cell>
          <cell r="H860">
            <v>3</v>
          </cell>
          <cell r="I860">
            <v>1</v>
          </cell>
        </row>
        <row r="861">
          <cell r="C861" t="str">
            <v>34099 2007</v>
          </cell>
          <cell r="D861">
            <v>200734099</v>
          </cell>
          <cell r="E861">
            <v>0</v>
          </cell>
          <cell r="F861">
            <v>1</v>
          </cell>
          <cell r="G861">
            <v>1</v>
          </cell>
          <cell r="H861">
            <v>2</v>
          </cell>
          <cell r="I861">
            <v>1</v>
          </cell>
        </row>
        <row r="862">
          <cell r="C862" t="str">
            <v>34099 2007</v>
          </cell>
          <cell r="D862">
            <v>200734099</v>
          </cell>
          <cell r="E862">
            <v>0</v>
          </cell>
          <cell r="F862">
            <v>1</v>
          </cell>
          <cell r="G862">
            <v>1</v>
          </cell>
          <cell r="H862">
            <v>2</v>
          </cell>
          <cell r="I862">
            <v>1</v>
          </cell>
        </row>
        <row r="863">
          <cell r="C863" t="str">
            <v>34099 2007</v>
          </cell>
          <cell r="D863">
            <v>200734099</v>
          </cell>
          <cell r="E863">
            <v>0</v>
          </cell>
          <cell r="F863">
            <v>1</v>
          </cell>
          <cell r="G863">
            <v>1</v>
          </cell>
          <cell r="H863">
            <v>2</v>
          </cell>
          <cell r="I863">
            <v>1</v>
          </cell>
        </row>
        <row r="864">
          <cell r="C864" t="str">
            <v>34099 2007</v>
          </cell>
          <cell r="D864">
            <v>200734099</v>
          </cell>
          <cell r="E864">
            <v>0</v>
          </cell>
          <cell r="F864">
            <v>1</v>
          </cell>
          <cell r="G864">
            <v>1</v>
          </cell>
          <cell r="H864">
            <v>2</v>
          </cell>
          <cell r="I864">
            <v>1</v>
          </cell>
        </row>
        <row r="865">
          <cell r="C865" t="str">
            <v>34099 2007</v>
          </cell>
          <cell r="D865">
            <v>200734099</v>
          </cell>
          <cell r="E865">
            <v>0</v>
          </cell>
          <cell r="F865">
            <v>1</v>
          </cell>
          <cell r="G865">
            <v>1</v>
          </cell>
          <cell r="H865">
            <v>2</v>
          </cell>
          <cell r="I865">
            <v>1</v>
          </cell>
        </row>
        <row r="866">
          <cell r="C866" t="str">
            <v>34099 2007</v>
          </cell>
          <cell r="D866">
            <v>200734099</v>
          </cell>
          <cell r="E866">
            <v>0</v>
          </cell>
          <cell r="F866">
            <v>1</v>
          </cell>
          <cell r="G866">
            <v>1</v>
          </cell>
          <cell r="H866">
            <v>2</v>
          </cell>
          <cell r="I866">
            <v>1</v>
          </cell>
        </row>
        <row r="867">
          <cell r="C867" t="str">
            <v>34099 2007</v>
          </cell>
          <cell r="D867">
            <v>200734099</v>
          </cell>
          <cell r="E867">
            <v>0</v>
          </cell>
          <cell r="F867">
            <v>1</v>
          </cell>
          <cell r="G867">
            <v>1</v>
          </cell>
          <cell r="H867">
            <v>2</v>
          </cell>
          <cell r="I867">
            <v>1</v>
          </cell>
        </row>
        <row r="868">
          <cell r="C868" t="str">
            <v>34099 2007</v>
          </cell>
          <cell r="D868">
            <v>200734099</v>
          </cell>
          <cell r="E868">
            <v>0</v>
          </cell>
          <cell r="F868">
            <v>1</v>
          </cell>
          <cell r="G868">
            <v>1</v>
          </cell>
          <cell r="H868">
            <v>2</v>
          </cell>
          <cell r="I868">
            <v>1</v>
          </cell>
        </row>
        <row r="869">
          <cell r="C869" t="str">
            <v>34099 2007</v>
          </cell>
          <cell r="D869">
            <v>200734099</v>
          </cell>
          <cell r="E869">
            <v>0</v>
          </cell>
          <cell r="F869">
            <v>1</v>
          </cell>
          <cell r="G869">
            <v>1</v>
          </cell>
          <cell r="H869">
            <v>2</v>
          </cell>
          <cell r="I869">
            <v>1</v>
          </cell>
        </row>
        <row r="870">
          <cell r="C870" t="str">
            <v>34099 2007</v>
          </cell>
          <cell r="D870">
            <v>200734099</v>
          </cell>
          <cell r="E870">
            <v>0</v>
          </cell>
          <cell r="F870">
            <v>1</v>
          </cell>
          <cell r="G870">
            <v>1</v>
          </cell>
          <cell r="H870">
            <v>2</v>
          </cell>
          <cell r="I870">
            <v>1</v>
          </cell>
        </row>
        <row r="871">
          <cell r="C871" t="str">
            <v>34099 2007</v>
          </cell>
          <cell r="D871">
            <v>200734099</v>
          </cell>
          <cell r="E871">
            <v>0</v>
          </cell>
          <cell r="F871">
            <v>1</v>
          </cell>
          <cell r="G871">
            <v>1</v>
          </cell>
          <cell r="H871">
            <v>2</v>
          </cell>
          <cell r="I871">
            <v>1</v>
          </cell>
        </row>
        <row r="872">
          <cell r="C872" t="str">
            <v>34099 2007</v>
          </cell>
          <cell r="D872">
            <v>200734099</v>
          </cell>
          <cell r="E872">
            <v>0</v>
          </cell>
          <cell r="F872">
            <v>1</v>
          </cell>
          <cell r="G872">
            <v>1</v>
          </cell>
          <cell r="H872">
            <v>2</v>
          </cell>
          <cell r="I872">
            <v>1</v>
          </cell>
        </row>
        <row r="873">
          <cell r="C873" t="str">
            <v>34099 2007</v>
          </cell>
          <cell r="D873">
            <v>200734099</v>
          </cell>
          <cell r="E873">
            <v>0</v>
          </cell>
          <cell r="F873">
            <v>1</v>
          </cell>
          <cell r="G873">
            <v>1</v>
          </cell>
          <cell r="H873">
            <v>2</v>
          </cell>
          <cell r="I873">
            <v>1</v>
          </cell>
        </row>
        <row r="874">
          <cell r="C874" t="str">
            <v>34099 2007</v>
          </cell>
          <cell r="D874">
            <v>200734099</v>
          </cell>
          <cell r="E874">
            <v>0</v>
          </cell>
          <cell r="F874">
            <v>1</v>
          </cell>
          <cell r="G874">
            <v>1</v>
          </cell>
          <cell r="H874">
            <v>2</v>
          </cell>
          <cell r="I874">
            <v>1</v>
          </cell>
        </row>
        <row r="875">
          <cell r="C875" t="str">
            <v>34099 2007</v>
          </cell>
          <cell r="D875">
            <v>200734099</v>
          </cell>
          <cell r="E875">
            <v>0</v>
          </cell>
          <cell r="F875">
            <v>1</v>
          </cell>
          <cell r="G875">
            <v>1</v>
          </cell>
          <cell r="H875">
            <v>2</v>
          </cell>
          <cell r="I875">
            <v>1</v>
          </cell>
        </row>
        <row r="876">
          <cell r="C876" t="str">
            <v>34099 2007</v>
          </cell>
          <cell r="D876">
            <v>200734099</v>
          </cell>
          <cell r="E876">
            <v>0</v>
          </cell>
          <cell r="F876">
            <v>1</v>
          </cell>
          <cell r="G876">
            <v>1</v>
          </cell>
          <cell r="H876">
            <v>2</v>
          </cell>
          <cell r="I876">
            <v>1</v>
          </cell>
        </row>
        <row r="877">
          <cell r="C877" t="str">
            <v>34099 2007</v>
          </cell>
          <cell r="D877">
            <v>200734099</v>
          </cell>
          <cell r="E877">
            <v>0</v>
          </cell>
          <cell r="F877">
            <v>1</v>
          </cell>
          <cell r="G877">
            <v>1</v>
          </cell>
          <cell r="H877">
            <v>2</v>
          </cell>
          <cell r="I877">
            <v>1</v>
          </cell>
        </row>
        <row r="878">
          <cell r="C878" t="str">
            <v>34099 2007</v>
          </cell>
          <cell r="D878">
            <v>200734099</v>
          </cell>
          <cell r="E878">
            <v>0</v>
          </cell>
          <cell r="F878">
            <v>1</v>
          </cell>
          <cell r="G878">
            <v>1</v>
          </cell>
          <cell r="H878">
            <v>2</v>
          </cell>
          <cell r="I878">
            <v>1</v>
          </cell>
        </row>
        <row r="879">
          <cell r="C879" t="str">
            <v>34099 2007</v>
          </cell>
          <cell r="D879">
            <v>200734099</v>
          </cell>
          <cell r="E879">
            <v>0</v>
          </cell>
          <cell r="F879">
            <v>1</v>
          </cell>
          <cell r="G879">
            <v>1</v>
          </cell>
          <cell r="H879">
            <v>2</v>
          </cell>
          <cell r="I879">
            <v>1</v>
          </cell>
        </row>
        <row r="880">
          <cell r="C880" t="str">
            <v>34099 2007</v>
          </cell>
          <cell r="D880">
            <v>200734099</v>
          </cell>
          <cell r="E880">
            <v>0</v>
          </cell>
          <cell r="F880">
            <v>1</v>
          </cell>
          <cell r="G880">
            <v>1</v>
          </cell>
          <cell r="H880">
            <v>2</v>
          </cell>
          <cell r="I880">
            <v>1</v>
          </cell>
        </row>
        <row r="881">
          <cell r="C881" t="str">
            <v>34099 2007</v>
          </cell>
          <cell r="D881">
            <v>200734099</v>
          </cell>
          <cell r="E881">
            <v>0</v>
          </cell>
          <cell r="F881">
            <v>1</v>
          </cell>
          <cell r="G881">
            <v>1</v>
          </cell>
          <cell r="H881">
            <v>2</v>
          </cell>
          <cell r="I881">
            <v>1</v>
          </cell>
        </row>
        <row r="882">
          <cell r="C882" t="str">
            <v>34099 2007</v>
          </cell>
          <cell r="D882">
            <v>200734099</v>
          </cell>
          <cell r="E882">
            <v>0</v>
          </cell>
          <cell r="F882">
            <v>1</v>
          </cell>
          <cell r="G882">
            <v>1</v>
          </cell>
          <cell r="H882">
            <v>2</v>
          </cell>
          <cell r="I882">
            <v>1</v>
          </cell>
        </row>
        <row r="883">
          <cell r="C883" t="str">
            <v>34099 2007</v>
          </cell>
          <cell r="D883">
            <v>200734099</v>
          </cell>
          <cell r="E883">
            <v>0</v>
          </cell>
          <cell r="F883">
            <v>1</v>
          </cell>
          <cell r="G883">
            <v>1</v>
          </cell>
          <cell r="H883">
            <v>2</v>
          </cell>
          <cell r="I883">
            <v>1</v>
          </cell>
        </row>
        <row r="884">
          <cell r="C884" t="str">
            <v>34099 2007</v>
          </cell>
          <cell r="D884">
            <v>200734099</v>
          </cell>
          <cell r="E884">
            <v>0</v>
          </cell>
          <cell r="F884">
            <v>1</v>
          </cell>
          <cell r="G884">
            <v>1</v>
          </cell>
          <cell r="H884">
            <v>2</v>
          </cell>
          <cell r="I884">
            <v>1</v>
          </cell>
        </row>
        <row r="885">
          <cell r="C885" t="str">
            <v>34099 2007</v>
          </cell>
          <cell r="D885">
            <v>200734099</v>
          </cell>
          <cell r="E885">
            <v>0</v>
          </cell>
          <cell r="F885">
            <v>1</v>
          </cell>
          <cell r="G885">
            <v>1</v>
          </cell>
          <cell r="H885">
            <v>2</v>
          </cell>
          <cell r="I885">
            <v>1</v>
          </cell>
        </row>
        <row r="886">
          <cell r="C886" t="str">
            <v>36055 2007</v>
          </cell>
          <cell r="D886">
            <v>200736055</v>
          </cell>
          <cell r="E886">
            <v>0</v>
          </cell>
          <cell r="F886">
            <v>1</v>
          </cell>
          <cell r="G886">
            <v>1</v>
          </cell>
          <cell r="H886">
            <v>3</v>
          </cell>
          <cell r="I886">
            <v>1</v>
          </cell>
        </row>
        <row r="887">
          <cell r="C887" t="str">
            <v>36152 2007</v>
          </cell>
          <cell r="D887">
            <v>200736152</v>
          </cell>
          <cell r="E887">
            <v>0</v>
          </cell>
          <cell r="F887">
            <v>1</v>
          </cell>
          <cell r="G887">
            <v>1</v>
          </cell>
          <cell r="H887">
            <v>2</v>
          </cell>
          <cell r="I887">
            <v>1</v>
          </cell>
        </row>
        <row r="888">
          <cell r="C888" t="str">
            <v>36186 2007</v>
          </cell>
          <cell r="D888">
            <v>200736186</v>
          </cell>
          <cell r="E888">
            <v>0</v>
          </cell>
          <cell r="F888">
            <v>1</v>
          </cell>
          <cell r="G888">
            <v>1</v>
          </cell>
          <cell r="H888">
            <v>2</v>
          </cell>
          <cell r="I888">
            <v>1</v>
          </cell>
        </row>
        <row r="889">
          <cell r="C889" t="str">
            <v>36233 2007</v>
          </cell>
          <cell r="D889">
            <v>200736233</v>
          </cell>
          <cell r="E889">
            <v>0</v>
          </cell>
          <cell r="F889">
            <v>1</v>
          </cell>
          <cell r="G889">
            <v>1</v>
          </cell>
          <cell r="H889">
            <v>3</v>
          </cell>
          <cell r="I889">
            <v>1</v>
          </cell>
        </row>
        <row r="890">
          <cell r="C890" t="str">
            <v>37022 2007</v>
          </cell>
          <cell r="D890">
            <v>200737022</v>
          </cell>
          <cell r="E890">
            <v>0</v>
          </cell>
          <cell r="F890">
            <v>1</v>
          </cell>
          <cell r="G890">
            <v>1</v>
          </cell>
          <cell r="H890">
            <v>3</v>
          </cell>
          <cell r="I890">
            <v>3</v>
          </cell>
        </row>
        <row r="891">
          <cell r="C891" t="str">
            <v>37022 2007</v>
          </cell>
          <cell r="D891">
            <v>200737022</v>
          </cell>
          <cell r="E891">
            <v>0</v>
          </cell>
          <cell r="F891">
            <v>1</v>
          </cell>
          <cell r="G891">
            <v>1</v>
          </cell>
          <cell r="H891">
            <v>3</v>
          </cell>
          <cell r="I891">
            <v>3</v>
          </cell>
        </row>
        <row r="892">
          <cell r="C892" t="str">
            <v>37022 2007</v>
          </cell>
          <cell r="D892">
            <v>200737022</v>
          </cell>
          <cell r="E892">
            <v>0</v>
          </cell>
          <cell r="F892">
            <v>1</v>
          </cell>
          <cell r="G892">
            <v>1</v>
          </cell>
          <cell r="H892">
            <v>3</v>
          </cell>
          <cell r="I892">
            <v>3</v>
          </cell>
        </row>
        <row r="893">
          <cell r="C893" t="str">
            <v>37022 2007</v>
          </cell>
          <cell r="D893">
            <v>200737022</v>
          </cell>
          <cell r="E893">
            <v>0</v>
          </cell>
          <cell r="F893">
            <v>1</v>
          </cell>
          <cell r="G893">
            <v>1</v>
          </cell>
          <cell r="H893">
            <v>3</v>
          </cell>
          <cell r="I893">
            <v>3</v>
          </cell>
        </row>
        <row r="894">
          <cell r="C894" t="str">
            <v>37022 2007</v>
          </cell>
          <cell r="D894">
            <v>200737022</v>
          </cell>
          <cell r="E894">
            <v>0</v>
          </cell>
          <cell r="F894">
            <v>1</v>
          </cell>
          <cell r="G894">
            <v>1</v>
          </cell>
          <cell r="H894">
            <v>3</v>
          </cell>
          <cell r="I894">
            <v>3</v>
          </cell>
        </row>
        <row r="895">
          <cell r="C895" t="str">
            <v>37022 2007</v>
          </cell>
          <cell r="D895">
            <v>200737022</v>
          </cell>
          <cell r="E895">
            <v>0</v>
          </cell>
          <cell r="F895">
            <v>1</v>
          </cell>
          <cell r="G895">
            <v>1</v>
          </cell>
          <cell r="H895">
            <v>3</v>
          </cell>
          <cell r="I895">
            <v>3</v>
          </cell>
        </row>
        <row r="896">
          <cell r="C896" t="str">
            <v>37022 2007</v>
          </cell>
          <cell r="D896">
            <v>200737022</v>
          </cell>
          <cell r="E896">
            <v>0</v>
          </cell>
          <cell r="F896">
            <v>1</v>
          </cell>
          <cell r="G896">
            <v>1</v>
          </cell>
          <cell r="H896">
            <v>3</v>
          </cell>
          <cell r="I896">
            <v>3</v>
          </cell>
        </row>
        <row r="897">
          <cell r="C897" t="str">
            <v>37059 2007</v>
          </cell>
          <cell r="D897">
            <v>200737059</v>
          </cell>
          <cell r="E897">
            <v>1</v>
          </cell>
          <cell r="F897">
            <v>1</v>
          </cell>
          <cell r="G897">
            <v>0</v>
          </cell>
          <cell r="H897">
            <v>3</v>
          </cell>
          <cell r="I897">
            <v>3</v>
          </cell>
        </row>
        <row r="898">
          <cell r="C898" t="str">
            <v>45025 2007</v>
          </cell>
          <cell r="D898">
            <v>200745025</v>
          </cell>
          <cell r="E898">
            <v>0</v>
          </cell>
          <cell r="F898">
            <v>1</v>
          </cell>
          <cell r="G898">
            <v>1</v>
          </cell>
          <cell r="H898">
            <v>2</v>
          </cell>
          <cell r="I898">
            <v>3</v>
          </cell>
        </row>
        <row r="899">
          <cell r="C899" t="str">
            <v>48003 2007</v>
          </cell>
          <cell r="D899">
            <v>200748003</v>
          </cell>
          <cell r="E899">
            <v>0</v>
          </cell>
          <cell r="F899">
            <v>1</v>
          </cell>
          <cell r="G899">
            <v>1</v>
          </cell>
          <cell r="H899">
            <v>3</v>
          </cell>
          <cell r="I899">
            <v>3</v>
          </cell>
        </row>
        <row r="900">
          <cell r="C900" t="str">
            <v>48003 2007</v>
          </cell>
          <cell r="D900">
            <v>200748003</v>
          </cell>
          <cell r="E900">
            <v>0</v>
          </cell>
          <cell r="F900">
            <v>1</v>
          </cell>
          <cell r="G900">
            <v>1</v>
          </cell>
          <cell r="H900">
            <v>3</v>
          </cell>
          <cell r="I900">
            <v>3</v>
          </cell>
        </row>
        <row r="901">
          <cell r="C901" t="str">
            <v>48003 2007</v>
          </cell>
          <cell r="D901">
            <v>200748003</v>
          </cell>
          <cell r="E901">
            <v>0</v>
          </cell>
          <cell r="F901">
            <v>1</v>
          </cell>
          <cell r="G901">
            <v>1</v>
          </cell>
          <cell r="H901">
            <v>3</v>
          </cell>
          <cell r="I901">
            <v>3</v>
          </cell>
        </row>
        <row r="902">
          <cell r="C902" t="str">
            <v>48003 2007</v>
          </cell>
          <cell r="D902">
            <v>200748003</v>
          </cell>
          <cell r="E902">
            <v>0</v>
          </cell>
          <cell r="F902">
            <v>1</v>
          </cell>
          <cell r="G902">
            <v>1</v>
          </cell>
          <cell r="H902">
            <v>3</v>
          </cell>
          <cell r="I902">
            <v>3</v>
          </cell>
        </row>
        <row r="903">
          <cell r="C903" t="str">
            <v>48003 2007</v>
          </cell>
          <cell r="D903">
            <v>200748003</v>
          </cell>
          <cell r="E903">
            <v>0</v>
          </cell>
          <cell r="F903">
            <v>1</v>
          </cell>
          <cell r="G903">
            <v>1</v>
          </cell>
          <cell r="H903">
            <v>3</v>
          </cell>
          <cell r="I903">
            <v>3</v>
          </cell>
        </row>
        <row r="904">
          <cell r="C904" t="str">
            <v>5013 2008</v>
          </cell>
          <cell r="D904">
            <v>20085013</v>
          </cell>
          <cell r="E904">
            <v>2</v>
          </cell>
          <cell r="F904">
            <v>0</v>
          </cell>
          <cell r="G904">
            <v>0</v>
          </cell>
          <cell r="H904">
            <v>3</v>
          </cell>
          <cell r="I904">
            <v>3</v>
          </cell>
        </row>
        <row r="905">
          <cell r="C905" t="str">
            <v>5064 2008</v>
          </cell>
          <cell r="D905">
            <v>20085064</v>
          </cell>
          <cell r="E905">
            <v>2</v>
          </cell>
          <cell r="F905">
            <v>1</v>
          </cell>
          <cell r="G905">
            <v>0</v>
          </cell>
          <cell r="H905">
            <v>2</v>
          </cell>
          <cell r="I905">
            <v>3</v>
          </cell>
        </row>
        <row r="906">
          <cell r="C906" t="str">
            <v>5083 2008</v>
          </cell>
          <cell r="D906">
            <v>20085083</v>
          </cell>
          <cell r="E906">
            <v>0</v>
          </cell>
          <cell r="F906">
            <v>1</v>
          </cell>
          <cell r="G906">
            <v>1</v>
          </cell>
          <cell r="H906">
            <v>3</v>
          </cell>
          <cell r="I906">
            <v>3</v>
          </cell>
        </row>
        <row r="907">
          <cell r="C907" t="str">
            <v>6002 2008</v>
          </cell>
          <cell r="D907">
            <v>20086002</v>
          </cell>
          <cell r="E907">
            <v>0</v>
          </cell>
          <cell r="F907">
            <v>1</v>
          </cell>
          <cell r="G907">
            <v>1</v>
          </cell>
          <cell r="H907">
            <v>3</v>
          </cell>
          <cell r="I907">
            <v>4</v>
          </cell>
        </row>
        <row r="908">
          <cell r="C908" t="str">
            <v>6081 2008</v>
          </cell>
          <cell r="D908">
            <v>20086081</v>
          </cell>
          <cell r="E908">
            <v>0</v>
          </cell>
          <cell r="F908">
            <v>1</v>
          </cell>
          <cell r="G908">
            <v>1</v>
          </cell>
          <cell r="H908">
            <v>3</v>
          </cell>
          <cell r="I908">
            <v>4</v>
          </cell>
        </row>
        <row r="909">
          <cell r="C909" t="str">
            <v>6081 2008</v>
          </cell>
          <cell r="D909">
            <v>20086081</v>
          </cell>
          <cell r="E909">
            <v>0</v>
          </cell>
          <cell r="F909">
            <v>1</v>
          </cell>
          <cell r="G909">
            <v>1</v>
          </cell>
          <cell r="H909">
            <v>3</v>
          </cell>
          <cell r="I909">
            <v>4</v>
          </cell>
        </row>
        <row r="910">
          <cell r="C910" t="str">
            <v>6081 2008</v>
          </cell>
          <cell r="D910">
            <v>20086081</v>
          </cell>
          <cell r="E910">
            <v>0</v>
          </cell>
          <cell r="F910">
            <v>1</v>
          </cell>
          <cell r="G910">
            <v>1</v>
          </cell>
          <cell r="H910">
            <v>3</v>
          </cell>
          <cell r="I910">
            <v>4</v>
          </cell>
        </row>
        <row r="911">
          <cell r="C911" t="str">
            <v>6081 2008</v>
          </cell>
          <cell r="D911">
            <v>20086081</v>
          </cell>
          <cell r="E911">
            <v>0</v>
          </cell>
          <cell r="F911">
            <v>1</v>
          </cell>
          <cell r="G911">
            <v>1</v>
          </cell>
          <cell r="H911">
            <v>3</v>
          </cell>
          <cell r="I911">
            <v>4</v>
          </cell>
        </row>
        <row r="912">
          <cell r="C912" t="str">
            <v>6081 2008</v>
          </cell>
          <cell r="D912">
            <v>20086081</v>
          </cell>
          <cell r="E912">
            <v>0</v>
          </cell>
          <cell r="F912">
            <v>1</v>
          </cell>
          <cell r="G912">
            <v>1</v>
          </cell>
          <cell r="H912">
            <v>3</v>
          </cell>
          <cell r="I912">
            <v>4</v>
          </cell>
        </row>
        <row r="913">
          <cell r="C913" t="str">
            <v>6081 2008</v>
          </cell>
          <cell r="D913">
            <v>20086081</v>
          </cell>
          <cell r="E913">
            <v>0</v>
          </cell>
          <cell r="F913">
            <v>1</v>
          </cell>
          <cell r="G913">
            <v>1</v>
          </cell>
          <cell r="H913">
            <v>3</v>
          </cell>
          <cell r="I913">
            <v>4</v>
          </cell>
        </row>
        <row r="914">
          <cell r="C914" t="str">
            <v>6081 2008</v>
          </cell>
          <cell r="D914">
            <v>20086081</v>
          </cell>
          <cell r="E914">
            <v>0</v>
          </cell>
          <cell r="F914">
            <v>1</v>
          </cell>
          <cell r="G914">
            <v>1</v>
          </cell>
          <cell r="H914">
            <v>3</v>
          </cell>
          <cell r="I914">
            <v>4</v>
          </cell>
        </row>
        <row r="915">
          <cell r="C915" t="str">
            <v>6081 2008</v>
          </cell>
          <cell r="D915">
            <v>20086081</v>
          </cell>
          <cell r="E915">
            <v>0</v>
          </cell>
          <cell r="F915">
            <v>1</v>
          </cell>
          <cell r="G915">
            <v>1</v>
          </cell>
          <cell r="H915">
            <v>3</v>
          </cell>
          <cell r="I915">
            <v>4</v>
          </cell>
        </row>
        <row r="916">
          <cell r="C916" t="str">
            <v>6081 2008</v>
          </cell>
          <cell r="D916">
            <v>20086081</v>
          </cell>
          <cell r="E916">
            <v>0</v>
          </cell>
          <cell r="F916">
            <v>1</v>
          </cell>
          <cell r="G916">
            <v>1</v>
          </cell>
          <cell r="H916">
            <v>3</v>
          </cell>
          <cell r="I916">
            <v>4</v>
          </cell>
        </row>
        <row r="917">
          <cell r="C917" t="str">
            <v>6081 2008</v>
          </cell>
          <cell r="D917">
            <v>20086081</v>
          </cell>
          <cell r="E917">
            <v>0</v>
          </cell>
          <cell r="F917">
            <v>1</v>
          </cell>
          <cell r="G917">
            <v>1</v>
          </cell>
          <cell r="H917">
            <v>3</v>
          </cell>
          <cell r="I917">
            <v>4</v>
          </cell>
        </row>
        <row r="918">
          <cell r="C918" t="str">
            <v>6081 2008</v>
          </cell>
          <cell r="D918">
            <v>20086081</v>
          </cell>
          <cell r="E918">
            <v>0</v>
          </cell>
          <cell r="F918">
            <v>1</v>
          </cell>
          <cell r="G918">
            <v>1</v>
          </cell>
          <cell r="H918">
            <v>3</v>
          </cell>
          <cell r="I918">
            <v>4</v>
          </cell>
        </row>
        <row r="919">
          <cell r="C919" t="str">
            <v>6081 2008</v>
          </cell>
          <cell r="D919">
            <v>20086081</v>
          </cell>
          <cell r="E919">
            <v>0</v>
          </cell>
          <cell r="F919">
            <v>1</v>
          </cell>
          <cell r="G919">
            <v>1</v>
          </cell>
          <cell r="H919">
            <v>3</v>
          </cell>
          <cell r="I919">
            <v>4</v>
          </cell>
        </row>
        <row r="920">
          <cell r="C920" t="str">
            <v>6081 2008</v>
          </cell>
          <cell r="D920">
            <v>20086081</v>
          </cell>
          <cell r="E920">
            <v>0</v>
          </cell>
          <cell r="F920">
            <v>1</v>
          </cell>
          <cell r="G920">
            <v>1</v>
          </cell>
          <cell r="H920">
            <v>3</v>
          </cell>
          <cell r="I920">
            <v>4</v>
          </cell>
        </row>
        <row r="921">
          <cell r="C921" t="str">
            <v>6081 2008</v>
          </cell>
          <cell r="D921">
            <v>20086081</v>
          </cell>
          <cell r="E921">
            <v>0</v>
          </cell>
          <cell r="F921">
            <v>1</v>
          </cell>
          <cell r="G921">
            <v>1</v>
          </cell>
          <cell r="H921">
            <v>3</v>
          </cell>
          <cell r="I921">
            <v>4</v>
          </cell>
        </row>
        <row r="922">
          <cell r="C922" t="str">
            <v>6081 2008</v>
          </cell>
          <cell r="D922">
            <v>20086081</v>
          </cell>
          <cell r="E922">
            <v>0</v>
          </cell>
          <cell r="F922">
            <v>1</v>
          </cell>
          <cell r="G922">
            <v>1</v>
          </cell>
          <cell r="H922">
            <v>3</v>
          </cell>
          <cell r="I922">
            <v>4</v>
          </cell>
        </row>
        <row r="923">
          <cell r="C923" t="str">
            <v>6276 2008</v>
          </cell>
          <cell r="D923">
            <v>20086276</v>
          </cell>
          <cell r="E923">
            <v>2</v>
          </cell>
          <cell r="F923">
            <v>1</v>
          </cell>
          <cell r="G923">
            <v>0</v>
          </cell>
          <cell r="H923">
            <v>3</v>
          </cell>
          <cell r="I923">
            <v>4</v>
          </cell>
        </row>
        <row r="924">
          <cell r="C924" t="str">
            <v>6276 2008</v>
          </cell>
          <cell r="D924">
            <v>20086276</v>
          </cell>
          <cell r="E924">
            <v>2</v>
          </cell>
          <cell r="F924">
            <v>1</v>
          </cell>
          <cell r="G924">
            <v>0</v>
          </cell>
          <cell r="H924">
            <v>3</v>
          </cell>
          <cell r="I924">
            <v>4</v>
          </cell>
        </row>
        <row r="925">
          <cell r="C925" t="str">
            <v>6276 2008</v>
          </cell>
          <cell r="D925">
            <v>20086276</v>
          </cell>
          <cell r="E925">
            <v>2</v>
          </cell>
          <cell r="F925">
            <v>1</v>
          </cell>
          <cell r="G925">
            <v>0</v>
          </cell>
          <cell r="H925">
            <v>3</v>
          </cell>
          <cell r="I925">
            <v>4</v>
          </cell>
        </row>
        <row r="926">
          <cell r="C926" t="str">
            <v>6276 2008</v>
          </cell>
          <cell r="D926">
            <v>20086276</v>
          </cell>
          <cell r="E926">
            <v>2</v>
          </cell>
          <cell r="F926">
            <v>1</v>
          </cell>
          <cell r="G926">
            <v>0</v>
          </cell>
          <cell r="H926">
            <v>3</v>
          </cell>
          <cell r="I926">
            <v>4</v>
          </cell>
        </row>
        <row r="927">
          <cell r="C927" t="str">
            <v>6276 2008</v>
          </cell>
          <cell r="D927">
            <v>20086276</v>
          </cell>
          <cell r="E927">
            <v>2</v>
          </cell>
          <cell r="F927">
            <v>1</v>
          </cell>
          <cell r="G927">
            <v>0</v>
          </cell>
          <cell r="H927">
            <v>3</v>
          </cell>
          <cell r="I927">
            <v>4</v>
          </cell>
        </row>
        <row r="928">
          <cell r="C928" t="str">
            <v>6276 2008</v>
          </cell>
          <cell r="D928">
            <v>20086276</v>
          </cell>
          <cell r="E928">
            <v>2</v>
          </cell>
          <cell r="F928">
            <v>1</v>
          </cell>
          <cell r="G928">
            <v>0</v>
          </cell>
          <cell r="H928">
            <v>3</v>
          </cell>
          <cell r="I928">
            <v>4</v>
          </cell>
        </row>
        <row r="929">
          <cell r="C929" t="str">
            <v>6276 2008</v>
          </cell>
          <cell r="D929">
            <v>20086276</v>
          </cell>
          <cell r="E929">
            <v>2</v>
          </cell>
          <cell r="F929">
            <v>1</v>
          </cell>
          <cell r="G929">
            <v>0</v>
          </cell>
          <cell r="H929">
            <v>3</v>
          </cell>
          <cell r="I929">
            <v>4</v>
          </cell>
        </row>
        <row r="930">
          <cell r="C930" t="str">
            <v>6276 2008</v>
          </cell>
          <cell r="D930">
            <v>20086276</v>
          </cell>
          <cell r="E930">
            <v>2</v>
          </cell>
          <cell r="F930">
            <v>1</v>
          </cell>
          <cell r="G930">
            <v>0</v>
          </cell>
          <cell r="H930">
            <v>3</v>
          </cell>
          <cell r="I930">
            <v>4</v>
          </cell>
        </row>
        <row r="931">
          <cell r="C931" t="str">
            <v>6276 2008</v>
          </cell>
          <cell r="D931">
            <v>20086276</v>
          </cell>
          <cell r="E931">
            <v>2</v>
          </cell>
          <cell r="F931">
            <v>1</v>
          </cell>
          <cell r="G931">
            <v>0</v>
          </cell>
          <cell r="H931">
            <v>3</v>
          </cell>
          <cell r="I931">
            <v>4</v>
          </cell>
        </row>
        <row r="932">
          <cell r="C932" t="str">
            <v>6276 2008</v>
          </cell>
          <cell r="D932">
            <v>20086276</v>
          </cell>
          <cell r="E932">
            <v>2</v>
          </cell>
          <cell r="F932">
            <v>1</v>
          </cell>
          <cell r="G932">
            <v>0</v>
          </cell>
          <cell r="H932">
            <v>3</v>
          </cell>
          <cell r="I932">
            <v>4</v>
          </cell>
        </row>
        <row r="933">
          <cell r="C933" t="str">
            <v>6276 2008</v>
          </cell>
          <cell r="D933">
            <v>20086276</v>
          </cell>
          <cell r="E933">
            <v>2</v>
          </cell>
          <cell r="F933">
            <v>1</v>
          </cell>
          <cell r="G933">
            <v>0</v>
          </cell>
          <cell r="H933">
            <v>3</v>
          </cell>
          <cell r="I933">
            <v>4</v>
          </cell>
        </row>
        <row r="934">
          <cell r="C934" t="str">
            <v>6276 2008</v>
          </cell>
          <cell r="D934">
            <v>20086276</v>
          </cell>
          <cell r="E934">
            <v>2</v>
          </cell>
          <cell r="F934">
            <v>1</v>
          </cell>
          <cell r="G934">
            <v>0</v>
          </cell>
          <cell r="H934">
            <v>3</v>
          </cell>
          <cell r="I934">
            <v>4</v>
          </cell>
        </row>
        <row r="935">
          <cell r="C935" t="str">
            <v>6276 2008</v>
          </cell>
          <cell r="D935">
            <v>20086276</v>
          </cell>
          <cell r="E935">
            <v>2</v>
          </cell>
          <cell r="F935">
            <v>1</v>
          </cell>
          <cell r="G935">
            <v>0</v>
          </cell>
          <cell r="H935">
            <v>3</v>
          </cell>
          <cell r="I935">
            <v>4</v>
          </cell>
        </row>
        <row r="936">
          <cell r="C936" t="str">
            <v>6276 2008</v>
          </cell>
          <cell r="D936">
            <v>20086276</v>
          </cell>
          <cell r="E936">
            <v>2</v>
          </cell>
          <cell r="F936">
            <v>1</v>
          </cell>
          <cell r="G936">
            <v>0</v>
          </cell>
          <cell r="H936">
            <v>3</v>
          </cell>
          <cell r="I936">
            <v>4</v>
          </cell>
        </row>
        <row r="937">
          <cell r="C937" t="str">
            <v>6276 2008</v>
          </cell>
          <cell r="D937">
            <v>20086276</v>
          </cell>
          <cell r="E937">
            <v>2</v>
          </cell>
          <cell r="F937">
            <v>1</v>
          </cell>
          <cell r="G937">
            <v>0</v>
          </cell>
          <cell r="H937">
            <v>3</v>
          </cell>
          <cell r="I937">
            <v>4</v>
          </cell>
        </row>
        <row r="938">
          <cell r="C938" t="str">
            <v>6276 2008</v>
          </cell>
          <cell r="D938">
            <v>20086276</v>
          </cell>
          <cell r="E938">
            <v>2</v>
          </cell>
          <cell r="F938">
            <v>1</v>
          </cell>
          <cell r="G938">
            <v>0</v>
          </cell>
          <cell r="H938">
            <v>3</v>
          </cell>
          <cell r="I938">
            <v>4</v>
          </cell>
        </row>
        <row r="939">
          <cell r="C939" t="str">
            <v>6276 2008</v>
          </cell>
          <cell r="D939">
            <v>20086276</v>
          </cell>
          <cell r="E939">
            <v>2</v>
          </cell>
          <cell r="F939">
            <v>1</v>
          </cell>
          <cell r="G939">
            <v>0</v>
          </cell>
          <cell r="H939">
            <v>3</v>
          </cell>
          <cell r="I939">
            <v>4</v>
          </cell>
        </row>
        <row r="940">
          <cell r="C940" t="str">
            <v>6276 2008</v>
          </cell>
          <cell r="D940">
            <v>20086276</v>
          </cell>
          <cell r="E940">
            <v>2</v>
          </cell>
          <cell r="F940">
            <v>1</v>
          </cell>
          <cell r="G940">
            <v>0</v>
          </cell>
          <cell r="H940">
            <v>3</v>
          </cell>
          <cell r="I940">
            <v>4</v>
          </cell>
        </row>
        <row r="941">
          <cell r="C941" t="str">
            <v>6276 2008</v>
          </cell>
          <cell r="D941">
            <v>20086276</v>
          </cell>
          <cell r="E941">
            <v>2</v>
          </cell>
          <cell r="F941">
            <v>1</v>
          </cell>
          <cell r="G941">
            <v>0</v>
          </cell>
          <cell r="H941">
            <v>3</v>
          </cell>
          <cell r="I941">
            <v>4</v>
          </cell>
        </row>
        <row r="942">
          <cell r="C942" t="str">
            <v>6276 2008</v>
          </cell>
          <cell r="D942">
            <v>20086276</v>
          </cell>
          <cell r="E942">
            <v>2</v>
          </cell>
          <cell r="F942">
            <v>1</v>
          </cell>
          <cell r="G942">
            <v>0</v>
          </cell>
          <cell r="H942">
            <v>3</v>
          </cell>
          <cell r="I942">
            <v>4</v>
          </cell>
        </row>
        <row r="943">
          <cell r="C943" t="str">
            <v>6276 2008</v>
          </cell>
          <cell r="D943">
            <v>20086276</v>
          </cell>
          <cell r="E943">
            <v>2</v>
          </cell>
          <cell r="F943">
            <v>1</v>
          </cell>
          <cell r="G943">
            <v>0</v>
          </cell>
          <cell r="H943">
            <v>3</v>
          </cell>
          <cell r="I943">
            <v>4</v>
          </cell>
        </row>
        <row r="944">
          <cell r="C944" t="str">
            <v>6276 2008</v>
          </cell>
          <cell r="D944">
            <v>20086276</v>
          </cell>
          <cell r="E944">
            <v>2</v>
          </cell>
          <cell r="F944">
            <v>1</v>
          </cell>
          <cell r="G944">
            <v>0</v>
          </cell>
          <cell r="H944">
            <v>3</v>
          </cell>
          <cell r="I944">
            <v>4</v>
          </cell>
        </row>
        <row r="945">
          <cell r="C945" t="str">
            <v>6276 2008</v>
          </cell>
          <cell r="D945">
            <v>20086276</v>
          </cell>
          <cell r="E945">
            <v>2</v>
          </cell>
          <cell r="F945">
            <v>1</v>
          </cell>
          <cell r="G945">
            <v>0</v>
          </cell>
          <cell r="H945">
            <v>3</v>
          </cell>
          <cell r="I945">
            <v>4</v>
          </cell>
        </row>
        <row r="946">
          <cell r="C946" t="str">
            <v>6276 2008</v>
          </cell>
          <cell r="D946">
            <v>20086276</v>
          </cell>
          <cell r="E946">
            <v>2</v>
          </cell>
          <cell r="F946">
            <v>1</v>
          </cell>
          <cell r="G946">
            <v>0</v>
          </cell>
          <cell r="H946">
            <v>3</v>
          </cell>
          <cell r="I946">
            <v>4</v>
          </cell>
        </row>
        <row r="947">
          <cell r="C947" t="str">
            <v>6276 2008</v>
          </cell>
          <cell r="D947">
            <v>20086276</v>
          </cell>
          <cell r="E947">
            <v>2</v>
          </cell>
          <cell r="F947">
            <v>1</v>
          </cell>
          <cell r="G947">
            <v>0</v>
          </cell>
          <cell r="H947">
            <v>3</v>
          </cell>
          <cell r="I947">
            <v>4</v>
          </cell>
        </row>
        <row r="948">
          <cell r="C948" t="str">
            <v>6276 2008</v>
          </cell>
          <cell r="D948">
            <v>20086276</v>
          </cell>
          <cell r="E948">
            <v>2</v>
          </cell>
          <cell r="F948">
            <v>1</v>
          </cell>
          <cell r="G948">
            <v>0</v>
          </cell>
          <cell r="H948">
            <v>3</v>
          </cell>
          <cell r="I948">
            <v>4</v>
          </cell>
        </row>
        <row r="949">
          <cell r="C949" t="str">
            <v>6276 2008</v>
          </cell>
          <cell r="D949">
            <v>20086276</v>
          </cell>
          <cell r="E949">
            <v>2</v>
          </cell>
          <cell r="F949">
            <v>1</v>
          </cell>
          <cell r="G949">
            <v>0</v>
          </cell>
          <cell r="H949">
            <v>3</v>
          </cell>
          <cell r="I949">
            <v>4</v>
          </cell>
        </row>
        <row r="950">
          <cell r="C950" t="str">
            <v>6276 2008</v>
          </cell>
          <cell r="D950">
            <v>20086276</v>
          </cell>
          <cell r="E950">
            <v>2</v>
          </cell>
          <cell r="F950">
            <v>1</v>
          </cell>
          <cell r="G950">
            <v>0</v>
          </cell>
          <cell r="H950">
            <v>3</v>
          </cell>
          <cell r="I950">
            <v>4</v>
          </cell>
        </row>
        <row r="951">
          <cell r="C951" t="str">
            <v>6276 2008</v>
          </cell>
          <cell r="D951">
            <v>20086276</v>
          </cell>
          <cell r="E951">
            <v>2</v>
          </cell>
          <cell r="F951">
            <v>1</v>
          </cell>
          <cell r="G951">
            <v>0</v>
          </cell>
          <cell r="H951">
            <v>3</v>
          </cell>
          <cell r="I951">
            <v>4</v>
          </cell>
        </row>
        <row r="952">
          <cell r="C952" t="str">
            <v>6276 2008</v>
          </cell>
          <cell r="D952">
            <v>20086276</v>
          </cell>
          <cell r="E952">
            <v>2</v>
          </cell>
          <cell r="F952">
            <v>1</v>
          </cell>
          <cell r="G952">
            <v>0</v>
          </cell>
          <cell r="H952">
            <v>3</v>
          </cell>
          <cell r="I952">
            <v>4</v>
          </cell>
        </row>
        <row r="953">
          <cell r="C953" t="str">
            <v>6276 2008</v>
          </cell>
          <cell r="D953">
            <v>20086276</v>
          </cell>
          <cell r="E953">
            <v>2</v>
          </cell>
          <cell r="F953">
            <v>1</v>
          </cell>
          <cell r="G953">
            <v>0</v>
          </cell>
          <cell r="H953">
            <v>3</v>
          </cell>
          <cell r="I953">
            <v>4</v>
          </cell>
        </row>
        <row r="954">
          <cell r="C954" t="str">
            <v>6276 2008</v>
          </cell>
          <cell r="D954">
            <v>20086276</v>
          </cell>
          <cell r="E954">
            <v>2</v>
          </cell>
          <cell r="F954">
            <v>1</v>
          </cell>
          <cell r="G954">
            <v>0</v>
          </cell>
          <cell r="H954">
            <v>3</v>
          </cell>
          <cell r="I954">
            <v>4</v>
          </cell>
        </row>
        <row r="955">
          <cell r="C955" t="str">
            <v>6276 2008</v>
          </cell>
          <cell r="D955">
            <v>20086276</v>
          </cell>
          <cell r="E955">
            <v>2</v>
          </cell>
          <cell r="F955">
            <v>1</v>
          </cell>
          <cell r="G955">
            <v>0</v>
          </cell>
          <cell r="H955">
            <v>3</v>
          </cell>
          <cell r="I955">
            <v>4</v>
          </cell>
        </row>
        <row r="956">
          <cell r="C956" t="str">
            <v>6626 2008</v>
          </cell>
          <cell r="D956">
            <v>20086626</v>
          </cell>
          <cell r="E956">
            <v>0</v>
          </cell>
          <cell r="F956">
            <v>1</v>
          </cell>
          <cell r="G956">
            <v>1</v>
          </cell>
          <cell r="H956">
            <v>3</v>
          </cell>
          <cell r="I956">
            <v>4</v>
          </cell>
        </row>
        <row r="957">
          <cell r="C957" t="str">
            <v>6626 2008</v>
          </cell>
          <cell r="D957">
            <v>20086626</v>
          </cell>
          <cell r="E957">
            <v>0</v>
          </cell>
          <cell r="F957">
            <v>1</v>
          </cell>
          <cell r="G957">
            <v>1</v>
          </cell>
          <cell r="H957">
            <v>3</v>
          </cell>
          <cell r="I957">
            <v>4</v>
          </cell>
        </row>
        <row r="958">
          <cell r="C958" t="str">
            <v>6626 2008</v>
          </cell>
          <cell r="D958">
            <v>20086626</v>
          </cell>
          <cell r="E958">
            <v>0</v>
          </cell>
          <cell r="F958">
            <v>1</v>
          </cell>
          <cell r="G958">
            <v>1</v>
          </cell>
          <cell r="H958">
            <v>3</v>
          </cell>
          <cell r="I958">
            <v>4</v>
          </cell>
        </row>
        <row r="959">
          <cell r="C959" t="str">
            <v>6626 2008</v>
          </cell>
          <cell r="D959">
            <v>20086626</v>
          </cell>
          <cell r="E959">
            <v>0</v>
          </cell>
          <cell r="F959">
            <v>1</v>
          </cell>
          <cell r="G959">
            <v>1</v>
          </cell>
          <cell r="H959">
            <v>3</v>
          </cell>
          <cell r="I959">
            <v>4</v>
          </cell>
        </row>
        <row r="960">
          <cell r="C960" t="str">
            <v>6626 2008</v>
          </cell>
          <cell r="D960">
            <v>20086626</v>
          </cell>
          <cell r="E960">
            <v>0</v>
          </cell>
          <cell r="F960">
            <v>1</v>
          </cell>
          <cell r="G960">
            <v>1</v>
          </cell>
          <cell r="H960">
            <v>3</v>
          </cell>
          <cell r="I960">
            <v>4</v>
          </cell>
        </row>
        <row r="961">
          <cell r="C961" t="str">
            <v>6626 2008</v>
          </cell>
          <cell r="D961">
            <v>20086626</v>
          </cell>
          <cell r="E961">
            <v>0</v>
          </cell>
          <cell r="F961">
            <v>1</v>
          </cell>
          <cell r="G961">
            <v>1</v>
          </cell>
          <cell r="H961">
            <v>3</v>
          </cell>
          <cell r="I961">
            <v>4</v>
          </cell>
        </row>
        <row r="962">
          <cell r="C962" t="str">
            <v>6626 2008</v>
          </cell>
          <cell r="D962">
            <v>20086626</v>
          </cell>
          <cell r="E962">
            <v>0</v>
          </cell>
          <cell r="F962">
            <v>1</v>
          </cell>
          <cell r="G962">
            <v>1</v>
          </cell>
          <cell r="H962">
            <v>3</v>
          </cell>
          <cell r="I962">
            <v>4</v>
          </cell>
        </row>
        <row r="963">
          <cell r="C963" t="str">
            <v>6626 2008</v>
          </cell>
          <cell r="D963">
            <v>20086626</v>
          </cell>
          <cell r="E963">
            <v>0</v>
          </cell>
          <cell r="F963">
            <v>1</v>
          </cell>
          <cell r="G963">
            <v>1</v>
          </cell>
          <cell r="H963">
            <v>3</v>
          </cell>
          <cell r="I963">
            <v>4</v>
          </cell>
        </row>
        <row r="964">
          <cell r="C964" t="str">
            <v>6626 2008</v>
          </cell>
          <cell r="D964">
            <v>20086626</v>
          </cell>
          <cell r="E964">
            <v>0</v>
          </cell>
          <cell r="F964">
            <v>1</v>
          </cell>
          <cell r="G964">
            <v>1</v>
          </cell>
          <cell r="H964">
            <v>3</v>
          </cell>
          <cell r="I964">
            <v>4</v>
          </cell>
        </row>
        <row r="965">
          <cell r="C965" t="str">
            <v>6626 2008</v>
          </cell>
          <cell r="D965">
            <v>20086626</v>
          </cell>
          <cell r="E965">
            <v>0</v>
          </cell>
          <cell r="F965">
            <v>1</v>
          </cell>
          <cell r="G965">
            <v>1</v>
          </cell>
          <cell r="H965">
            <v>3</v>
          </cell>
          <cell r="I965">
            <v>4</v>
          </cell>
        </row>
        <row r="966">
          <cell r="C966" t="str">
            <v>6626 2008</v>
          </cell>
          <cell r="D966">
            <v>20086626</v>
          </cell>
          <cell r="E966">
            <v>0</v>
          </cell>
          <cell r="F966">
            <v>1</v>
          </cell>
          <cell r="G966">
            <v>1</v>
          </cell>
          <cell r="H966">
            <v>3</v>
          </cell>
          <cell r="I966">
            <v>4</v>
          </cell>
        </row>
        <row r="967">
          <cell r="C967" t="str">
            <v>6626 2008</v>
          </cell>
          <cell r="D967">
            <v>20086626</v>
          </cell>
          <cell r="E967">
            <v>0</v>
          </cell>
          <cell r="F967">
            <v>1</v>
          </cell>
          <cell r="G967">
            <v>1</v>
          </cell>
          <cell r="H967">
            <v>3</v>
          </cell>
          <cell r="I967">
            <v>4</v>
          </cell>
        </row>
        <row r="968">
          <cell r="C968" t="str">
            <v>6626 2008</v>
          </cell>
          <cell r="D968">
            <v>20086626</v>
          </cell>
          <cell r="E968">
            <v>0</v>
          </cell>
          <cell r="F968">
            <v>1</v>
          </cell>
          <cell r="G968">
            <v>1</v>
          </cell>
          <cell r="H968">
            <v>3</v>
          </cell>
          <cell r="I968">
            <v>4</v>
          </cell>
        </row>
        <row r="969">
          <cell r="C969" t="str">
            <v>6626 2008</v>
          </cell>
          <cell r="D969">
            <v>20086626</v>
          </cell>
          <cell r="E969">
            <v>0</v>
          </cell>
          <cell r="F969">
            <v>1</v>
          </cell>
          <cell r="G969">
            <v>1</v>
          </cell>
          <cell r="H969">
            <v>3</v>
          </cell>
          <cell r="I969">
            <v>4</v>
          </cell>
        </row>
        <row r="970">
          <cell r="C970" t="str">
            <v>9030 2008</v>
          </cell>
          <cell r="D970">
            <v>20089030</v>
          </cell>
          <cell r="E970">
            <v>0</v>
          </cell>
          <cell r="F970">
            <v>1</v>
          </cell>
          <cell r="G970">
            <v>1</v>
          </cell>
          <cell r="H970">
            <v>3</v>
          </cell>
          <cell r="I970">
            <v>1</v>
          </cell>
        </row>
        <row r="971">
          <cell r="C971" t="str">
            <v>9030 2008</v>
          </cell>
          <cell r="D971">
            <v>20089030</v>
          </cell>
          <cell r="E971">
            <v>0</v>
          </cell>
          <cell r="F971">
            <v>1</v>
          </cell>
          <cell r="G971">
            <v>1</v>
          </cell>
          <cell r="H971">
            <v>3</v>
          </cell>
          <cell r="I971">
            <v>1</v>
          </cell>
        </row>
        <row r="972">
          <cell r="C972" t="str">
            <v>9030 2008</v>
          </cell>
          <cell r="D972">
            <v>20089030</v>
          </cell>
          <cell r="E972">
            <v>0</v>
          </cell>
          <cell r="F972">
            <v>1</v>
          </cell>
          <cell r="G972">
            <v>1</v>
          </cell>
          <cell r="H972">
            <v>3</v>
          </cell>
          <cell r="I972">
            <v>1</v>
          </cell>
        </row>
        <row r="973">
          <cell r="C973" t="str">
            <v>12007 2008</v>
          </cell>
          <cell r="D973">
            <v>200812007</v>
          </cell>
          <cell r="E973">
            <v>0</v>
          </cell>
          <cell r="F973">
            <v>1</v>
          </cell>
          <cell r="G973">
            <v>1</v>
          </cell>
          <cell r="H973">
            <v>3</v>
          </cell>
          <cell r="I973">
            <v>3</v>
          </cell>
        </row>
        <row r="974">
          <cell r="C974" t="str">
            <v>12007 2008</v>
          </cell>
          <cell r="D974">
            <v>200812007</v>
          </cell>
          <cell r="E974">
            <v>0</v>
          </cell>
          <cell r="F974">
            <v>1</v>
          </cell>
          <cell r="G974">
            <v>1</v>
          </cell>
          <cell r="H974">
            <v>3</v>
          </cell>
          <cell r="I974">
            <v>3</v>
          </cell>
        </row>
        <row r="975">
          <cell r="C975" t="str">
            <v>12007 2008</v>
          </cell>
          <cell r="D975">
            <v>200812007</v>
          </cell>
          <cell r="E975">
            <v>0</v>
          </cell>
          <cell r="F975">
            <v>1</v>
          </cell>
          <cell r="G975">
            <v>1</v>
          </cell>
          <cell r="H975">
            <v>3</v>
          </cell>
          <cell r="I975">
            <v>3</v>
          </cell>
        </row>
        <row r="976">
          <cell r="C976" t="str">
            <v>12007 2008</v>
          </cell>
          <cell r="D976">
            <v>200812007</v>
          </cell>
          <cell r="E976">
            <v>0</v>
          </cell>
          <cell r="F976">
            <v>1</v>
          </cell>
          <cell r="G976">
            <v>1</v>
          </cell>
          <cell r="H976">
            <v>3</v>
          </cell>
          <cell r="I976">
            <v>3</v>
          </cell>
        </row>
        <row r="977">
          <cell r="C977" t="str">
            <v>12320 2008</v>
          </cell>
          <cell r="D977">
            <v>200812320</v>
          </cell>
          <cell r="E977">
            <v>0</v>
          </cell>
          <cell r="F977">
            <v>1</v>
          </cell>
          <cell r="G977">
            <v>1</v>
          </cell>
          <cell r="H977">
            <v>3</v>
          </cell>
          <cell r="I977">
            <v>3</v>
          </cell>
        </row>
        <row r="978">
          <cell r="C978" t="str">
            <v>13011 2008</v>
          </cell>
          <cell r="D978">
            <v>200813011</v>
          </cell>
          <cell r="E978">
            <v>0</v>
          </cell>
          <cell r="F978">
            <v>1</v>
          </cell>
          <cell r="G978">
            <v>1</v>
          </cell>
          <cell r="H978">
            <v>3</v>
          </cell>
          <cell r="I978">
            <v>3</v>
          </cell>
        </row>
        <row r="979">
          <cell r="C979" t="str">
            <v>13021 2008</v>
          </cell>
          <cell r="D979">
            <v>200813021</v>
          </cell>
          <cell r="E979">
            <v>0</v>
          </cell>
          <cell r="F979">
            <v>1</v>
          </cell>
          <cell r="G979">
            <v>1</v>
          </cell>
          <cell r="H979">
            <v>3</v>
          </cell>
          <cell r="I979">
            <v>3</v>
          </cell>
        </row>
        <row r="980">
          <cell r="C980" t="str">
            <v>21062 2008</v>
          </cell>
          <cell r="D980">
            <v>200821062</v>
          </cell>
          <cell r="E980">
            <v>0</v>
          </cell>
          <cell r="F980">
            <v>1</v>
          </cell>
          <cell r="G980">
            <v>1</v>
          </cell>
          <cell r="H980">
            <v>3</v>
          </cell>
          <cell r="I980">
            <v>3</v>
          </cell>
        </row>
        <row r="981">
          <cell r="C981" t="str">
            <v>21062 2008</v>
          </cell>
          <cell r="D981">
            <v>200821062</v>
          </cell>
          <cell r="E981">
            <v>0</v>
          </cell>
          <cell r="F981">
            <v>1</v>
          </cell>
          <cell r="G981">
            <v>1</v>
          </cell>
          <cell r="H981">
            <v>3</v>
          </cell>
          <cell r="I981">
            <v>3</v>
          </cell>
        </row>
        <row r="982">
          <cell r="C982" t="str">
            <v>21062 2008</v>
          </cell>
          <cell r="D982">
            <v>200821062</v>
          </cell>
          <cell r="E982">
            <v>0</v>
          </cell>
          <cell r="F982">
            <v>1</v>
          </cell>
          <cell r="G982">
            <v>1</v>
          </cell>
          <cell r="H982">
            <v>3</v>
          </cell>
          <cell r="I982">
            <v>3</v>
          </cell>
        </row>
        <row r="983">
          <cell r="C983" t="str">
            <v>22088 2008</v>
          </cell>
          <cell r="D983">
            <v>200822088</v>
          </cell>
          <cell r="E983">
            <v>0</v>
          </cell>
          <cell r="F983">
            <v>1</v>
          </cell>
          <cell r="G983">
            <v>1</v>
          </cell>
          <cell r="H983">
            <v>2</v>
          </cell>
          <cell r="I983">
            <v>3</v>
          </cell>
        </row>
        <row r="984">
          <cell r="C984" t="str">
            <v>22088 2008</v>
          </cell>
          <cell r="D984">
            <v>200822088</v>
          </cell>
          <cell r="E984">
            <v>0</v>
          </cell>
          <cell r="F984">
            <v>1</v>
          </cell>
          <cell r="G984">
            <v>1</v>
          </cell>
          <cell r="H984">
            <v>2</v>
          </cell>
          <cell r="I984">
            <v>3</v>
          </cell>
        </row>
        <row r="985">
          <cell r="C985" t="str">
            <v>22088 2008</v>
          </cell>
          <cell r="D985">
            <v>200822088</v>
          </cell>
          <cell r="E985">
            <v>0</v>
          </cell>
          <cell r="F985">
            <v>1</v>
          </cell>
          <cell r="G985">
            <v>1</v>
          </cell>
          <cell r="H985">
            <v>2</v>
          </cell>
          <cell r="I985">
            <v>3</v>
          </cell>
        </row>
        <row r="986">
          <cell r="C986" t="str">
            <v>25051 2008</v>
          </cell>
          <cell r="D986">
            <v>200825051</v>
          </cell>
          <cell r="E986">
            <v>0</v>
          </cell>
          <cell r="F986">
            <v>1</v>
          </cell>
          <cell r="G986">
            <v>1</v>
          </cell>
          <cell r="H986">
            <v>3</v>
          </cell>
          <cell r="I986">
            <v>1</v>
          </cell>
        </row>
        <row r="987">
          <cell r="C987" t="str">
            <v>25101 2008</v>
          </cell>
          <cell r="D987">
            <v>200825101</v>
          </cell>
          <cell r="E987">
            <v>0</v>
          </cell>
          <cell r="F987">
            <v>1</v>
          </cell>
          <cell r="G987">
            <v>1</v>
          </cell>
          <cell r="H987">
            <v>3</v>
          </cell>
          <cell r="I987">
            <v>1</v>
          </cell>
        </row>
        <row r="988">
          <cell r="C988" t="str">
            <v>25101 2008</v>
          </cell>
          <cell r="D988">
            <v>200825101</v>
          </cell>
          <cell r="E988">
            <v>0</v>
          </cell>
          <cell r="F988">
            <v>1</v>
          </cell>
          <cell r="G988">
            <v>1</v>
          </cell>
          <cell r="H988">
            <v>3</v>
          </cell>
          <cell r="I988">
            <v>1</v>
          </cell>
        </row>
        <row r="989">
          <cell r="C989" t="str">
            <v>25101 2008</v>
          </cell>
          <cell r="D989">
            <v>200825101</v>
          </cell>
          <cell r="E989">
            <v>0</v>
          </cell>
          <cell r="F989">
            <v>1</v>
          </cell>
          <cell r="G989">
            <v>1</v>
          </cell>
          <cell r="H989">
            <v>3</v>
          </cell>
          <cell r="I989">
            <v>1</v>
          </cell>
        </row>
        <row r="990">
          <cell r="C990" t="str">
            <v>25101 2008</v>
          </cell>
          <cell r="D990">
            <v>200825101</v>
          </cell>
          <cell r="E990">
            <v>0</v>
          </cell>
          <cell r="F990">
            <v>1</v>
          </cell>
          <cell r="G990">
            <v>1</v>
          </cell>
          <cell r="H990">
            <v>3</v>
          </cell>
          <cell r="I990">
            <v>1</v>
          </cell>
        </row>
        <row r="991">
          <cell r="C991" t="str">
            <v>25101 2008</v>
          </cell>
          <cell r="D991">
            <v>200825101</v>
          </cell>
          <cell r="E991">
            <v>0</v>
          </cell>
          <cell r="F991">
            <v>1</v>
          </cell>
          <cell r="G991">
            <v>1</v>
          </cell>
          <cell r="H991">
            <v>3</v>
          </cell>
          <cell r="I991">
            <v>1</v>
          </cell>
        </row>
        <row r="992">
          <cell r="C992" t="str">
            <v>25101 2008</v>
          </cell>
          <cell r="D992">
            <v>200825101</v>
          </cell>
          <cell r="E992">
            <v>0</v>
          </cell>
          <cell r="F992">
            <v>1</v>
          </cell>
          <cell r="G992">
            <v>1</v>
          </cell>
          <cell r="H992">
            <v>3</v>
          </cell>
          <cell r="I992">
            <v>1</v>
          </cell>
        </row>
        <row r="993">
          <cell r="C993" t="str">
            <v>26006 2008</v>
          </cell>
          <cell r="D993">
            <v>200826006</v>
          </cell>
          <cell r="E993">
            <v>0</v>
          </cell>
          <cell r="F993">
            <v>1</v>
          </cell>
          <cell r="G993">
            <v>1</v>
          </cell>
          <cell r="H993">
            <v>3</v>
          </cell>
          <cell r="I993">
            <v>2</v>
          </cell>
        </row>
        <row r="994">
          <cell r="C994" t="str">
            <v>26006 2008</v>
          </cell>
          <cell r="D994">
            <v>200826006</v>
          </cell>
          <cell r="E994">
            <v>0</v>
          </cell>
          <cell r="F994">
            <v>1</v>
          </cell>
          <cell r="G994">
            <v>1</v>
          </cell>
          <cell r="H994">
            <v>3</v>
          </cell>
          <cell r="I994">
            <v>2</v>
          </cell>
        </row>
        <row r="995">
          <cell r="C995" t="str">
            <v>26155 2008</v>
          </cell>
          <cell r="D995">
            <v>200826155</v>
          </cell>
          <cell r="E995">
            <v>0</v>
          </cell>
          <cell r="F995">
            <v>1</v>
          </cell>
          <cell r="G995">
            <v>1</v>
          </cell>
          <cell r="H995">
            <v>3</v>
          </cell>
          <cell r="I995">
            <v>2</v>
          </cell>
        </row>
        <row r="996">
          <cell r="C996" t="str">
            <v>26155 2008</v>
          </cell>
          <cell r="D996">
            <v>200826155</v>
          </cell>
          <cell r="E996">
            <v>0</v>
          </cell>
          <cell r="F996">
            <v>1</v>
          </cell>
          <cell r="G996">
            <v>1</v>
          </cell>
          <cell r="H996">
            <v>3</v>
          </cell>
          <cell r="I996">
            <v>2</v>
          </cell>
        </row>
        <row r="997">
          <cell r="C997" t="str">
            <v>27108 2008</v>
          </cell>
          <cell r="D997">
            <v>200827108</v>
          </cell>
          <cell r="E997">
            <v>0</v>
          </cell>
          <cell r="F997">
            <v>1</v>
          </cell>
          <cell r="G997">
            <v>1</v>
          </cell>
          <cell r="H997">
            <v>3</v>
          </cell>
          <cell r="I997">
            <v>2</v>
          </cell>
        </row>
        <row r="998">
          <cell r="C998" t="str">
            <v>27108 2008</v>
          </cell>
          <cell r="D998">
            <v>200827108</v>
          </cell>
          <cell r="E998">
            <v>0</v>
          </cell>
          <cell r="F998">
            <v>1</v>
          </cell>
          <cell r="G998">
            <v>1</v>
          </cell>
          <cell r="H998">
            <v>3</v>
          </cell>
          <cell r="I998">
            <v>2</v>
          </cell>
        </row>
        <row r="999">
          <cell r="C999" t="str">
            <v>27108 2008</v>
          </cell>
          <cell r="D999">
            <v>200827108</v>
          </cell>
          <cell r="E999">
            <v>0</v>
          </cell>
          <cell r="F999">
            <v>1</v>
          </cell>
          <cell r="G999">
            <v>1</v>
          </cell>
          <cell r="H999">
            <v>3</v>
          </cell>
          <cell r="I999">
            <v>2</v>
          </cell>
        </row>
        <row r="1000">
          <cell r="C1000" t="str">
            <v>27108 2008</v>
          </cell>
          <cell r="D1000">
            <v>200827108</v>
          </cell>
          <cell r="E1000">
            <v>0</v>
          </cell>
          <cell r="F1000">
            <v>1</v>
          </cell>
          <cell r="G1000">
            <v>1</v>
          </cell>
          <cell r="H1000">
            <v>3</v>
          </cell>
          <cell r="I1000">
            <v>2</v>
          </cell>
        </row>
        <row r="1001">
          <cell r="C1001" t="str">
            <v>27108 2008</v>
          </cell>
          <cell r="D1001">
            <v>200827108</v>
          </cell>
          <cell r="E1001">
            <v>0</v>
          </cell>
          <cell r="F1001">
            <v>1</v>
          </cell>
          <cell r="G1001">
            <v>1</v>
          </cell>
          <cell r="H1001">
            <v>3</v>
          </cell>
          <cell r="I1001">
            <v>2</v>
          </cell>
        </row>
        <row r="1002">
          <cell r="C1002" t="str">
            <v>27108 2008</v>
          </cell>
          <cell r="D1002">
            <v>200827108</v>
          </cell>
          <cell r="E1002">
            <v>0</v>
          </cell>
          <cell r="F1002">
            <v>1</v>
          </cell>
          <cell r="G1002">
            <v>1</v>
          </cell>
          <cell r="H1002">
            <v>3</v>
          </cell>
          <cell r="I1002">
            <v>2</v>
          </cell>
        </row>
        <row r="1003">
          <cell r="C1003" t="str">
            <v>27108 2008</v>
          </cell>
          <cell r="D1003">
            <v>200827108</v>
          </cell>
          <cell r="E1003">
            <v>0</v>
          </cell>
          <cell r="F1003">
            <v>1</v>
          </cell>
          <cell r="G1003">
            <v>1</v>
          </cell>
          <cell r="H1003">
            <v>3</v>
          </cell>
          <cell r="I1003">
            <v>2</v>
          </cell>
        </row>
        <row r="1004">
          <cell r="C1004" t="str">
            <v>27108 2008</v>
          </cell>
          <cell r="D1004">
            <v>200827108</v>
          </cell>
          <cell r="E1004">
            <v>0</v>
          </cell>
          <cell r="F1004">
            <v>1</v>
          </cell>
          <cell r="G1004">
            <v>1</v>
          </cell>
          <cell r="H1004">
            <v>3</v>
          </cell>
          <cell r="I1004">
            <v>2</v>
          </cell>
        </row>
        <row r="1005">
          <cell r="C1005" t="str">
            <v>27108 2008</v>
          </cell>
          <cell r="D1005">
            <v>200827108</v>
          </cell>
          <cell r="E1005">
            <v>0</v>
          </cell>
          <cell r="F1005">
            <v>1</v>
          </cell>
          <cell r="G1005">
            <v>1</v>
          </cell>
          <cell r="H1005">
            <v>3</v>
          </cell>
          <cell r="I1005">
            <v>2</v>
          </cell>
        </row>
        <row r="1006">
          <cell r="C1006" t="str">
            <v>27108 2008</v>
          </cell>
          <cell r="D1006">
            <v>200827108</v>
          </cell>
          <cell r="E1006">
            <v>0</v>
          </cell>
          <cell r="F1006">
            <v>1</v>
          </cell>
          <cell r="G1006">
            <v>1</v>
          </cell>
          <cell r="H1006">
            <v>3</v>
          </cell>
          <cell r="I1006">
            <v>2</v>
          </cell>
        </row>
        <row r="1007">
          <cell r="C1007" t="str">
            <v>27108 2008</v>
          </cell>
          <cell r="D1007">
            <v>200827108</v>
          </cell>
          <cell r="E1007">
            <v>0</v>
          </cell>
          <cell r="F1007">
            <v>1</v>
          </cell>
          <cell r="G1007">
            <v>1</v>
          </cell>
          <cell r="H1007">
            <v>3</v>
          </cell>
          <cell r="I1007">
            <v>2</v>
          </cell>
        </row>
        <row r="1008">
          <cell r="C1008" t="str">
            <v>27108 2008</v>
          </cell>
          <cell r="D1008">
            <v>200827108</v>
          </cell>
          <cell r="E1008">
            <v>0</v>
          </cell>
          <cell r="F1008">
            <v>1</v>
          </cell>
          <cell r="G1008">
            <v>1</v>
          </cell>
          <cell r="H1008">
            <v>3</v>
          </cell>
          <cell r="I1008">
            <v>2</v>
          </cell>
        </row>
        <row r="1009">
          <cell r="C1009" t="str">
            <v>27108 2008</v>
          </cell>
          <cell r="D1009">
            <v>200827108</v>
          </cell>
          <cell r="E1009">
            <v>0</v>
          </cell>
          <cell r="F1009">
            <v>1</v>
          </cell>
          <cell r="G1009">
            <v>1</v>
          </cell>
          <cell r="H1009">
            <v>3</v>
          </cell>
          <cell r="I1009">
            <v>2</v>
          </cell>
        </row>
        <row r="1010">
          <cell r="C1010" t="str">
            <v>27108 2008</v>
          </cell>
          <cell r="D1010">
            <v>200827108</v>
          </cell>
          <cell r="E1010">
            <v>0</v>
          </cell>
          <cell r="F1010">
            <v>1</v>
          </cell>
          <cell r="G1010">
            <v>1</v>
          </cell>
          <cell r="H1010">
            <v>3</v>
          </cell>
          <cell r="I1010">
            <v>2</v>
          </cell>
        </row>
        <row r="1011">
          <cell r="C1011" t="str">
            <v>27108 2008</v>
          </cell>
          <cell r="D1011">
            <v>200827108</v>
          </cell>
          <cell r="E1011">
            <v>0</v>
          </cell>
          <cell r="F1011">
            <v>1</v>
          </cell>
          <cell r="G1011">
            <v>1</v>
          </cell>
          <cell r="H1011">
            <v>3</v>
          </cell>
          <cell r="I1011">
            <v>2</v>
          </cell>
        </row>
        <row r="1012">
          <cell r="C1012" t="str">
            <v>27108 2008</v>
          </cell>
          <cell r="D1012">
            <v>200827108</v>
          </cell>
          <cell r="E1012">
            <v>0</v>
          </cell>
          <cell r="F1012">
            <v>1</v>
          </cell>
          <cell r="G1012">
            <v>1</v>
          </cell>
          <cell r="H1012">
            <v>3</v>
          </cell>
          <cell r="I1012">
            <v>2</v>
          </cell>
        </row>
        <row r="1013">
          <cell r="C1013" t="str">
            <v>27108 2008</v>
          </cell>
          <cell r="D1013">
            <v>200827108</v>
          </cell>
          <cell r="E1013">
            <v>0</v>
          </cell>
          <cell r="F1013">
            <v>1</v>
          </cell>
          <cell r="G1013">
            <v>1</v>
          </cell>
          <cell r="H1013">
            <v>3</v>
          </cell>
          <cell r="I1013">
            <v>2</v>
          </cell>
        </row>
        <row r="1014">
          <cell r="C1014" t="str">
            <v>27108 2008</v>
          </cell>
          <cell r="D1014">
            <v>200827108</v>
          </cell>
          <cell r="E1014">
            <v>0</v>
          </cell>
          <cell r="F1014">
            <v>1</v>
          </cell>
          <cell r="G1014">
            <v>1</v>
          </cell>
          <cell r="H1014">
            <v>3</v>
          </cell>
          <cell r="I1014">
            <v>2</v>
          </cell>
        </row>
        <row r="1015">
          <cell r="C1015" t="str">
            <v>27108 2008</v>
          </cell>
          <cell r="D1015">
            <v>200827108</v>
          </cell>
          <cell r="E1015">
            <v>0</v>
          </cell>
          <cell r="F1015">
            <v>1</v>
          </cell>
          <cell r="G1015">
            <v>1</v>
          </cell>
          <cell r="H1015">
            <v>3</v>
          </cell>
          <cell r="I1015">
            <v>2</v>
          </cell>
        </row>
        <row r="1016">
          <cell r="C1016" t="str">
            <v>27108 2008</v>
          </cell>
          <cell r="D1016">
            <v>200827108</v>
          </cell>
          <cell r="E1016">
            <v>0</v>
          </cell>
          <cell r="F1016">
            <v>1</v>
          </cell>
          <cell r="G1016">
            <v>1</v>
          </cell>
          <cell r="H1016">
            <v>3</v>
          </cell>
          <cell r="I1016">
            <v>2</v>
          </cell>
        </row>
        <row r="1017">
          <cell r="C1017" t="str">
            <v>27108 2008</v>
          </cell>
          <cell r="D1017">
            <v>200827108</v>
          </cell>
          <cell r="E1017">
            <v>0</v>
          </cell>
          <cell r="F1017">
            <v>1</v>
          </cell>
          <cell r="G1017">
            <v>1</v>
          </cell>
          <cell r="H1017">
            <v>3</v>
          </cell>
          <cell r="I1017">
            <v>2</v>
          </cell>
        </row>
        <row r="1018">
          <cell r="C1018" t="str">
            <v>27108 2008</v>
          </cell>
          <cell r="D1018">
            <v>200827108</v>
          </cell>
          <cell r="E1018">
            <v>0</v>
          </cell>
          <cell r="F1018">
            <v>1</v>
          </cell>
          <cell r="G1018">
            <v>1</v>
          </cell>
          <cell r="H1018">
            <v>3</v>
          </cell>
          <cell r="I1018">
            <v>2</v>
          </cell>
        </row>
        <row r="1019">
          <cell r="C1019" t="str">
            <v>27108 2008</v>
          </cell>
          <cell r="D1019">
            <v>200827108</v>
          </cell>
          <cell r="E1019">
            <v>0</v>
          </cell>
          <cell r="F1019">
            <v>1</v>
          </cell>
          <cell r="G1019">
            <v>1</v>
          </cell>
          <cell r="H1019">
            <v>3</v>
          </cell>
          <cell r="I1019">
            <v>2</v>
          </cell>
        </row>
        <row r="1020">
          <cell r="C1020" t="str">
            <v>27108 2008</v>
          </cell>
          <cell r="D1020">
            <v>200827108</v>
          </cell>
          <cell r="E1020">
            <v>0</v>
          </cell>
          <cell r="F1020">
            <v>1</v>
          </cell>
          <cell r="G1020">
            <v>1</v>
          </cell>
          <cell r="H1020">
            <v>3</v>
          </cell>
          <cell r="I1020">
            <v>2</v>
          </cell>
        </row>
        <row r="1021">
          <cell r="C1021" t="str">
            <v>27108 2008</v>
          </cell>
          <cell r="D1021">
            <v>200827108</v>
          </cell>
          <cell r="E1021">
            <v>0</v>
          </cell>
          <cell r="F1021">
            <v>1</v>
          </cell>
          <cell r="G1021">
            <v>1</v>
          </cell>
          <cell r="H1021">
            <v>3</v>
          </cell>
          <cell r="I1021">
            <v>2</v>
          </cell>
        </row>
        <row r="1022">
          <cell r="C1022" t="str">
            <v>27108 2008</v>
          </cell>
          <cell r="D1022">
            <v>200827108</v>
          </cell>
          <cell r="E1022">
            <v>0</v>
          </cell>
          <cell r="F1022">
            <v>1</v>
          </cell>
          <cell r="G1022">
            <v>1</v>
          </cell>
          <cell r="H1022">
            <v>3</v>
          </cell>
          <cell r="I1022">
            <v>2</v>
          </cell>
        </row>
        <row r="1023">
          <cell r="C1023" t="str">
            <v>27108 2008</v>
          </cell>
          <cell r="D1023">
            <v>200827108</v>
          </cell>
          <cell r="E1023">
            <v>0</v>
          </cell>
          <cell r="F1023">
            <v>1</v>
          </cell>
          <cell r="G1023">
            <v>1</v>
          </cell>
          <cell r="H1023">
            <v>3</v>
          </cell>
          <cell r="I1023">
            <v>2</v>
          </cell>
        </row>
        <row r="1024">
          <cell r="C1024" t="str">
            <v>27108 2008</v>
          </cell>
          <cell r="D1024">
            <v>200827108</v>
          </cell>
          <cell r="E1024">
            <v>0</v>
          </cell>
          <cell r="F1024">
            <v>1</v>
          </cell>
          <cell r="G1024">
            <v>1</v>
          </cell>
          <cell r="H1024">
            <v>3</v>
          </cell>
          <cell r="I1024">
            <v>2</v>
          </cell>
        </row>
        <row r="1025">
          <cell r="C1025" t="str">
            <v>27108 2008</v>
          </cell>
          <cell r="D1025">
            <v>200827108</v>
          </cell>
          <cell r="E1025">
            <v>0</v>
          </cell>
          <cell r="F1025">
            <v>1</v>
          </cell>
          <cell r="G1025">
            <v>1</v>
          </cell>
          <cell r="H1025">
            <v>3</v>
          </cell>
          <cell r="I1025">
            <v>2</v>
          </cell>
        </row>
        <row r="1026">
          <cell r="C1026" t="str">
            <v>27108 2008</v>
          </cell>
          <cell r="D1026">
            <v>200827108</v>
          </cell>
          <cell r="E1026">
            <v>0</v>
          </cell>
          <cell r="F1026">
            <v>1</v>
          </cell>
          <cell r="G1026">
            <v>1</v>
          </cell>
          <cell r="H1026">
            <v>3</v>
          </cell>
          <cell r="I1026">
            <v>2</v>
          </cell>
        </row>
        <row r="1027">
          <cell r="C1027" t="str">
            <v>27108 2008</v>
          </cell>
          <cell r="D1027">
            <v>200827108</v>
          </cell>
          <cell r="E1027">
            <v>0</v>
          </cell>
          <cell r="F1027">
            <v>1</v>
          </cell>
          <cell r="G1027">
            <v>1</v>
          </cell>
          <cell r="H1027">
            <v>3</v>
          </cell>
          <cell r="I1027">
            <v>2</v>
          </cell>
        </row>
        <row r="1028">
          <cell r="C1028" t="str">
            <v>27108 2008</v>
          </cell>
          <cell r="D1028">
            <v>200827108</v>
          </cell>
          <cell r="E1028">
            <v>0</v>
          </cell>
          <cell r="F1028">
            <v>1</v>
          </cell>
          <cell r="G1028">
            <v>1</v>
          </cell>
          <cell r="H1028">
            <v>3</v>
          </cell>
          <cell r="I1028">
            <v>2</v>
          </cell>
        </row>
        <row r="1029">
          <cell r="C1029" t="str">
            <v>27108 2008</v>
          </cell>
          <cell r="D1029">
            <v>200827108</v>
          </cell>
          <cell r="E1029">
            <v>0</v>
          </cell>
          <cell r="F1029">
            <v>1</v>
          </cell>
          <cell r="G1029">
            <v>1</v>
          </cell>
          <cell r="H1029">
            <v>3</v>
          </cell>
          <cell r="I1029">
            <v>2</v>
          </cell>
        </row>
        <row r="1030">
          <cell r="C1030" t="str">
            <v>27108 2008</v>
          </cell>
          <cell r="D1030">
            <v>200827108</v>
          </cell>
          <cell r="E1030">
            <v>0</v>
          </cell>
          <cell r="F1030">
            <v>1</v>
          </cell>
          <cell r="G1030">
            <v>1</v>
          </cell>
          <cell r="H1030">
            <v>3</v>
          </cell>
          <cell r="I1030">
            <v>2</v>
          </cell>
        </row>
        <row r="1031">
          <cell r="C1031" t="str">
            <v>27108 2008</v>
          </cell>
          <cell r="D1031">
            <v>200827108</v>
          </cell>
          <cell r="E1031">
            <v>0</v>
          </cell>
          <cell r="F1031">
            <v>1</v>
          </cell>
          <cell r="G1031">
            <v>1</v>
          </cell>
          <cell r="H1031">
            <v>3</v>
          </cell>
          <cell r="I1031">
            <v>2</v>
          </cell>
        </row>
        <row r="1032">
          <cell r="C1032" t="str">
            <v>27108 2008</v>
          </cell>
          <cell r="D1032">
            <v>200827108</v>
          </cell>
          <cell r="E1032">
            <v>0</v>
          </cell>
          <cell r="F1032">
            <v>1</v>
          </cell>
          <cell r="G1032">
            <v>1</v>
          </cell>
          <cell r="H1032">
            <v>3</v>
          </cell>
          <cell r="I1032">
            <v>2</v>
          </cell>
        </row>
        <row r="1033">
          <cell r="C1033" t="str">
            <v>27108 2008</v>
          </cell>
          <cell r="D1033">
            <v>200827108</v>
          </cell>
          <cell r="E1033">
            <v>0</v>
          </cell>
          <cell r="F1033">
            <v>1</v>
          </cell>
          <cell r="G1033">
            <v>1</v>
          </cell>
          <cell r="H1033">
            <v>3</v>
          </cell>
          <cell r="I1033">
            <v>2</v>
          </cell>
        </row>
        <row r="1034">
          <cell r="C1034" t="str">
            <v>29072 2008</v>
          </cell>
          <cell r="D1034">
            <v>200829072</v>
          </cell>
          <cell r="E1034">
            <v>0</v>
          </cell>
          <cell r="F1034">
            <v>1</v>
          </cell>
          <cell r="G1034">
            <v>1</v>
          </cell>
          <cell r="H1034">
            <v>3</v>
          </cell>
          <cell r="I1034">
            <v>2</v>
          </cell>
        </row>
        <row r="1035">
          <cell r="C1035" t="str">
            <v>29072 2008</v>
          </cell>
          <cell r="D1035">
            <v>200829072</v>
          </cell>
          <cell r="E1035">
            <v>0</v>
          </cell>
          <cell r="F1035">
            <v>1</v>
          </cell>
          <cell r="G1035">
            <v>1</v>
          </cell>
          <cell r="H1035">
            <v>3</v>
          </cell>
          <cell r="I1035">
            <v>2</v>
          </cell>
        </row>
        <row r="1036">
          <cell r="C1036" t="str">
            <v>29072 2008</v>
          </cell>
          <cell r="D1036">
            <v>200829072</v>
          </cell>
          <cell r="E1036">
            <v>0</v>
          </cell>
          <cell r="F1036">
            <v>1</v>
          </cell>
          <cell r="G1036">
            <v>1</v>
          </cell>
          <cell r="H1036">
            <v>3</v>
          </cell>
          <cell r="I1036">
            <v>2</v>
          </cell>
        </row>
        <row r="1037">
          <cell r="C1037" t="str">
            <v>29072 2008</v>
          </cell>
          <cell r="D1037">
            <v>200829072</v>
          </cell>
          <cell r="E1037">
            <v>0</v>
          </cell>
          <cell r="F1037">
            <v>1</v>
          </cell>
          <cell r="G1037">
            <v>1</v>
          </cell>
          <cell r="H1037">
            <v>3</v>
          </cell>
          <cell r="I1037">
            <v>2</v>
          </cell>
        </row>
        <row r="1038">
          <cell r="C1038" t="str">
            <v>29072 2008</v>
          </cell>
          <cell r="D1038">
            <v>200829072</v>
          </cell>
          <cell r="E1038">
            <v>0</v>
          </cell>
          <cell r="F1038">
            <v>1</v>
          </cell>
          <cell r="G1038">
            <v>1</v>
          </cell>
          <cell r="H1038">
            <v>3</v>
          </cell>
          <cell r="I1038">
            <v>2</v>
          </cell>
        </row>
        <row r="1039">
          <cell r="C1039" t="str">
            <v>29072 2008</v>
          </cell>
          <cell r="D1039">
            <v>200829072</v>
          </cell>
          <cell r="E1039">
            <v>0</v>
          </cell>
          <cell r="F1039">
            <v>1</v>
          </cell>
          <cell r="G1039">
            <v>1</v>
          </cell>
          <cell r="H1039">
            <v>3</v>
          </cell>
          <cell r="I1039">
            <v>2</v>
          </cell>
        </row>
        <row r="1040">
          <cell r="C1040" t="str">
            <v>36125 2008</v>
          </cell>
          <cell r="D1040">
            <v>200836125</v>
          </cell>
          <cell r="E1040">
            <v>0</v>
          </cell>
          <cell r="F1040">
            <v>1</v>
          </cell>
          <cell r="G1040">
            <v>1</v>
          </cell>
          <cell r="H1040">
            <v>3</v>
          </cell>
          <cell r="I1040">
            <v>1</v>
          </cell>
        </row>
        <row r="1041">
          <cell r="C1041" t="str">
            <v>36125 2008</v>
          </cell>
          <cell r="D1041">
            <v>200836125</v>
          </cell>
          <cell r="E1041">
            <v>0</v>
          </cell>
          <cell r="F1041">
            <v>1</v>
          </cell>
          <cell r="G1041">
            <v>1</v>
          </cell>
          <cell r="H1041">
            <v>3</v>
          </cell>
          <cell r="I1041">
            <v>1</v>
          </cell>
        </row>
        <row r="1042">
          <cell r="C1042" t="str">
            <v>36125 2008</v>
          </cell>
          <cell r="D1042">
            <v>200836125</v>
          </cell>
          <cell r="E1042">
            <v>0</v>
          </cell>
          <cell r="F1042">
            <v>1</v>
          </cell>
          <cell r="G1042">
            <v>1</v>
          </cell>
          <cell r="H1042">
            <v>3</v>
          </cell>
          <cell r="I1042">
            <v>1</v>
          </cell>
        </row>
        <row r="1043">
          <cell r="C1043" t="str">
            <v>36125 2008</v>
          </cell>
          <cell r="D1043">
            <v>200836125</v>
          </cell>
          <cell r="E1043">
            <v>0</v>
          </cell>
          <cell r="F1043">
            <v>1</v>
          </cell>
          <cell r="G1043">
            <v>1</v>
          </cell>
          <cell r="H1043">
            <v>3</v>
          </cell>
          <cell r="I1043">
            <v>1</v>
          </cell>
        </row>
        <row r="1044">
          <cell r="C1044" t="str">
            <v>36125 2008</v>
          </cell>
          <cell r="D1044">
            <v>200836125</v>
          </cell>
          <cell r="E1044">
            <v>0</v>
          </cell>
          <cell r="F1044">
            <v>1</v>
          </cell>
          <cell r="G1044">
            <v>1</v>
          </cell>
          <cell r="H1044">
            <v>3</v>
          </cell>
          <cell r="I1044">
            <v>1</v>
          </cell>
        </row>
        <row r="1045">
          <cell r="C1045" t="str">
            <v>36125 2008</v>
          </cell>
          <cell r="D1045">
            <v>200836125</v>
          </cell>
          <cell r="E1045">
            <v>0</v>
          </cell>
          <cell r="F1045">
            <v>1</v>
          </cell>
          <cell r="G1045">
            <v>1</v>
          </cell>
          <cell r="H1045">
            <v>3</v>
          </cell>
          <cell r="I1045">
            <v>1</v>
          </cell>
        </row>
        <row r="1046">
          <cell r="C1046" t="str">
            <v>36125 2008</v>
          </cell>
          <cell r="D1046">
            <v>200836125</v>
          </cell>
          <cell r="E1046">
            <v>0</v>
          </cell>
          <cell r="F1046">
            <v>1</v>
          </cell>
          <cell r="G1046">
            <v>1</v>
          </cell>
          <cell r="H1046">
            <v>3</v>
          </cell>
          <cell r="I1046">
            <v>1</v>
          </cell>
        </row>
        <row r="1047">
          <cell r="C1047" t="str">
            <v>36125 2008</v>
          </cell>
          <cell r="D1047">
            <v>200836125</v>
          </cell>
          <cell r="E1047">
            <v>0</v>
          </cell>
          <cell r="F1047">
            <v>1</v>
          </cell>
          <cell r="G1047">
            <v>1</v>
          </cell>
          <cell r="H1047">
            <v>3</v>
          </cell>
          <cell r="I1047">
            <v>1</v>
          </cell>
        </row>
        <row r="1048">
          <cell r="C1048" t="str">
            <v>36125 2008</v>
          </cell>
          <cell r="D1048">
            <v>200836125</v>
          </cell>
          <cell r="E1048">
            <v>0</v>
          </cell>
          <cell r="F1048">
            <v>1</v>
          </cell>
          <cell r="G1048">
            <v>1</v>
          </cell>
          <cell r="H1048">
            <v>3</v>
          </cell>
          <cell r="I1048">
            <v>1</v>
          </cell>
        </row>
        <row r="1049">
          <cell r="C1049" t="str">
            <v>36125 2008</v>
          </cell>
          <cell r="D1049">
            <v>200836125</v>
          </cell>
          <cell r="E1049">
            <v>0</v>
          </cell>
          <cell r="F1049">
            <v>1</v>
          </cell>
          <cell r="G1049">
            <v>1</v>
          </cell>
          <cell r="H1049">
            <v>3</v>
          </cell>
          <cell r="I1049">
            <v>1</v>
          </cell>
        </row>
        <row r="1050">
          <cell r="C1050" t="str">
            <v>36125 2008</v>
          </cell>
          <cell r="D1050">
            <v>200836125</v>
          </cell>
          <cell r="E1050">
            <v>0</v>
          </cell>
          <cell r="F1050">
            <v>1</v>
          </cell>
          <cell r="G1050">
            <v>1</v>
          </cell>
          <cell r="H1050">
            <v>3</v>
          </cell>
          <cell r="I1050">
            <v>1</v>
          </cell>
        </row>
        <row r="1051">
          <cell r="C1051" t="str">
            <v>36125 2008</v>
          </cell>
          <cell r="D1051">
            <v>200836125</v>
          </cell>
          <cell r="E1051">
            <v>0</v>
          </cell>
          <cell r="F1051">
            <v>1</v>
          </cell>
          <cell r="G1051">
            <v>1</v>
          </cell>
          <cell r="H1051">
            <v>3</v>
          </cell>
          <cell r="I1051">
            <v>1</v>
          </cell>
        </row>
        <row r="1052">
          <cell r="C1052" t="str">
            <v>36125 2008</v>
          </cell>
          <cell r="D1052">
            <v>200836125</v>
          </cell>
          <cell r="E1052">
            <v>0</v>
          </cell>
          <cell r="F1052">
            <v>1</v>
          </cell>
          <cell r="G1052">
            <v>1</v>
          </cell>
          <cell r="H1052">
            <v>3</v>
          </cell>
          <cell r="I1052">
            <v>1</v>
          </cell>
        </row>
        <row r="1053">
          <cell r="C1053" t="str">
            <v>36125 2008</v>
          </cell>
          <cell r="D1053">
            <v>200836125</v>
          </cell>
          <cell r="E1053">
            <v>0</v>
          </cell>
          <cell r="F1053">
            <v>1</v>
          </cell>
          <cell r="G1053">
            <v>1</v>
          </cell>
          <cell r="H1053">
            <v>3</v>
          </cell>
          <cell r="I1053">
            <v>1</v>
          </cell>
        </row>
        <row r="1054">
          <cell r="C1054" t="str">
            <v>36125 2008</v>
          </cell>
          <cell r="D1054">
            <v>200836125</v>
          </cell>
          <cell r="E1054">
            <v>0</v>
          </cell>
          <cell r="F1054">
            <v>1</v>
          </cell>
          <cell r="G1054">
            <v>1</v>
          </cell>
          <cell r="H1054">
            <v>3</v>
          </cell>
          <cell r="I1054">
            <v>1</v>
          </cell>
        </row>
        <row r="1055">
          <cell r="C1055" t="str">
            <v>36125 2008</v>
          </cell>
          <cell r="D1055">
            <v>200836125</v>
          </cell>
          <cell r="E1055">
            <v>0</v>
          </cell>
          <cell r="F1055">
            <v>1</v>
          </cell>
          <cell r="G1055">
            <v>1</v>
          </cell>
          <cell r="H1055">
            <v>3</v>
          </cell>
          <cell r="I1055">
            <v>1</v>
          </cell>
        </row>
        <row r="1056">
          <cell r="C1056" t="str">
            <v>36125 2008</v>
          </cell>
          <cell r="D1056">
            <v>200836125</v>
          </cell>
          <cell r="E1056">
            <v>0</v>
          </cell>
          <cell r="F1056">
            <v>1</v>
          </cell>
          <cell r="G1056">
            <v>1</v>
          </cell>
          <cell r="H1056">
            <v>3</v>
          </cell>
          <cell r="I1056">
            <v>1</v>
          </cell>
        </row>
        <row r="1057">
          <cell r="C1057" t="str">
            <v>36125 2008</v>
          </cell>
          <cell r="D1057">
            <v>200836125</v>
          </cell>
          <cell r="E1057">
            <v>0</v>
          </cell>
          <cell r="F1057">
            <v>1</v>
          </cell>
          <cell r="G1057">
            <v>1</v>
          </cell>
          <cell r="H1057">
            <v>3</v>
          </cell>
          <cell r="I1057">
            <v>1</v>
          </cell>
        </row>
        <row r="1058">
          <cell r="C1058" t="str">
            <v>36125 2008</v>
          </cell>
          <cell r="D1058">
            <v>200836125</v>
          </cell>
          <cell r="E1058">
            <v>0</v>
          </cell>
          <cell r="F1058">
            <v>1</v>
          </cell>
          <cell r="G1058">
            <v>1</v>
          </cell>
          <cell r="H1058">
            <v>3</v>
          </cell>
          <cell r="I1058">
            <v>1</v>
          </cell>
        </row>
        <row r="1059">
          <cell r="C1059" t="str">
            <v>36125 2008</v>
          </cell>
          <cell r="D1059">
            <v>200836125</v>
          </cell>
          <cell r="E1059">
            <v>0</v>
          </cell>
          <cell r="F1059">
            <v>1</v>
          </cell>
          <cell r="G1059">
            <v>1</v>
          </cell>
          <cell r="H1059">
            <v>3</v>
          </cell>
          <cell r="I1059">
            <v>1</v>
          </cell>
        </row>
        <row r="1060">
          <cell r="C1060" t="str">
            <v>36155 2008</v>
          </cell>
          <cell r="D1060">
            <v>200836155</v>
          </cell>
          <cell r="E1060">
            <v>0</v>
          </cell>
          <cell r="F1060">
            <v>1</v>
          </cell>
          <cell r="G1060">
            <v>1</v>
          </cell>
          <cell r="H1060">
            <v>3</v>
          </cell>
          <cell r="I1060">
            <v>1</v>
          </cell>
        </row>
        <row r="1061">
          <cell r="C1061" t="str">
            <v>36341 2008</v>
          </cell>
          <cell r="D1061">
            <v>200836341</v>
          </cell>
          <cell r="E1061">
            <v>0</v>
          </cell>
          <cell r="F1061">
            <v>1</v>
          </cell>
          <cell r="G1061">
            <v>1</v>
          </cell>
          <cell r="H1061">
            <v>3</v>
          </cell>
          <cell r="I1061">
            <v>1</v>
          </cell>
        </row>
        <row r="1062">
          <cell r="C1062" t="str">
            <v>36341 2008</v>
          </cell>
          <cell r="D1062">
            <v>200836341</v>
          </cell>
          <cell r="E1062">
            <v>0</v>
          </cell>
          <cell r="F1062">
            <v>1</v>
          </cell>
          <cell r="G1062">
            <v>1</v>
          </cell>
          <cell r="H1062">
            <v>3</v>
          </cell>
          <cell r="I1062">
            <v>1</v>
          </cell>
        </row>
        <row r="1063">
          <cell r="C1063" t="str">
            <v>37022 2008</v>
          </cell>
          <cell r="D1063">
            <v>200837022</v>
          </cell>
          <cell r="E1063">
            <v>0</v>
          </cell>
          <cell r="F1063">
            <v>1</v>
          </cell>
          <cell r="G1063">
            <v>1</v>
          </cell>
          <cell r="H1063">
            <v>3</v>
          </cell>
          <cell r="I1063">
            <v>3</v>
          </cell>
        </row>
        <row r="1064">
          <cell r="C1064" t="str">
            <v>37022 2008</v>
          </cell>
          <cell r="D1064">
            <v>200837022</v>
          </cell>
          <cell r="E1064">
            <v>0</v>
          </cell>
          <cell r="F1064">
            <v>1</v>
          </cell>
          <cell r="G1064">
            <v>1</v>
          </cell>
          <cell r="H1064">
            <v>3</v>
          </cell>
          <cell r="I1064">
            <v>3</v>
          </cell>
        </row>
        <row r="1065">
          <cell r="C1065" t="str">
            <v>37022 2008</v>
          </cell>
          <cell r="D1065">
            <v>200837022</v>
          </cell>
          <cell r="E1065">
            <v>0</v>
          </cell>
          <cell r="F1065">
            <v>1</v>
          </cell>
          <cell r="G1065">
            <v>1</v>
          </cell>
          <cell r="H1065">
            <v>3</v>
          </cell>
          <cell r="I1065">
            <v>3</v>
          </cell>
        </row>
        <row r="1066">
          <cell r="C1066" t="str">
            <v>37022 2008</v>
          </cell>
          <cell r="D1066">
            <v>200837022</v>
          </cell>
          <cell r="E1066">
            <v>0</v>
          </cell>
          <cell r="F1066">
            <v>1</v>
          </cell>
          <cell r="G1066">
            <v>1</v>
          </cell>
          <cell r="H1066">
            <v>3</v>
          </cell>
          <cell r="I1066">
            <v>3</v>
          </cell>
        </row>
        <row r="1067">
          <cell r="C1067" t="str">
            <v>37022 2008</v>
          </cell>
          <cell r="D1067">
            <v>200837022</v>
          </cell>
          <cell r="E1067">
            <v>0</v>
          </cell>
          <cell r="F1067">
            <v>1</v>
          </cell>
          <cell r="G1067">
            <v>1</v>
          </cell>
          <cell r="H1067">
            <v>3</v>
          </cell>
          <cell r="I1067">
            <v>3</v>
          </cell>
        </row>
        <row r="1068">
          <cell r="C1068" t="str">
            <v>37022 2008</v>
          </cell>
          <cell r="D1068">
            <v>200837022</v>
          </cell>
          <cell r="E1068">
            <v>0</v>
          </cell>
          <cell r="F1068">
            <v>1</v>
          </cell>
          <cell r="G1068">
            <v>1</v>
          </cell>
          <cell r="H1068">
            <v>3</v>
          </cell>
          <cell r="I1068">
            <v>3</v>
          </cell>
        </row>
        <row r="1069">
          <cell r="C1069" t="str">
            <v>37022 2008</v>
          </cell>
          <cell r="D1069">
            <v>200837022</v>
          </cell>
          <cell r="E1069">
            <v>0</v>
          </cell>
          <cell r="F1069">
            <v>1</v>
          </cell>
          <cell r="G1069">
            <v>1</v>
          </cell>
          <cell r="H1069">
            <v>3</v>
          </cell>
          <cell r="I1069">
            <v>3</v>
          </cell>
        </row>
        <row r="1070">
          <cell r="C1070" t="str">
            <v>37022 2008</v>
          </cell>
          <cell r="D1070">
            <v>200837022</v>
          </cell>
          <cell r="E1070">
            <v>0</v>
          </cell>
          <cell r="F1070">
            <v>1</v>
          </cell>
          <cell r="G1070">
            <v>1</v>
          </cell>
          <cell r="H1070">
            <v>3</v>
          </cell>
          <cell r="I1070">
            <v>3</v>
          </cell>
        </row>
        <row r="1071">
          <cell r="C1071" t="str">
            <v>37022 2008</v>
          </cell>
          <cell r="D1071">
            <v>200837022</v>
          </cell>
          <cell r="E1071">
            <v>0</v>
          </cell>
          <cell r="F1071">
            <v>1</v>
          </cell>
          <cell r="G1071">
            <v>1</v>
          </cell>
          <cell r="H1071">
            <v>3</v>
          </cell>
          <cell r="I1071">
            <v>3</v>
          </cell>
        </row>
        <row r="1072">
          <cell r="C1072" t="str">
            <v>37022 2008</v>
          </cell>
          <cell r="D1072">
            <v>200837022</v>
          </cell>
          <cell r="E1072">
            <v>0</v>
          </cell>
          <cell r="F1072">
            <v>1</v>
          </cell>
          <cell r="G1072">
            <v>1</v>
          </cell>
          <cell r="H1072">
            <v>3</v>
          </cell>
          <cell r="I1072">
            <v>3</v>
          </cell>
        </row>
        <row r="1073">
          <cell r="C1073" t="str">
            <v>37022 2008</v>
          </cell>
          <cell r="D1073">
            <v>200837022</v>
          </cell>
          <cell r="E1073">
            <v>0</v>
          </cell>
          <cell r="F1073">
            <v>1</v>
          </cell>
          <cell r="G1073">
            <v>1</v>
          </cell>
          <cell r="H1073">
            <v>3</v>
          </cell>
          <cell r="I1073">
            <v>3</v>
          </cell>
        </row>
        <row r="1074">
          <cell r="C1074" t="str">
            <v>37022 2008</v>
          </cell>
          <cell r="D1074">
            <v>200837022</v>
          </cell>
          <cell r="E1074">
            <v>0</v>
          </cell>
          <cell r="F1074">
            <v>1</v>
          </cell>
          <cell r="G1074">
            <v>1</v>
          </cell>
          <cell r="H1074">
            <v>3</v>
          </cell>
          <cell r="I1074">
            <v>3</v>
          </cell>
        </row>
        <row r="1075">
          <cell r="C1075" t="str">
            <v>37121 2008</v>
          </cell>
          <cell r="D1075">
            <v>200837121</v>
          </cell>
          <cell r="E1075">
            <v>2</v>
          </cell>
          <cell r="F1075">
            <v>0</v>
          </cell>
          <cell r="G1075">
            <v>0</v>
          </cell>
          <cell r="H1075">
            <v>3</v>
          </cell>
          <cell r="I1075">
            <v>3</v>
          </cell>
        </row>
        <row r="1076">
          <cell r="C1076" t="str">
            <v>41005 2008</v>
          </cell>
          <cell r="D1076">
            <v>200841005</v>
          </cell>
          <cell r="E1076">
            <v>0</v>
          </cell>
          <cell r="F1076">
            <v>1</v>
          </cell>
          <cell r="G1076">
            <v>1</v>
          </cell>
          <cell r="H1076">
            <v>2</v>
          </cell>
          <cell r="I1076">
            <v>4</v>
          </cell>
        </row>
        <row r="1077">
          <cell r="C1077" t="str">
            <v>41051 2008</v>
          </cell>
          <cell r="D1077">
            <v>200841051</v>
          </cell>
          <cell r="E1077">
            <v>0</v>
          </cell>
          <cell r="F1077">
            <v>1</v>
          </cell>
          <cell r="G1077">
            <v>1</v>
          </cell>
          <cell r="H1077">
            <v>3</v>
          </cell>
          <cell r="I1077">
            <v>4</v>
          </cell>
        </row>
        <row r="1078">
          <cell r="C1078" t="str">
            <v>41051 2008</v>
          </cell>
          <cell r="D1078">
            <v>200841051</v>
          </cell>
          <cell r="E1078">
            <v>0</v>
          </cell>
          <cell r="F1078">
            <v>1</v>
          </cell>
          <cell r="G1078">
            <v>1</v>
          </cell>
          <cell r="H1078">
            <v>3</v>
          </cell>
          <cell r="I1078">
            <v>4</v>
          </cell>
        </row>
        <row r="1079">
          <cell r="C1079" t="str">
            <v>41051 2008</v>
          </cell>
          <cell r="D1079">
            <v>200841051</v>
          </cell>
          <cell r="E1079">
            <v>0</v>
          </cell>
          <cell r="F1079">
            <v>1</v>
          </cell>
          <cell r="G1079">
            <v>1</v>
          </cell>
          <cell r="H1079">
            <v>3</v>
          </cell>
          <cell r="I1079">
            <v>4</v>
          </cell>
        </row>
        <row r="1080">
          <cell r="C1080" t="str">
            <v>42022 2008</v>
          </cell>
          <cell r="D1080">
            <v>200842022</v>
          </cell>
          <cell r="E1080">
            <v>0</v>
          </cell>
          <cell r="F1080">
            <v>1</v>
          </cell>
          <cell r="G1080">
            <v>1</v>
          </cell>
          <cell r="H1080">
            <v>3</v>
          </cell>
          <cell r="I1080">
            <v>1</v>
          </cell>
        </row>
        <row r="1081">
          <cell r="C1081" t="str">
            <v>42022 2008</v>
          </cell>
          <cell r="D1081">
            <v>200842022</v>
          </cell>
          <cell r="E1081">
            <v>0</v>
          </cell>
          <cell r="F1081">
            <v>1</v>
          </cell>
          <cell r="G1081">
            <v>1</v>
          </cell>
          <cell r="H1081">
            <v>3</v>
          </cell>
          <cell r="I1081">
            <v>1</v>
          </cell>
        </row>
        <row r="1082">
          <cell r="C1082" t="str">
            <v>42022 2008</v>
          </cell>
          <cell r="D1082">
            <v>200842022</v>
          </cell>
          <cell r="E1082">
            <v>0</v>
          </cell>
          <cell r="F1082">
            <v>1</v>
          </cell>
          <cell r="G1082">
            <v>1</v>
          </cell>
          <cell r="H1082">
            <v>3</v>
          </cell>
          <cell r="I1082">
            <v>1</v>
          </cell>
        </row>
        <row r="1083">
          <cell r="C1083" t="str">
            <v>42022 2008</v>
          </cell>
          <cell r="D1083">
            <v>200842022</v>
          </cell>
          <cell r="E1083">
            <v>0</v>
          </cell>
          <cell r="F1083">
            <v>1</v>
          </cell>
          <cell r="G1083">
            <v>1</v>
          </cell>
          <cell r="H1083">
            <v>3</v>
          </cell>
          <cell r="I1083">
            <v>1</v>
          </cell>
        </row>
        <row r="1084">
          <cell r="C1084" t="str">
            <v>42219 2008</v>
          </cell>
          <cell r="D1084">
            <v>200842219</v>
          </cell>
          <cell r="E1084">
            <v>0</v>
          </cell>
          <cell r="F1084">
            <v>1</v>
          </cell>
          <cell r="G1084">
            <v>1</v>
          </cell>
          <cell r="H1084">
            <v>3</v>
          </cell>
          <cell r="I1084">
            <v>1</v>
          </cell>
        </row>
        <row r="1085">
          <cell r="C1085" t="str">
            <v>42266 2008</v>
          </cell>
          <cell r="D1085">
            <v>200842266</v>
          </cell>
          <cell r="E1085">
            <v>0</v>
          </cell>
          <cell r="F1085">
            <v>1</v>
          </cell>
          <cell r="G1085">
            <v>0</v>
          </cell>
          <cell r="H1085">
            <v>3</v>
          </cell>
          <cell r="I1085">
            <v>1</v>
          </cell>
        </row>
        <row r="1086">
          <cell r="C1086" t="str">
            <v>42285 2008</v>
          </cell>
          <cell r="D1086">
            <v>200842285</v>
          </cell>
          <cell r="E1086">
            <v>0</v>
          </cell>
          <cell r="F1086">
            <v>1</v>
          </cell>
          <cell r="G1086">
            <v>1</v>
          </cell>
          <cell r="H1086">
            <v>3</v>
          </cell>
          <cell r="I1086">
            <v>1</v>
          </cell>
        </row>
        <row r="1087">
          <cell r="C1087" t="str">
            <v>42285 2008</v>
          </cell>
          <cell r="D1087">
            <v>200842285</v>
          </cell>
          <cell r="E1087">
            <v>0</v>
          </cell>
          <cell r="F1087">
            <v>1</v>
          </cell>
          <cell r="G1087">
            <v>1</v>
          </cell>
          <cell r="H1087">
            <v>3</v>
          </cell>
          <cell r="I1087">
            <v>1</v>
          </cell>
        </row>
        <row r="1088">
          <cell r="C1088" t="str">
            <v>42323 2008</v>
          </cell>
          <cell r="D1088">
            <v>200842323</v>
          </cell>
          <cell r="E1088">
            <v>0</v>
          </cell>
          <cell r="F1088">
            <v>1</v>
          </cell>
          <cell r="G1088">
            <v>1</v>
          </cell>
          <cell r="H1088">
            <v>3</v>
          </cell>
          <cell r="I1088">
            <v>1</v>
          </cell>
        </row>
        <row r="1089">
          <cell r="C1089" t="str">
            <v>42323 2008</v>
          </cell>
          <cell r="D1089">
            <v>200842323</v>
          </cell>
          <cell r="E1089">
            <v>0</v>
          </cell>
          <cell r="F1089">
            <v>1</v>
          </cell>
          <cell r="G1089">
            <v>1</v>
          </cell>
          <cell r="H1089">
            <v>3</v>
          </cell>
          <cell r="I1089">
            <v>1</v>
          </cell>
        </row>
        <row r="1090">
          <cell r="C1090" t="str">
            <v>42323 2008</v>
          </cell>
          <cell r="D1090">
            <v>200842323</v>
          </cell>
          <cell r="E1090">
            <v>0</v>
          </cell>
          <cell r="F1090">
            <v>1</v>
          </cell>
          <cell r="G1090">
            <v>1</v>
          </cell>
          <cell r="H1090">
            <v>3</v>
          </cell>
          <cell r="I1090">
            <v>1</v>
          </cell>
        </row>
        <row r="1091">
          <cell r="C1091" t="str">
            <v>42323 2008</v>
          </cell>
          <cell r="D1091">
            <v>200842323</v>
          </cell>
          <cell r="E1091">
            <v>0</v>
          </cell>
          <cell r="F1091">
            <v>1</v>
          </cell>
          <cell r="G1091">
            <v>1</v>
          </cell>
          <cell r="H1091">
            <v>3</v>
          </cell>
          <cell r="I1091">
            <v>1</v>
          </cell>
        </row>
        <row r="1092">
          <cell r="C1092" t="str">
            <v>42323 2008</v>
          </cell>
          <cell r="D1092">
            <v>200842323</v>
          </cell>
          <cell r="E1092">
            <v>0</v>
          </cell>
          <cell r="F1092">
            <v>1</v>
          </cell>
          <cell r="G1092">
            <v>1</v>
          </cell>
          <cell r="H1092">
            <v>3</v>
          </cell>
          <cell r="I1092">
            <v>1</v>
          </cell>
        </row>
        <row r="1093">
          <cell r="C1093" t="str">
            <v>42323 2008</v>
          </cell>
          <cell r="D1093">
            <v>200842323</v>
          </cell>
          <cell r="E1093">
            <v>0</v>
          </cell>
          <cell r="F1093">
            <v>1</v>
          </cell>
          <cell r="G1093">
            <v>1</v>
          </cell>
          <cell r="H1093">
            <v>3</v>
          </cell>
          <cell r="I1093">
            <v>1</v>
          </cell>
        </row>
        <row r="1094">
          <cell r="C1094" t="str">
            <v>42323 2008</v>
          </cell>
          <cell r="D1094">
            <v>200842323</v>
          </cell>
          <cell r="E1094">
            <v>0</v>
          </cell>
          <cell r="F1094">
            <v>1</v>
          </cell>
          <cell r="G1094">
            <v>1</v>
          </cell>
          <cell r="H1094">
            <v>3</v>
          </cell>
          <cell r="I1094">
            <v>1</v>
          </cell>
        </row>
        <row r="1095">
          <cell r="C1095" t="str">
            <v>42323 2008</v>
          </cell>
          <cell r="D1095">
            <v>200842323</v>
          </cell>
          <cell r="E1095">
            <v>0</v>
          </cell>
          <cell r="F1095">
            <v>1</v>
          </cell>
          <cell r="G1095">
            <v>1</v>
          </cell>
          <cell r="H1095">
            <v>3</v>
          </cell>
          <cell r="I1095">
            <v>1</v>
          </cell>
        </row>
        <row r="1096">
          <cell r="C1096" t="str">
            <v>42323 2008</v>
          </cell>
          <cell r="D1096">
            <v>200842323</v>
          </cell>
          <cell r="E1096">
            <v>0</v>
          </cell>
          <cell r="F1096">
            <v>1</v>
          </cell>
          <cell r="G1096">
            <v>1</v>
          </cell>
          <cell r="H1096">
            <v>3</v>
          </cell>
          <cell r="I1096">
            <v>1</v>
          </cell>
        </row>
        <row r="1097">
          <cell r="C1097" t="str">
            <v>42323 2008</v>
          </cell>
          <cell r="D1097">
            <v>200842323</v>
          </cell>
          <cell r="E1097">
            <v>0</v>
          </cell>
          <cell r="F1097">
            <v>1</v>
          </cell>
          <cell r="G1097">
            <v>1</v>
          </cell>
          <cell r="H1097">
            <v>3</v>
          </cell>
          <cell r="I1097">
            <v>1</v>
          </cell>
        </row>
        <row r="1098">
          <cell r="C1098" t="str">
            <v>42323 2008</v>
          </cell>
          <cell r="D1098">
            <v>200842323</v>
          </cell>
          <cell r="E1098">
            <v>0</v>
          </cell>
          <cell r="F1098">
            <v>1</v>
          </cell>
          <cell r="G1098">
            <v>1</v>
          </cell>
          <cell r="H1098">
            <v>3</v>
          </cell>
          <cell r="I1098">
            <v>1</v>
          </cell>
        </row>
        <row r="1099">
          <cell r="C1099" t="str">
            <v>42323 2008</v>
          </cell>
          <cell r="D1099">
            <v>200842323</v>
          </cell>
          <cell r="E1099">
            <v>0</v>
          </cell>
          <cell r="F1099">
            <v>1</v>
          </cell>
          <cell r="G1099">
            <v>1</v>
          </cell>
          <cell r="H1099">
            <v>3</v>
          </cell>
          <cell r="I1099">
            <v>1</v>
          </cell>
        </row>
        <row r="1100">
          <cell r="C1100" t="str">
            <v>42323 2008</v>
          </cell>
          <cell r="D1100">
            <v>200842323</v>
          </cell>
          <cell r="E1100">
            <v>0</v>
          </cell>
          <cell r="F1100">
            <v>1</v>
          </cell>
          <cell r="G1100">
            <v>1</v>
          </cell>
          <cell r="H1100">
            <v>3</v>
          </cell>
          <cell r="I1100">
            <v>1</v>
          </cell>
        </row>
        <row r="1101">
          <cell r="C1101" t="str">
            <v>42323 2008</v>
          </cell>
          <cell r="D1101">
            <v>200842323</v>
          </cell>
          <cell r="E1101">
            <v>0</v>
          </cell>
          <cell r="F1101">
            <v>1</v>
          </cell>
          <cell r="G1101">
            <v>1</v>
          </cell>
          <cell r="H1101">
            <v>3</v>
          </cell>
          <cell r="I1101">
            <v>1</v>
          </cell>
        </row>
        <row r="1102">
          <cell r="C1102" t="str">
            <v>42323 2008</v>
          </cell>
          <cell r="D1102">
            <v>200842323</v>
          </cell>
          <cell r="E1102">
            <v>0</v>
          </cell>
          <cell r="F1102">
            <v>1</v>
          </cell>
          <cell r="G1102">
            <v>1</v>
          </cell>
          <cell r="H1102">
            <v>3</v>
          </cell>
          <cell r="I1102">
            <v>1</v>
          </cell>
        </row>
        <row r="1103">
          <cell r="C1103" t="str">
            <v>42323 2008</v>
          </cell>
          <cell r="D1103">
            <v>200842323</v>
          </cell>
          <cell r="E1103">
            <v>0</v>
          </cell>
          <cell r="F1103">
            <v>1</v>
          </cell>
          <cell r="G1103">
            <v>1</v>
          </cell>
          <cell r="H1103">
            <v>3</v>
          </cell>
          <cell r="I1103">
            <v>1</v>
          </cell>
        </row>
        <row r="1104">
          <cell r="C1104" t="str">
            <v>42323 2008</v>
          </cell>
          <cell r="D1104">
            <v>200842323</v>
          </cell>
          <cell r="E1104">
            <v>0</v>
          </cell>
          <cell r="F1104">
            <v>1</v>
          </cell>
          <cell r="G1104">
            <v>1</v>
          </cell>
          <cell r="H1104">
            <v>3</v>
          </cell>
          <cell r="I1104">
            <v>1</v>
          </cell>
        </row>
        <row r="1105">
          <cell r="C1105" t="str">
            <v>42323 2008</v>
          </cell>
          <cell r="D1105">
            <v>200842323</v>
          </cell>
          <cell r="E1105">
            <v>0</v>
          </cell>
          <cell r="F1105">
            <v>1</v>
          </cell>
          <cell r="G1105">
            <v>1</v>
          </cell>
          <cell r="H1105">
            <v>3</v>
          </cell>
          <cell r="I1105">
            <v>1</v>
          </cell>
        </row>
        <row r="1106">
          <cell r="C1106" t="str">
            <v>42323 2008</v>
          </cell>
          <cell r="D1106">
            <v>200842323</v>
          </cell>
          <cell r="E1106">
            <v>0</v>
          </cell>
          <cell r="F1106">
            <v>1</v>
          </cell>
          <cell r="G1106">
            <v>1</v>
          </cell>
          <cell r="H1106">
            <v>3</v>
          </cell>
          <cell r="I1106">
            <v>1</v>
          </cell>
        </row>
        <row r="1107">
          <cell r="C1107" t="str">
            <v>42323 2008</v>
          </cell>
          <cell r="D1107">
            <v>200842323</v>
          </cell>
          <cell r="E1107">
            <v>0</v>
          </cell>
          <cell r="F1107">
            <v>1</v>
          </cell>
          <cell r="G1107">
            <v>1</v>
          </cell>
          <cell r="H1107">
            <v>3</v>
          </cell>
          <cell r="I1107">
            <v>1</v>
          </cell>
        </row>
        <row r="1108">
          <cell r="C1108" t="str">
            <v>42323 2008</v>
          </cell>
          <cell r="D1108">
            <v>200842323</v>
          </cell>
          <cell r="E1108">
            <v>0</v>
          </cell>
          <cell r="F1108">
            <v>1</v>
          </cell>
          <cell r="G1108">
            <v>1</v>
          </cell>
          <cell r="H1108">
            <v>3</v>
          </cell>
          <cell r="I1108">
            <v>1</v>
          </cell>
        </row>
        <row r="1109">
          <cell r="C1109" t="str">
            <v>48029 2008</v>
          </cell>
          <cell r="D1109">
            <v>200848029</v>
          </cell>
          <cell r="E1109">
            <v>0</v>
          </cell>
          <cell r="F1109">
            <v>1</v>
          </cell>
          <cell r="G1109">
            <v>1</v>
          </cell>
          <cell r="H1109">
            <v>2</v>
          </cell>
          <cell r="I1109">
            <v>3</v>
          </cell>
        </row>
        <row r="1110">
          <cell r="C1110" t="str">
            <v>48171 2008</v>
          </cell>
          <cell r="D1110">
            <v>200848171</v>
          </cell>
          <cell r="E1110">
            <v>0</v>
          </cell>
          <cell r="F1110">
            <v>1</v>
          </cell>
          <cell r="G1110">
            <v>1</v>
          </cell>
          <cell r="H1110">
            <v>3</v>
          </cell>
          <cell r="I1110">
            <v>3</v>
          </cell>
        </row>
        <row r="1111">
          <cell r="C1111" t="str">
            <v>53080 2008</v>
          </cell>
          <cell r="D1111">
            <v>200853080</v>
          </cell>
          <cell r="E1111">
            <v>0</v>
          </cell>
          <cell r="F1111">
            <v>1</v>
          </cell>
          <cell r="G1111">
            <v>1</v>
          </cell>
          <cell r="H1111">
            <v>3</v>
          </cell>
          <cell r="I1111">
            <v>4</v>
          </cell>
        </row>
        <row r="1112">
          <cell r="C1112" t="str">
            <v>53080 2008</v>
          </cell>
          <cell r="D1112">
            <v>200853080</v>
          </cell>
          <cell r="E1112">
            <v>0</v>
          </cell>
          <cell r="F1112">
            <v>1</v>
          </cell>
          <cell r="G1112">
            <v>1</v>
          </cell>
          <cell r="H1112">
            <v>3</v>
          </cell>
          <cell r="I1112">
            <v>4</v>
          </cell>
        </row>
        <row r="1113">
          <cell r="C1113" t="str">
            <v>4050 2009</v>
          </cell>
          <cell r="D1113">
            <v>20094050</v>
          </cell>
          <cell r="E1113">
            <v>0</v>
          </cell>
          <cell r="F1113">
            <v>1</v>
          </cell>
          <cell r="G1113">
            <v>1</v>
          </cell>
          <cell r="H1113">
            <v>3</v>
          </cell>
          <cell r="I1113">
            <v>4</v>
          </cell>
        </row>
        <row r="1114">
          <cell r="C1114" t="str">
            <v>4050 2009</v>
          </cell>
          <cell r="D1114">
            <v>20094050</v>
          </cell>
          <cell r="E1114">
            <v>0</v>
          </cell>
          <cell r="F1114">
            <v>1</v>
          </cell>
          <cell r="G1114">
            <v>1</v>
          </cell>
          <cell r="H1114">
            <v>3</v>
          </cell>
          <cell r="I1114">
            <v>4</v>
          </cell>
        </row>
        <row r="1115">
          <cell r="C1115" t="str">
            <v>4050 2009</v>
          </cell>
          <cell r="D1115">
            <v>20094050</v>
          </cell>
          <cell r="E1115">
            <v>0</v>
          </cell>
          <cell r="F1115">
            <v>1</v>
          </cell>
          <cell r="G1115">
            <v>1</v>
          </cell>
          <cell r="H1115">
            <v>3</v>
          </cell>
          <cell r="I1115">
            <v>4</v>
          </cell>
        </row>
        <row r="1116">
          <cell r="C1116" t="str">
            <v>4050 2009</v>
          </cell>
          <cell r="D1116">
            <v>20094050</v>
          </cell>
          <cell r="E1116">
            <v>0</v>
          </cell>
          <cell r="F1116">
            <v>1</v>
          </cell>
          <cell r="G1116">
            <v>1</v>
          </cell>
          <cell r="H1116">
            <v>3</v>
          </cell>
          <cell r="I1116">
            <v>4</v>
          </cell>
        </row>
        <row r="1117">
          <cell r="C1117" t="str">
            <v>4050 2009</v>
          </cell>
          <cell r="D1117">
            <v>20094050</v>
          </cell>
          <cell r="E1117">
            <v>0</v>
          </cell>
          <cell r="F1117">
            <v>1</v>
          </cell>
          <cell r="G1117">
            <v>1</v>
          </cell>
          <cell r="H1117">
            <v>3</v>
          </cell>
          <cell r="I1117">
            <v>4</v>
          </cell>
        </row>
        <row r="1118">
          <cell r="C1118" t="str">
            <v>4050 2009</v>
          </cell>
          <cell r="D1118">
            <v>20094050</v>
          </cell>
          <cell r="E1118">
            <v>0</v>
          </cell>
          <cell r="F1118">
            <v>1</v>
          </cell>
          <cell r="G1118">
            <v>1</v>
          </cell>
          <cell r="H1118">
            <v>3</v>
          </cell>
          <cell r="I1118">
            <v>4</v>
          </cell>
        </row>
        <row r="1119">
          <cell r="C1119" t="str">
            <v>4050 2009</v>
          </cell>
          <cell r="D1119">
            <v>20094050</v>
          </cell>
          <cell r="E1119">
            <v>0</v>
          </cell>
          <cell r="F1119">
            <v>1</v>
          </cell>
          <cell r="G1119">
            <v>1</v>
          </cell>
          <cell r="H1119">
            <v>3</v>
          </cell>
          <cell r="I1119">
            <v>4</v>
          </cell>
        </row>
        <row r="1120">
          <cell r="C1120" t="str">
            <v>4050 2009</v>
          </cell>
          <cell r="D1120">
            <v>20094050</v>
          </cell>
          <cell r="E1120">
            <v>0</v>
          </cell>
          <cell r="F1120">
            <v>1</v>
          </cell>
          <cell r="G1120">
            <v>1</v>
          </cell>
          <cell r="H1120">
            <v>3</v>
          </cell>
          <cell r="I1120">
            <v>4</v>
          </cell>
        </row>
        <row r="1121">
          <cell r="C1121" t="str">
            <v>4050 2009</v>
          </cell>
          <cell r="D1121">
            <v>20094050</v>
          </cell>
          <cell r="E1121">
            <v>0</v>
          </cell>
          <cell r="F1121">
            <v>1</v>
          </cell>
          <cell r="G1121">
            <v>1</v>
          </cell>
          <cell r="H1121">
            <v>3</v>
          </cell>
          <cell r="I1121">
            <v>4</v>
          </cell>
        </row>
        <row r="1122">
          <cell r="C1122" t="str">
            <v>4050 2009</v>
          </cell>
          <cell r="D1122">
            <v>20094050</v>
          </cell>
          <cell r="E1122">
            <v>0</v>
          </cell>
          <cell r="F1122">
            <v>1</v>
          </cell>
          <cell r="G1122">
            <v>1</v>
          </cell>
          <cell r="H1122">
            <v>3</v>
          </cell>
          <cell r="I1122">
            <v>4</v>
          </cell>
        </row>
        <row r="1123">
          <cell r="C1123" t="str">
            <v>4050 2009</v>
          </cell>
          <cell r="D1123">
            <v>20094050</v>
          </cell>
          <cell r="E1123">
            <v>0</v>
          </cell>
          <cell r="F1123">
            <v>1</v>
          </cell>
          <cell r="G1123">
            <v>1</v>
          </cell>
          <cell r="H1123">
            <v>3</v>
          </cell>
          <cell r="I1123">
            <v>4</v>
          </cell>
        </row>
        <row r="1124">
          <cell r="C1124" t="str">
            <v>4050 2009</v>
          </cell>
          <cell r="D1124">
            <v>20094050</v>
          </cell>
          <cell r="E1124">
            <v>0</v>
          </cell>
          <cell r="F1124">
            <v>1</v>
          </cell>
          <cell r="G1124">
            <v>1</v>
          </cell>
          <cell r="H1124">
            <v>3</v>
          </cell>
          <cell r="I1124">
            <v>4</v>
          </cell>
        </row>
        <row r="1125">
          <cell r="C1125" t="str">
            <v>4117 2009</v>
          </cell>
          <cell r="D1125">
            <v>20094117</v>
          </cell>
          <cell r="E1125">
            <v>0</v>
          </cell>
          <cell r="F1125">
            <v>1</v>
          </cell>
          <cell r="G1125">
            <v>1</v>
          </cell>
          <cell r="H1125">
            <v>2</v>
          </cell>
          <cell r="I1125">
            <v>4</v>
          </cell>
        </row>
        <row r="1126">
          <cell r="C1126" t="str">
            <v>4117 2009</v>
          </cell>
          <cell r="D1126">
            <v>20094117</v>
          </cell>
          <cell r="E1126">
            <v>0</v>
          </cell>
          <cell r="F1126">
            <v>1</v>
          </cell>
          <cell r="G1126">
            <v>1</v>
          </cell>
          <cell r="H1126">
            <v>2</v>
          </cell>
          <cell r="I1126">
            <v>4</v>
          </cell>
        </row>
        <row r="1127">
          <cell r="C1127" t="str">
            <v>4117 2009</v>
          </cell>
          <cell r="D1127">
            <v>20094117</v>
          </cell>
          <cell r="E1127">
            <v>0</v>
          </cell>
          <cell r="F1127">
            <v>1</v>
          </cell>
          <cell r="G1127">
            <v>1</v>
          </cell>
          <cell r="H1127">
            <v>2</v>
          </cell>
          <cell r="I1127">
            <v>4</v>
          </cell>
        </row>
        <row r="1128">
          <cell r="C1128" t="str">
            <v>4117 2009</v>
          </cell>
          <cell r="D1128">
            <v>20094117</v>
          </cell>
          <cell r="E1128">
            <v>0</v>
          </cell>
          <cell r="F1128">
            <v>1</v>
          </cell>
          <cell r="G1128">
            <v>1</v>
          </cell>
          <cell r="H1128">
            <v>2</v>
          </cell>
          <cell r="I1128">
            <v>4</v>
          </cell>
        </row>
        <row r="1129">
          <cell r="C1129" t="str">
            <v>4117 2009</v>
          </cell>
          <cell r="D1129">
            <v>20094117</v>
          </cell>
          <cell r="E1129">
            <v>0</v>
          </cell>
          <cell r="F1129">
            <v>1</v>
          </cell>
          <cell r="G1129">
            <v>1</v>
          </cell>
          <cell r="H1129">
            <v>2</v>
          </cell>
          <cell r="I1129">
            <v>4</v>
          </cell>
        </row>
        <row r="1130">
          <cell r="C1130" t="str">
            <v>4117 2009</v>
          </cell>
          <cell r="D1130">
            <v>20094117</v>
          </cell>
          <cell r="E1130">
            <v>0</v>
          </cell>
          <cell r="F1130">
            <v>1</v>
          </cell>
          <cell r="G1130">
            <v>1</v>
          </cell>
          <cell r="H1130">
            <v>2</v>
          </cell>
          <cell r="I1130">
            <v>4</v>
          </cell>
        </row>
        <row r="1131">
          <cell r="C1131" t="str">
            <v>4117 2009</v>
          </cell>
          <cell r="D1131">
            <v>20094117</v>
          </cell>
          <cell r="E1131">
            <v>0</v>
          </cell>
          <cell r="F1131">
            <v>1</v>
          </cell>
          <cell r="G1131">
            <v>1</v>
          </cell>
          <cell r="H1131">
            <v>2</v>
          </cell>
          <cell r="I1131">
            <v>4</v>
          </cell>
        </row>
        <row r="1132">
          <cell r="C1132" t="str">
            <v>4117 2009</v>
          </cell>
          <cell r="D1132">
            <v>20094117</v>
          </cell>
          <cell r="E1132">
            <v>0</v>
          </cell>
          <cell r="F1132">
            <v>1</v>
          </cell>
          <cell r="G1132">
            <v>1</v>
          </cell>
          <cell r="H1132">
            <v>2</v>
          </cell>
          <cell r="I1132">
            <v>4</v>
          </cell>
        </row>
        <row r="1133">
          <cell r="C1133" t="str">
            <v>4117 2009</v>
          </cell>
          <cell r="D1133">
            <v>20094117</v>
          </cell>
          <cell r="E1133">
            <v>0</v>
          </cell>
          <cell r="F1133">
            <v>1</v>
          </cell>
          <cell r="G1133">
            <v>1</v>
          </cell>
          <cell r="H1133">
            <v>2</v>
          </cell>
          <cell r="I1133">
            <v>4</v>
          </cell>
        </row>
        <row r="1134">
          <cell r="C1134" t="str">
            <v>4117 2009</v>
          </cell>
          <cell r="D1134">
            <v>20094117</v>
          </cell>
          <cell r="E1134">
            <v>0</v>
          </cell>
          <cell r="F1134">
            <v>1</v>
          </cell>
          <cell r="G1134">
            <v>1</v>
          </cell>
          <cell r="H1134">
            <v>2</v>
          </cell>
          <cell r="I1134">
            <v>4</v>
          </cell>
        </row>
        <row r="1135">
          <cell r="C1135" t="str">
            <v>4117 2009</v>
          </cell>
          <cell r="D1135">
            <v>20094117</v>
          </cell>
          <cell r="E1135">
            <v>0</v>
          </cell>
          <cell r="F1135">
            <v>1</v>
          </cell>
          <cell r="G1135">
            <v>1</v>
          </cell>
          <cell r="H1135">
            <v>2</v>
          </cell>
          <cell r="I1135">
            <v>4</v>
          </cell>
        </row>
        <row r="1136">
          <cell r="C1136" t="str">
            <v>4117 2009</v>
          </cell>
          <cell r="D1136">
            <v>20094117</v>
          </cell>
          <cell r="E1136">
            <v>0</v>
          </cell>
          <cell r="F1136">
            <v>1</v>
          </cell>
          <cell r="G1136">
            <v>1</v>
          </cell>
          <cell r="H1136">
            <v>2</v>
          </cell>
          <cell r="I1136">
            <v>4</v>
          </cell>
        </row>
        <row r="1137">
          <cell r="C1137" t="str">
            <v>4117 2009</v>
          </cell>
          <cell r="D1137">
            <v>20094117</v>
          </cell>
          <cell r="E1137">
            <v>0</v>
          </cell>
          <cell r="F1137">
            <v>1</v>
          </cell>
          <cell r="G1137">
            <v>1</v>
          </cell>
          <cell r="H1137">
            <v>2</v>
          </cell>
          <cell r="I1137">
            <v>4</v>
          </cell>
        </row>
        <row r="1138">
          <cell r="C1138" t="str">
            <v>4117 2009</v>
          </cell>
          <cell r="D1138">
            <v>20094117</v>
          </cell>
          <cell r="E1138">
            <v>0</v>
          </cell>
          <cell r="F1138">
            <v>1</v>
          </cell>
          <cell r="G1138">
            <v>1</v>
          </cell>
          <cell r="H1138">
            <v>2</v>
          </cell>
          <cell r="I1138">
            <v>4</v>
          </cell>
        </row>
        <row r="1139">
          <cell r="C1139" t="str">
            <v>4117 2009</v>
          </cell>
          <cell r="D1139">
            <v>20094117</v>
          </cell>
          <cell r="E1139">
            <v>0</v>
          </cell>
          <cell r="F1139">
            <v>1</v>
          </cell>
          <cell r="G1139">
            <v>1</v>
          </cell>
          <cell r="H1139">
            <v>2</v>
          </cell>
          <cell r="I1139">
            <v>4</v>
          </cell>
        </row>
        <row r="1140">
          <cell r="C1140" t="str">
            <v>4117 2009</v>
          </cell>
          <cell r="D1140">
            <v>20094117</v>
          </cell>
          <cell r="E1140">
            <v>0</v>
          </cell>
          <cell r="F1140">
            <v>1</v>
          </cell>
          <cell r="G1140">
            <v>1</v>
          </cell>
          <cell r="H1140">
            <v>2</v>
          </cell>
          <cell r="I1140">
            <v>4</v>
          </cell>
        </row>
        <row r="1141">
          <cell r="C1141" t="str">
            <v>4117 2009</v>
          </cell>
          <cell r="D1141">
            <v>20094117</v>
          </cell>
          <cell r="E1141">
            <v>0</v>
          </cell>
          <cell r="F1141">
            <v>1</v>
          </cell>
          <cell r="G1141">
            <v>1</v>
          </cell>
          <cell r="H1141">
            <v>2</v>
          </cell>
          <cell r="I1141">
            <v>4</v>
          </cell>
        </row>
        <row r="1142">
          <cell r="C1142" t="str">
            <v>4117 2009</v>
          </cell>
          <cell r="D1142">
            <v>20094117</v>
          </cell>
          <cell r="E1142">
            <v>0</v>
          </cell>
          <cell r="F1142">
            <v>1</v>
          </cell>
          <cell r="G1142">
            <v>1</v>
          </cell>
          <cell r="H1142">
            <v>2</v>
          </cell>
          <cell r="I1142">
            <v>4</v>
          </cell>
        </row>
        <row r="1143">
          <cell r="C1143" t="str">
            <v>4117 2009</v>
          </cell>
          <cell r="D1143">
            <v>20094117</v>
          </cell>
          <cell r="E1143">
            <v>0</v>
          </cell>
          <cell r="F1143">
            <v>1</v>
          </cell>
          <cell r="G1143">
            <v>1</v>
          </cell>
          <cell r="H1143">
            <v>2</v>
          </cell>
          <cell r="I1143">
            <v>4</v>
          </cell>
        </row>
        <row r="1144">
          <cell r="C1144" t="str">
            <v>4117 2009</v>
          </cell>
          <cell r="D1144">
            <v>20094117</v>
          </cell>
          <cell r="E1144">
            <v>0</v>
          </cell>
          <cell r="F1144">
            <v>1</v>
          </cell>
          <cell r="G1144">
            <v>1</v>
          </cell>
          <cell r="H1144">
            <v>2</v>
          </cell>
          <cell r="I1144">
            <v>4</v>
          </cell>
        </row>
        <row r="1145">
          <cell r="C1145" t="str">
            <v>6060 2009</v>
          </cell>
          <cell r="D1145">
            <v>20096060</v>
          </cell>
          <cell r="E1145">
            <v>0</v>
          </cell>
          <cell r="F1145">
            <v>1</v>
          </cell>
          <cell r="G1145">
            <v>1</v>
          </cell>
          <cell r="H1145">
            <v>3</v>
          </cell>
          <cell r="I1145">
            <v>4</v>
          </cell>
        </row>
        <row r="1146">
          <cell r="C1146" t="str">
            <v>6060 2009</v>
          </cell>
          <cell r="D1146">
            <v>20096060</v>
          </cell>
          <cell r="E1146">
            <v>0</v>
          </cell>
          <cell r="F1146">
            <v>1</v>
          </cell>
          <cell r="G1146">
            <v>1</v>
          </cell>
          <cell r="H1146">
            <v>3</v>
          </cell>
          <cell r="I1146">
            <v>4</v>
          </cell>
        </row>
        <row r="1147">
          <cell r="C1147" t="str">
            <v>6060 2009</v>
          </cell>
          <cell r="D1147">
            <v>20096060</v>
          </cell>
          <cell r="E1147">
            <v>0</v>
          </cell>
          <cell r="F1147">
            <v>1</v>
          </cell>
          <cell r="G1147">
            <v>1</v>
          </cell>
          <cell r="H1147">
            <v>3</v>
          </cell>
          <cell r="I1147">
            <v>4</v>
          </cell>
        </row>
        <row r="1148">
          <cell r="C1148" t="str">
            <v>6060 2009</v>
          </cell>
          <cell r="D1148">
            <v>20096060</v>
          </cell>
          <cell r="E1148">
            <v>0</v>
          </cell>
          <cell r="F1148">
            <v>1</v>
          </cell>
          <cell r="G1148">
            <v>1</v>
          </cell>
          <cell r="H1148">
            <v>3</v>
          </cell>
          <cell r="I1148">
            <v>4</v>
          </cell>
        </row>
        <row r="1149">
          <cell r="C1149" t="str">
            <v>6060 2009</v>
          </cell>
          <cell r="D1149">
            <v>20096060</v>
          </cell>
          <cell r="E1149">
            <v>0</v>
          </cell>
          <cell r="F1149">
            <v>1</v>
          </cell>
          <cell r="G1149">
            <v>1</v>
          </cell>
          <cell r="H1149">
            <v>3</v>
          </cell>
          <cell r="I1149">
            <v>4</v>
          </cell>
        </row>
        <row r="1150">
          <cell r="C1150" t="str">
            <v>6060 2009</v>
          </cell>
          <cell r="D1150">
            <v>20096060</v>
          </cell>
          <cell r="E1150">
            <v>0</v>
          </cell>
          <cell r="F1150">
            <v>1</v>
          </cell>
          <cell r="G1150">
            <v>1</v>
          </cell>
          <cell r="H1150">
            <v>3</v>
          </cell>
          <cell r="I1150">
            <v>4</v>
          </cell>
        </row>
        <row r="1151">
          <cell r="C1151" t="str">
            <v>6060 2009</v>
          </cell>
          <cell r="D1151">
            <v>20096060</v>
          </cell>
          <cell r="E1151">
            <v>0</v>
          </cell>
          <cell r="F1151">
            <v>1</v>
          </cell>
          <cell r="G1151">
            <v>1</v>
          </cell>
          <cell r="H1151">
            <v>3</v>
          </cell>
          <cell r="I1151">
            <v>4</v>
          </cell>
        </row>
        <row r="1152">
          <cell r="C1152" t="str">
            <v>6081 2009</v>
          </cell>
          <cell r="D1152">
            <v>20096081</v>
          </cell>
          <cell r="E1152">
            <v>0</v>
          </cell>
          <cell r="F1152">
            <v>1</v>
          </cell>
          <cell r="G1152">
            <v>1</v>
          </cell>
          <cell r="H1152">
            <v>3</v>
          </cell>
          <cell r="I1152">
            <v>4</v>
          </cell>
        </row>
        <row r="1153">
          <cell r="C1153" t="str">
            <v>6081 2009</v>
          </cell>
          <cell r="D1153">
            <v>20096081</v>
          </cell>
          <cell r="E1153">
            <v>0</v>
          </cell>
          <cell r="F1153">
            <v>1</v>
          </cell>
          <cell r="G1153">
            <v>1</v>
          </cell>
          <cell r="H1153">
            <v>3</v>
          </cell>
          <cell r="I1153">
            <v>4</v>
          </cell>
        </row>
        <row r="1154">
          <cell r="C1154" t="str">
            <v>6081 2009</v>
          </cell>
          <cell r="D1154">
            <v>20096081</v>
          </cell>
          <cell r="E1154">
            <v>0</v>
          </cell>
          <cell r="F1154">
            <v>1</v>
          </cell>
          <cell r="G1154">
            <v>1</v>
          </cell>
          <cell r="H1154">
            <v>3</v>
          </cell>
          <cell r="I1154">
            <v>4</v>
          </cell>
        </row>
        <row r="1155">
          <cell r="C1155" t="str">
            <v>6081 2009</v>
          </cell>
          <cell r="D1155">
            <v>20096081</v>
          </cell>
          <cell r="E1155">
            <v>0</v>
          </cell>
          <cell r="F1155">
            <v>1</v>
          </cell>
          <cell r="G1155">
            <v>1</v>
          </cell>
          <cell r="H1155">
            <v>3</v>
          </cell>
          <cell r="I1155">
            <v>4</v>
          </cell>
        </row>
        <row r="1156">
          <cell r="C1156" t="str">
            <v>6081 2009</v>
          </cell>
          <cell r="D1156">
            <v>20096081</v>
          </cell>
          <cell r="E1156">
            <v>0</v>
          </cell>
          <cell r="F1156">
            <v>1</v>
          </cell>
          <cell r="G1156">
            <v>1</v>
          </cell>
          <cell r="H1156">
            <v>3</v>
          </cell>
          <cell r="I1156">
            <v>4</v>
          </cell>
        </row>
        <row r="1157">
          <cell r="C1157" t="str">
            <v>6081 2009</v>
          </cell>
          <cell r="D1157">
            <v>20096081</v>
          </cell>
          <cell r="E1157">
            <v>0</v>
          </cell>
          <cell r="F1157">
            <v>1</v>
          </cell>
          <cell r="G1157">
            <v>1</v>
          </cell>
          <cell r="H1157">
            <v>3</v>
          </cell>
          <cell r="I1157">
            <v>4</v>
          </cell>
        </row>
        <row r="1158">
          <cell r="C1158" t="str">
            <v>6081 2009</v>
          </cell>
          <cell r="D1158">
            <v>20096081</v>
          </cell>
          <cell r="E1158">
            <v>0</v>
          </cell>
          <cell r="F1158">
            <v>1</v>
          </cell>
          <cell r="G1158">
            <v>1</v>
          </cell>
          <cell r="H1158">
            <v>3</v>
          </cell>
          <cell r="I1158">
            <v>4</v>
          </cell>
        </row>
        <row r="1159">
          <cell r="C1159" t="str">
            <v>6081 2009</v>
          </cell>
          <cell r="D1159">
            <v>20096081</v>
          </cell>
          <cell r="E1159">
            <v>0</v>
          </cell>
          <cell r="F1159">
            <v>1</v>
          </cell>
          <cell r="G1159">
            <v>1</v>
          </cell>
          <cell r="H1159">
            <v>3</v>
          </cell>
          <cell r="I1159">
            <v>4</v>
          </cell>
        </row>
        <row r="1160">
          <cell r="C1160" t="str">
            <v>6081 2009</v>
          </cell>
          <cell r="D1160">
            <v>20096081</v>
          </cell>
          <cell r="E1160">
            <v>0</v>
          </cell>
          <cell r="F1160">
            <v>1</v>
          </cell>
          <cell r="G1160">
            <v>1</v>
          </cell>
          <cell r="H1160">
            <v>3</v>
          </cell>
          <cell r="I1160">
            <v>4</v>
          </cell>
        </row>
        <row r="1161">
          <cell r="C1161" t="str">
            <v>6081 2009</v>
          </cell>
          <cell r="D1161">
            <v>20096081</v>
          </cell>
          <cell r="E1161">
            <v>0</v>
          </cell>
          <cell r="F1161">
            <v>1</v>
          </cell>
          <cell r="G1161">
            <v>1</v>
          </cell>
          <cell r="H1161">
            <v>3</v>
          </cell>
          <cell r="I1161">
            <v>4</v>
          </cell>
        </row>
        <row r="1162">
          <cell r="C1162" t="str">
            <v>6081 2009</v>
          </cell>
          <cell r="D1162">
            <v>20096081</v>
          </cell>
          <cell r="E1162">
            <v>0</v>
          </cell>
          <cell r="F1162">
            <v>1</v>
          </cell>
          <cell r="G1162">
            <v>1</v>
          </cell>
          <cell r="H1162">
            <v>3</v>
          </cell>
          <cell r="I1162">
            <v>4</v>
          </cell>
        </row>
        <row r="1163">
          <cell r="C1163" t="str">
            <v>6081 2009</v>
          </cell>
          <cell r="D1163">
            <v>20096081</v>
          </cell>
          <cell r="E1163">
            <v>0</v>
          </cell>
          <cell r="F1163">
            <v>1</v>
          </cell>
          <cell r="G1163">
            <v>1</v>
          </cell>
          <cell r="H1163">
            <v>3</v>
          </cell>
          <cell r="I1163">
            <v>4</v>
          </cell>
        </row>
        <row r="1164">
          <cell r="C1164" t="str">
            <v>6081 2009</v>
          </cell>
          <cell r="D1164">
            <v>20096081</v>
          </cell>
          <cell r="E1164">
            <v>0</v>
          </cell>
          <cell r="F1164">
            <v>1</v>
          </cell>
          <cell r="G1164">
            <v>1</v>
          </cell>
          <cell r="H1164">
            <v>3</v>
          </cell>
          <cell r="I1164">
            <v>4</v>
          </cell>
        </row>
        <row r="1165">
          <cell r="C1165" t="str">
            <v>6081 2009</v>
          </cell>
          <cell r="D1165">
            <v>20096081</v>
          </cell>
          <cell r="E1165">
            <v>0</v>
          </cell>
          <cell r="F1165">
            <v>1</v>
          </cell>
          <cell r="G1165">
            <v>1</v>
          </cell>
          <cell r="H1165">
            <v>3</v>
          </cell>
          <cell r="I1165">
            <v>4</v>
          </cell>
        </row>
        <row r="1166">
          <cell r="C1166" t="str">
            <v>6081 2009</v>
          </cell>
          <cell r="D1166">
            <v>20096081</v>
          </cell>
          <cell r="E1166">
            <v>0</v>
          </cell>
          <cell r="F1166">
            <v>1</v>
          </cell>
          <cell r="G1166">
            <v>1</v>
          </cell>
          <cell r="H1166">
            <v>3</v>
          </cell>
          <cell r="I1166">
            <v>4</v>
          </cell>
        </row>
        <row r="1167">
          <cell r="C1167" t="str">
            <v>6081 2009</v>
          </cell>
          <cell r="D1167">
            <v>20096081</v>
          </cell>
          <cell r="E1167">
            <v>0</v>
          </cell>
          <cell r="F1167">
            <v>1</v>
          </cell>
          <cell r="G1167">
            <v>1</v>
          </cell>
          <cell r="H1167">
            <v>3</v>
          </cell>
          <cell r="I1167">
            <v>4</v>
          </cell>
        </row>
        <row r="1168">
          <cell r="C1168" t="str">
            <v>6081 2009</v>
          </cell>
          <cell r="D1168">
            <v>20096081</v>
          </cell>
          <cell r="E1168">
            <v>0</v>
          </cell>
          <cell r="F1168">
            <v>1</v>
          </cell>
          <cell r="G1168">
            <v>1</v>
          </cell>
          <cell r="H1168">
            <v>3</v>
          </cell>
          <cell r="I1168">
            <v>4</v>
          </cell>
        </row>
        <row r="1169">
          <cell r="C1169" t="str">
            <v>6081 2009</v>
          </cell>
          <cell r="D1169">
            <v>20096081</v>
          </cell>
          <cell r="E1169">
            <v>0</v>
          </cell>
          <cell r="F1169">
            <v>1</v>
          </cell>
          <cell r="G1169">
            <v>1</v>
          </cell>
          <cell r="H1169">
            <v>3</v>
          </cell>
          <cell r="I1169">
            <v>4</v>
          </cell>
        </row>
        <row r="1170">
          <cell r="C1170" t="str">
            <v>6144 2009</v>
          </cell>
          <cell r="D1170">
            <v>20096144</v>
          </cell>
          <cell r="E1170">
            <v>2</v>
          </cell>
          <cell r="F1170">
            <v>1</v>
          </cell>
          <cell r="G1170">
            <v>0</v>
          </cell>
          <cell r="H1170">
            <v>3</v>
          </cell>
          <cell r="I1170">
            <v>4</v>
          </cell>
        </row>
        <row r="1171">
          <cell r="C1171" t="str">
            <v>6624 2009</v>
          </cell>
          <cell r="D1171">
            <v>20096624</v>
          </cell>
          <cell r="E1171">
            <v>0</v>
          </cell>
          <cell r="F1171">
            <v>1</v>
          </cell>
          <cell r="G1171">
            <v>1</v>
          </cell>
          <cell r="H1171">
            <v>1</v>
          </cell>
          <cell r="I1171">
            <v>4</v>
          </cell>
        </row>
        <row r="1172">
          <cell r="C1172" t="str">
            <v>6624 2009</v>
          </cell>
          <cell r="D1172">
            <v>20096624</v>
          </cell>
          <cell r="E1172">
            <v>0</v>
          </cell>
          <cell r="F1172">
            <v>1</v>
          </cell>
          <cell r="G1172">
            <v>1</v>
          </cell>
          <cell r="H1172">
            <v>1</v>
          </cell>
          <cell r="I1172">
            <v>4</v>
          </cell>
        </row>
        <row r="1173">
          <cell r="C1173" t="str">
            <v>6624 2009</v>
          </cell>
          <cell r="D1173">
            <v>20096624</v>
          </cell>
          <cell r="E1173">
            <v>0</v>
          </cell>
          <cell r="F1173">
            <v>1</v>
          </cell>
          <cell r="G1173">
            <v>1</v>
          </cell>
          <cell r="H1173">
            <v>1</v>
          </cell>
          <cell r="I1173">
            <v>4</v>
          </cell>
        </row>
        <row r="1174">
          <cell r="C1174" t="str">
            <v>6624 2009</v>
          </cell>
          <cell r="D1174">
            <v>20096624</v>
          </cell>
          <cell r="E1174">
            <v>0</v>
          </cell>
          <cell r="F1174">
            <v>1</v>
          </cell>
          <cell r="G1174">
            <v>1</v>
          </cell>
          <cell r="H1174">
            <v>1</v>
          </cell>
          <cell r="I1174">
            <v>4</v>
          </cell>
        </row>
        <row r="1175">
          <cell r="C1175" t="str">
            <v>6624 2009</v>
          </cell>
          <cell r="D1175">
            <v>20096624</v>
          </cell>
          <cell r="E1175">
            <v>0</v>
          </cell>
          <cell r="F1175">
            <v>1</v>
          </cell>
          <cell r="G1175">
            <v>1</v>
          </cell>
          <cell r="H1175">
            <v>1</v>
          </cell>
          <cell r="I1175">
            <v>4</v>
          </cell>
        </row>
        <row r="1176">
          <cell r="C1176" t="str">
            <v>6624 2009</v>
          </cell>
          <cell r="D1176">
            <v>20096624</v>
          </cell>
          <cell r="E1176">
            <v>0</v>
          </cell>
          <cell r="F1176">
            <v>1</v>
          </cell>
          <cell r="G1176">
            <v>1</v>
          </cell>
          <cell r="H1176">
            <v>1</v>
          </cell>
          <cell r="I1176">
            <v>4</v>
          </cell>
        </row>
        <row r="1177">
          <cell r="C1177" t="str">
            <v>6624 2009</v>
          </cell>
          <cell r="D1177">
            <v>20096624</v>
          </cell>
          <cell r="E1177">
            <v>0</v>
          </cell>
          <cell r="F1177">
            <v>1</v>
          </cell>
          <cell r="G1177">
            <v>1</v>
          </cell>
          <cell r="H1177">
            <v>1</v>
          </cell>
          <cell r="I1177">
            <v>4</v>
          </cell>
        </row>
        <row r="1178">
          <cell r="C1178" t="str">
            <v>6624 2009</v>
          </cell>
          <cell r="D1178">
            <v>20096624</v>
          </cell>
          <cell r="E1178">
            <v>0</v>
          </cell>
          <cell r="F1178">
            <v>1</v>
          </cell>
          <cell r="G1178">
            <v>1</v>
          </cell>
          <cell r="H1178">
            <v>1</v>
          </cell>
          <cell r="I1178">
            <v>4</v>
          </cell>
        </row>
        <row r="1179">
          <cell r="C1179" t="str">
            <v>6641 2009</v>
          </cell>
          <cell r="D1179">
            <v>20096641</v>
          </cell>
          <cell r="E1179">
            <v>2</v>
          </cell>
          <cell r="F1179">
            <v>1</v>
          </cell>
          <cell r="G1179">
            <v>0</v>
          </cell>
          <cell r="H1179">
            <v>3</v>
          </cell>
          <cell r="I1179">
            <v>4</v>
          </cell>
        </row>
        <row r="1180">
          <cell r="C1180" t="str">
            <v>6641 2009</v>
          </cell>
          <cell r="D1180">
            <v>20096641</v>
          </cell>
          <cell r="E1180">
            <v>2</v>
          </cell>
          <cell r="F1180">
            <v>1</v>
          </cell>
          <cell r="G1180">
            <v>0</v>
          </cell>
          <cell r="H1180">
            <v>3</v>
          </cell>
          <cell r="I1180">
            <v>4</v>
          </cell>
        </row>
        <row r="1181">
          <cell r="C1181" t="str">
            <v>6641 2009</v>
          </cell>
          <cell r="D1181">
            <v>20096641</v>
          </cell>
          <cell r="E1181">
            <v>2</v>
          </cell>
          <cell r="F1181">
            <v>1</v>
          </cell>
          <cell r="G1181">
            <v>0</v>
          </cell>
          <cell r="H1181">
            <v>3</v>
          </cell>
          <cell r="I1181">
            <v>4</v>
          </cell>
        </row>
        <row r="1182">
          <cell r="C1182" t="str">
            <v>6641 2009</v>
          </cell>
          <cell r="D1182">
            <v>20096641</v>
          </cell>
          <cell r="E1182">
            <v>2</v>
          </cell>
          <cell r="F1182">
            <v>1</v>
          </cell>
          <cell r="G1182">
            <v>0</v>
          </cell>
          <cell r="H1182">
            <v>3</v>
          </cell>
          <cell r="I1182">
            <v>4</v>
          </cell>
        </row>
        <row r="1183">
          <cell r="C1183" t="str">
            <v>6641 2009</v>
          </cell>
          <cell r="D1183">
            <v>20096641</v>
          </cell>
          <cell r="E1183">
            <v>2</v>
          </cell>
          <cell r="F1183">
            <v>1</v>
          </cell>
          <cell r="G1183">
            <v>0</v>
          </cell>
          <cell r="H1183">
            <v>3</v>
          </cell>
          <cell r="I1183">
            <v>4</v>
          </cell>
        </row>
        <row r="1184">
          <cell r="C1184" t="str">
            <v>6641 2009</v>
          </cell>
          <cell r="D1184">
            <v>20096641</v>
          </cell>
          <cell r="E1184">
            <v>2</v>
          </cell>
          <cell r="F1184">
            <v>1</v>
          </cell>
          <cell r="G1184">
            <v>0</v>
          </cell>
          <cell r="H1184">
            <v>3</v>
          </cell>
          <cell r="I1184">
            <v>4</v>
          </cell>
        </row>
        <row r="1185">
          <cell r="C1185" t="str">
            <v>6641 2009</v>
          </cell>
          <cell r="D1185">
            <v>20096641</v>
          </cell>
          <cell r="E1185">
            <v>2</v>
          </cell>
          <cell r="F1185">
            <v>1</v>
          </cell>
          <cell r="G1185">
            <v>0</v>
          </cell>
          <cell r="H1185">
            <v>3</v>
          </cell>
          <cell r="I1185">
            <v>4</v>
          </cell>
        </row>
        <row r="1186">
          <cell r="C1186" t="str">
            <v>6641 2009</v>
          </cell>
          <cell r="D1186">
            <v>20096641</v>
          </cell>
          <cell r="E1186">
            <v>2</v>
          </cell>
          <cell r="F1186">
            <v>1</v>
          </cell>
          <cell r="G1186">
            <v>0</v>
          </cell>
          <cell r="H1186">
            <v>3</v>
          </cell>
          <cell r="I1186">
            <v>4</v>
          </cell>
        </row>
        <row r="1187">
          <cell r="C1187" t="str">
            <v>6641 2009</v>
          </cell>
          <cell r="D1187">
            <v>20096641</v>
          </cell>
          <cell r="E1187">
            <v>2</v>
          </cell>
          <cell r="F1187">
            <v>1</v>
          </cell>
          <cell r="G1187">
            <v>0</v>
          </cell>
          <cell r="H1187">
            <v>3</v>
          </cell>
          <cell r="I1187">
            <v>4</v>
          </cell>
        </row>
        <row r="1188">
          <cell r="C1188" t="str">
            <v>6641 2009</v>
          </cell>
          <cell r="D1188">
            <v>20096641</v>
          </cell>
          <cell r="E1188">
            <v>2</v>
          </cell>
          <cell r="F1188">
            <v>1</v>
          </cell>
          <cell r="G1188">
            <v>0</v>
          </cell>
          <cell r="H1188">
            <v>3</v>
          </cell>
          <cell r="I1188">
            <v>4</v>
          </cell>
        </row>
        <row r="1189">
          <cell r="C1189" t="str">
            <v>6641 2009</v>
          </cell>
          <cell r="D1189">
            <v>20096641</v>
          </cell>
          <cell r="E1189">
            <v>2</v>
          </cell>
          <cell r="F1189">
            <v>1</v>
          </cell>
          <cell r="G1189">
            <v>0</v>
          </cell>
          <cell r="H1189">
            <v>3</v>
          </cell>
          <cell r="I1189">
            <v>4</v>
          </cell>
        </row>
        <row r="1190">
          <cell r="C1190" t="str">
            <v>12017 2009</v>
          </cell>
          <cell r="D1190">
            <v>200912017</v>
          </cell>
          <cell r="E1190">
            <v>0</v>
          </cell>
          <cell r="F1190">
            <v>1</v>
          </cell>
          <cell r="G1190">
            <v>1</v>
          </cell>
          <cell r="H1190">
            <v>2</v>
          </cell>
          <cell r="I1190">
            <v>3</v>
          </cell>
        </row>
        <row r="1191">
          <cell r="C1191" t="str">
            <v>13011 2009</v>
          </cell>
          <cell r="D1191">
            <v>200913011</v>
          </cell>
          <cell r="E1191">
            <v>0</v>
          </cell>
          <cell r="F1191">
            <v>1</v>
          </cell>
          <cell r="G1191">
            <v>1</v>
          </cell>
          <cell r="H1191">
            <v>3</v>
          </cell>
          <cell r="I1191">
            <v>3</v>
          </cell>
        </row>
        <row r="1192">
          <cell r="C1192" t="str">
            <v>13096 2009</v>
          </cell>
          <cell r="D1192">
            <v>200913096</v>
          </cell>
          <cell r="E1192">
            <v>-9</v>
          </cell>
          <cell r="F1192">
            <v>-9</v>
          </cell>
          <cell r="G1192">
            <v>-9</v>
          </cell>
          <cell r="H1192">
            <v>-9</v>
          </cell>
          <cell r="I1192">
            <v>3</v>
          </cell>
        </row>
        <row r="1193">
          <cell r="C1193" t="str">
            <v>17123 2009</v>
          </cell>
          <cell r="D1193">
            <v>200917123</v>
          </cell>
          <cell r="E1193">
            <v>0</v>
          </cell>
          <cell r="F1193">
            <v>1</v>
          </cell>
          <cell r="G1193">
            <v>1</v>
          </cell>
          <cell r="H1193">
            <v>3</v>
          </cell>
          <cell r="I1193">
            <v>2</v>
          </cell>
        </row>
        <row r="1194">
          <cell r="C1194" t="str">
            <v>17123 2009</v>
          </cell>
          <cell r="D1194">
            <v>200917123</v>
          </cell>
          <cell r="E1194">
            <v>0</v>
          </cell>
          <cell r="F1194">
            <v>1</v>
          </cell>
          <cell r="G1194">
            <v>1</v>
          </cell>
          <cell r="H1194">
            <v>3</v>
          </cell>
          <cell r="I1194">
            <v>2</v>
          </cell>
        </row>
        <row r="1195">
          <cell r="C1195" t="str">
            <v>17123 2009</v>
          </cell>
          <cell r="D1195">
            <v>200917123</v>
          </cell>
          <cell r="E1195">
            <v>0</v>
          </cell>
          <cell r="F1195">
            <v>1</v>
          </cell>
          <cell r="G1195">
            <v>1</v>
          </cell>
          <cell r="H1195">
            <v>3</v>
          </cell>
          <cell r="I1195">
            <v>2</v>
          </cell>
        </row>
        <row r="1196">
          <cell r="C1196" t="str">
            <v>17123 2009</v>
          </cell>
          <cell r="D1196">
            <v>200917123</v>
          </cell>
          <cell r="E1196">
            <v>0</v>
          </cell>
          <cell r="F1196">
            <v>1</v>
          </cell>
          <cell r="G1196">
            <v>1</v>
          </cell>
          <cell r="H1196">
            <v>3</v>
          </cell>
          <cell r="I1196">
            <v>2</v>
          </cell>
        </row>
        <row r="1197">
          <cell r="C1197" t="str">
            <v>17123 2009</v>
          </cell>
          <cell r="D1197">
            <v>200917123</v>
          </cell>
          <cell r="E1197">
            <v>0</v>
          </cell>
          <cell r="F1197">
            <v>1</v>
          </cell>
          <cell r="G1197">
            <v>1</v>
          </cell>
          <cell r="H1197">
            <v>3</v>
          </cell>
          <cell r="I1197">
            <v>2</v>
          </cell>
        </row>
        <row r="1198">
          <cell r="C1198" t="str">
            <v>17123 2009</v>
          </cell>
          <cell r="D1198">
            <v>200917123</v>
          </cell>
          <cell r="E1198">
            <v>0</v>
          </cell>
          <cell r="F1198">
            <v>1</v>
          </cell>
          <cell r="G1198">
            <v>1</v>
          </cell>
          <cell r="H1198">
            <v>3</v>
          </cell>
          <cell r="I1198">
            <v>2</v>
          </cell>
        </row>
        <row r="1199">
          <cell r="C1199" t="str">
            <v>17123 2009</v>
          </cell>
          <cell r="D1199">
            <v>200917123</v>
          </cell>
          <cell r="E1199">
            <v>0</v>
          </cell>
          <cell r="F1199">
            <v>1</v>
          </cell>
          <cell r="G1199">
            <v>1</v>
          </cell>
          <cell r="H1199">
            <v>3</v>
          </cell>
          <cell r="I1199">
            <v>2</v>
          </cell>
        </row>
        <row r="1200">
          <cell r="C1200" t="str">
            <v>17123 2009</v>
          </cell>
          <cell r="D1200">
            <v>200917123</v>
          </cell>
          <cell r="E1200">
            <v>0</v>
          </cell>
          <cell r="F1200">
            <v>1</v>
          </cell>
          <cell r="G1200">
            <v>1</v>
          </cell>
          <cell r="H1200">
            <v>3</v>
          </cell>
          <cell r="I1200">
            <v>2</v>
          </cell>
        </row>
        <row r="1201">
          <cell r="C1201" t="str">
            <v>17123 2009</v>
          </cell>
          <cell r="D1201">
            <v>200917123</v>
          </cell>
          <cell r="E1201">
            <v>0</v>
          </cell>
          <cell r="F1201">
            <v>1</v>
          </cell>
          <cell r="G1201">
            <v>1</v>
          </cell>
          <cell r="H1201">
            <v>3</v>
          </cell>
          <cell r="I1201">
            <v>2</v>
          </cell>
        </row>
        <row r="1202">
          <cell r="C1202" t="str">
            <v>17123 2009</v>
          </cell>
          <cell r="D1202">
            <v>200917123</v>
          </cell>
          <cell r="E1202">
            <v>0</v>
          </cell>
          <cell r="F1202">
            <v>1</v>
          </cell>
          <cell r="G1202">
            <v>1</v>
          </cell>
          <cell r="H1202">
            <v>3</v>
          </cell>
          <cell r="I1202">
            <v>2</v>
          </cell>
        </row>
        <row r="1203">
          <cell r="C1203" t="str">
            <v>17123 2009</v>
          </cell>
          <cell r="D1203">
            <v>200917123</v>
          </cell>
          <cell r="E1203">
            <v>0</v>
          </cell>
          <cell r="F1203">
            <v>1</v>
          </cell>
          <cell r="G1203">
            <v>1</v>
          </cell>
          <cell r="H1203">
            <v>3</v>
          </cell>
          <cell r="I1203">
            <v>2</v>
          </cell>
        </row>
        <row r="1204">
          <cell r="C1204" t="str">
            <v>17123 2009</v>
          </cell>
          <cell r="D1204">
            <v>200917123</v>
          </cell>
          <cell r="E1204">
            <v>0</v>
          </cell>
          <cell r="F1204">
            <v>1</v>
          </cell>
          <cell r="G1204">
            <v>1</v>
          </cell>
          <cell r="H1204">
            <v>3</v>
          </cell>
          <cell r="I1204">
            <v>2</v>
          </cell>
        </row>
        <row r="1205">
          <cell r="C1205" t="str">
            <v>17123 2009</v>
          </cell>
          <cell r="D1205">
            <v>200917123</v>
          </cell>
          <cell r="E1205">
            <v>0</v>
          </cell>
          <cell r="F1205">
            <v>1</v>
          </cell>
          <cell r="G1205">
            <v>1</v>
          </cell>
          <cell r="H1205">
            <v>3</v>
          </cell>
          <cell r="I1205">
            <v>2</v>
          </cell>
        </row>
        <row r="1206">
          <cell r="C1206" t="str">
            <v>17123 2009</v>
          </cell>
          <cell r="D1206">
            <v>200917123</v>
          </cell>
          <cell r="E1206">
            <v>0</v>
          </cell>
          <cell r="F1206">
            <v>1</v>
          </cell>
          <cell r="G1206">
            <v>1</v>
          </cell>
          <cell r="H1206">
            <v>3</v>
          </cell>
          <cell r="I1206">
            <v>2</v>
          </cell>
        </row>
        <row r="1207">
          <cell r="C1207" t="str">
            <v>17123 2009</v>
          </cell>
          <cell r="D1207">
            <v>200917123</v>
          </cell>
          <cell r="E1207">
            <v>0</v>
          </cell>
          <cell r="F1207">
            <v>1</v>
          </cell>
          <cell r="G1207">
            <v>1</v>
          </cell>
          <cell r="H1207">
            <v>3</v>
          </cell>
          <cell r="I1207">
            <v>2</v>
          </cell>
        </row>
        <row r="1208">
          <cell r="C1208" t="str">
            <v>17123 2009</v>
          </cell>
          <cell r="D1208">
            <v>200917123</v>
          </cell>
          <cell r="E1208">
            <v>0</v>
          </cell>
          <cell r="F1208">
            <v>1</v>
          </cell>
          <cell r="G1208">
            <v>1</v>
          </cell>
          <cell r="H1208">
            <v>3</v>
          </cell>
          <cell r="I1208">
            <v>2</v>
          </cell>
        </row>
        <row r="1209">
          <cell r="C1209" t="str">
            <v>17123 2009</v>
          </cell>
          <cell r="D1209">
            <v>200917123</v>
          </cell>
          <cell r="E1209">
            <v>0</v>
          </cell>
          <cell r="F1209">
            <v>1</v>
          </cell>
          <cell r="G1209">
            <v>1</v>
          </cell>
          <cell r="H1209">
            <v>3</v>
          </cell>
          <cell r="I1209">
            <v>2</v>
          </cell>
        </row>
        <row r="1210">
          <cell r="C1210" t="str">
            <v>17123 2009</v>
          </cell>
          <cell r="D1210">
            <v>200917123</v>
          </cell>
          <cell r="E1210">
            <v>0</v>
          </cell>
          <cell r="F1210">
            <v>1</v>
          </cell>
          <cell r="G1210">
            <v>1</v>
          </cell>
          <cell r="H1210">
            <v>3</v>
          </cell>
          <cell r="I1210">
            <v>2</v>
          </cell>
        </row>
        <row r="1211">
          <cell r="C1211" t="str">
            <v>17123 2009</v>
          </cell>
          <cell r="D1211">
            <v>200917123</v>
          </cell>
          <cell r="E1211">
            <v>0</v>
          </cell>
          <cell r="F1211">
            <v>1</v>
          </cell>
          <cell r="G1211">
            <v>1</v>
          </cell>
          <cell r="H1211">
            <v>3</v>
          </cell>
          <cell r="I1211">
            <v>2</v>
          </cell>
        </row>
        <row r="1212">
          <cell r="C1212" t="str">
            <v>17123 2009</v>
          </cell>
          <cell r="D1212">
            <v>200917123</v>
          </cell>
          <cell r="E1212">
            <v>0</v>
          </cell>
          <cell r="F1212">
            <v>1</v>
          </cell>
          <cell r="G1212">
            <v>1</v>
          </cell>
          <cell r="H1212">
            <v>3</v>
          </cell>
          <cell r="I1212">
            <v>2</v>
          </cell>
        </row>
        <row r="1213">
          <cell r="C1213" t="str">
            <v>17123 2009</v>
          </cell>
          <cell r="D1213">
            <v>200917123</v>
          </cell>
          <cell r="E1213">
            <v>0</v>
          </cell>
          <cell r="F1213">
            <v>1</v>
          </cell>
          <cell r="G1213">
            <v>1</v>
          </cell>
          <cell r="H1213">
            <v>3</v>
          </cell>
          <cell r="I1213">
            <v>2</v>
          </cell>
        </row>
        <row r="1214">
          <cell r="C1214" t="str">
            <v>17123 2009</v>
          </cell>
          <cell r="D1214">
            <v>200917123</v>
          </cell>
          <cell r="E1214">
            <v>0</v>
          </cell>
          <cell r="F1214">
            <v>1</v>
          </cell>
          <cell r="G1214">
            <v>1</v>
          </cell>
          <cell r="H1214">
            <v>3</v>
          </cell>
          <cell r="I1214">
            <v>2</v>
          </cell>
        </row>
        <row r="1215">
          <cell r="C1215" t="str">
            <v>17123 2009</v>
          </cell>
          <cell r="D1215">
            <v>200917123</v>
          </cell>
          <cell r="E1215">
            <v>0</v>
          </cell>
          <cell r="F1215">
            <v>1</v>
          </cell>
          <cell r="G1215">
            <v>1</v>
          </cell>
          <cell r="H1215">
            <v>3</v>
          </cell>
          <cell r="I1215">
            <v>2</v>
          </cell>
        </row>
        <row r="1216">
          <cell r="C1216" t="str">
            <v>17123 2009</v>
          </cell>
          <cell r="D1216">
            <v>200917123</v>
          </cell>
          <cell r="E1216">
            <v>0</v>
          </cell>
          <cell r="F1216">
            <v>1</v>
          </cell>
          <cell r="G1216">
            <v>1</v>
          </cell>
          <cell r="H1216">
            <v>3</v>
          </cell>
          <cell r="I1216">
            <v>2</v>
          </cell>
        </row>
        <row r="1217">
          <cell r="C1217" t="str">
            <v>17123 2009</v>
          </cell>
          <cell r="D1217">
            <v>200917123</v>
          </cell>
          <cell r="E1217">
            <v>0</v>
          </cell>
          <cell r="F1217">
            <v>1</v>
          </cell>
          <cell r="G1217">
            <v>1</v>
          </cell>
          <cell r="H1217">
            <v>3</v>
          </cell>
          <cell r="I1217">
            <v>2</v>
          </cell>
        </row>
        <row r="1218">
          <cell r="C1218" t="str">
            <v>17123 2009</v>
          </cell>
          <cell r="D1218">
            <v>200917123</v>
          </cell>
          <cell r="E1218">
            <v>0</v>
          </cell>
          <cell r="F1218">
            <v>1</v>
          </cell>
          <cell r="G1218">
            <v>1</v>
          </cell>
          <cell r="H1218">
            <v>3</v>
          </cell>
          <cell r="I1218">
            <v>2</v>
          </cell>
        </row>
        <row r="1219">
          <cell r="C1219" t="str">
            <v>17123 2009</v>
          </cell>
          <cell r="D1219">
            <v>200917123</v>
          </cell>
          <cell r="E1219">
            <v>0</v>
          </cell>
          <cell r="F1219">
            <v>1</v>
          </cell>
          <cell r="G1219">
            <v>1</v>
          </cell>
          <cell r="H1219">
            <v>3</v>
          </cell>
          <cell r="I1219">
            <v>2</v>
          </cell>
        </row>
        <row r="1220">
          <cell r="C1220" t="str">
            <v>17123 2009</v>
          </cell>
          <cell r="D1220">
            <v>200917123</v>
          </cell>
          <cell r="E1220">
            <v>0</v>
          </cell>
          <cell r="F1220">
            <v>1</v>
          </cell>
          <cell r="G1220">
            <v>1</v>
          </cell>
          <cell r="H1220">
            <v>3</v>
          </cell>
          <cell r="I1220">
            <v>2</v>
          </cell>
        </row>
        <row r="1221">
          <cell r="C1221" t="str">
            <v>17123 2009</v>
          </cell>
          <cell r="D1221">
            <v>200917123</v>
          </cell>
          <cell r="E1221">
            <v>0</v>
          </cell>
          <cell r="F1221">
            <v>1</v>
          </cell>
          <cell r="G1221">
            <v>1</v>
          </cell>
          <cell r="H1221">
            <v>3</v>
          </cell>
          <cell r="I1221">
            <v>2</v>
          </cell>
        </row>
        <row r="1222">
          <cell r="C1222" t="str">
            <v>17123 2009</v>
          </cell>
          <cell r="D1222">
            <v>200917123</v>
          </cell>
          <cell r="E1222">
            <v>0</v>
          </cell>
          <cell r="F1222">
            <v>1</v>
          </cell>
          <cell r="G1222">
            <v>1</v>
          </cell>
          <cell r="H1222">
            <v>3</v>
          </cell>
          <cell r="I1222">
            <v>2</v>
          </cell>
        </row>
        <row r="1223">
          <cell r="C1223" t="str">
            <v>17123 2009</v>
          </cell>
          <cell r="D1223">
            <v>200917123</v>
          </cell>
          <cell r="E1223">
            <v>0</v>
          </cell>
          <cell r="F1223">
            <v>1</v>
          </cell>
          <cell r="G1223">
            <v>1</v>
          </cell>
          <cell r="H1223">
            <v>3</v>
          </cell>
          <cell r="I1223">
            <v>2</v>
          </cell>
        </row>
        <row r="1224">
          <cell r="C1224" t="str">
            <v>17123 2009</v>
          </cell>
          <cell r="D1224">
            <v>200917123</v>
          </cell>
          <cell r="E1224">
            <v>0</v>
          </cell>
          <cell r="F1224">
            <v>1</v>
          </cell>
          <cell r="G1224">
            <v>1</v>
          </cell>
          <cell r="H1224">
            <v>3</v>
          </cell>
          <cell r="I1224">
            <v>2</v>
          </cell>
        </row>
        <row r="1225">
          <cell r="C1225" t="str">
            <v>17123 2009</v>
          </cell>
          <cell r="D1225">
            <v>200917123</v>
          </cell>
          <cell r="E1225">
            <v>0</v>
          </cell>
          <cell r="F1225">
            <v>1</v>
          </cell>
          <cell r="G1225">
            <v>1</v>
          </cell>
          <cell r="H1225">
            <v>3</v>
          </cell>
          <cell r="I1225">
            <v>2</v>
          </cell>
        </row>
        <row r="1226">
          <cell r="C1226" t="str">
            <v>17223 2009</v>
          </cell>
          <cell r="D1226">
            <v>200917223</v>
          </cell>
          <cell r="E1226">
            <v>0</v>
          </cell>
          <cell r="F1226">
            <v>1</v>
          </cell>
          <cell r="G1226">
            <v>1</v>
          </cell>
          <cell r="H1226">
            <v>3</v>
          </cell>
          <cell r="I1226">
            <v>2</v>
          </cell>
        </row>
        <row r="1227">
          <cell r="C1227" t="str">
            <v>17223 2009</v>
          </cell>
          <cell r="D1227">
            <v>200917223</v>
          </cell>
          <cell r="E1227">
            <v>0</v>
          </cell>
          <cell r="F1227">
            <v>1</v>
          </cell>
          <cell r="G1227">
            <v>1</v>
          </cell>
          <cell r="H1227">
            <v>3</v>
          </cell>
          <cell r="I1227">
            <v>2</v>
          </cell>
        </row>
        <row r="1228">
          <cell r="C1228" t="str">
            <v>17223 2009</v>
          </cell>
          <cell r="D1228">
            <v>200917223</v>
          </cell>
          <cell r="E1228">
            <v>0</v>
          </cell>
          <cell r="F1228">
            <v>1</v>
          </cell>
          <cell r="G1228">
            <v>1</v>
          </cell>
          <cell r="H1228">
            <v>3</v>
          </cell>
          <cell r="I1228">
            <v>2</v>
          </cell>
        </row>
        <row r="1229">
          <cell r="C1229" t="str">
            <v>17223 2009</v>
          </cell>
          <cell r="D1229">
            <v>200917223</v>
          </cell>
          <cell r="E1229">
            <v>0</v>
          </cell>
          <cell r="F1229">
            <v>1</v>
          </cell>
          <cell r="G1229">
            <v>1</v>
          </cell>
          <cell r="H1229">
            <v>3</v>
          </cell>
          <cell r="I1229">
            <v>2</v>
          </cell>
        </row>
        <row r="1230">
          <cell r="C1230" t="str">
            <v>17223 2009</v>
          </cell>
          <cell r="D1230">
            <v>200917223</v>
          </cell>
          <cell r="E1230">
            <v>0</v>
          </cell>
          <cell r="F1230">
            <v>1</v>
          </cell>
          <cell r="G1230">
            <v>1</v>
          </cell>
          <cell r="H1230">
            <v>3</v>
          </cell>
          <cell r="I1230">
            <v>2</v>
          </cell>
        </row>
        <row r="1231">
          <cell r="C1231" t="str">
            <v>17223 2009</v>
          </cell>
          <cell r="D1231">
            <v>200917223</v>
          </cell>
          <cell r="E1231">
            <v>0</v>
          </cell>
          <cell r="F1231">
            <v>1</v>
          </cell>
          <cell r="G1231">
            <v>1</v>
          </cell>
          <cell r="H1231">
            <v>3</v>
          </cell>
          <cell r="I1231">
            <v>2</v>
          </cell>
        </row>
        <row r="1232">
          <cell r="C1232" t="str">
            <v>17223 2009</v>
          </cell>
          <cell r="D1232">
            <v>200917223</v>
          </cell>
          <cell r="E1232">
            <v>0</v>
          </cell>
          <cell r="F1232">
            <v>1</v>
          </cell>
          <cell r="G1232">
            <v>1</v>
          </cell>
          <cell r="H1232">
            <v>3</v>
          </cell>
          <cell r="I1232">
            <v>2</v>
          </cell>
        </row>
        <row r="1233">
          <cell r="C1233" t="str">
            <v>17223 2009</v>
          </cell>
          <cell r="D1233">
            <v>200917223</v>
          </cell>
          <cell r="E1233">
            <v>0</v>
          </cell>
          <cell r="F1233">
            <v>1</v>
          </cell>
          <cell r="G1233">
            <v>1</v>
          </cell>
          <cell r="H1233">
            <v>3</v>
          </cell>
          <cell r="I1233">
            <v>2</v>
          </cell>
        </row>
        <row r="1234">
          <cell r="C1234" t="str">
            <v>17223 2009</v>
          </cell>
          <cell r="D1234">
            <v>200917223</v>
          </cell>
          <cell r="E1234">
            <v>0</v>
          </cell>
          <cell r="F1234">
            <v>1</v>
          </cell>
          <cell r="G1234">
            <v>1</v>
          </cell>
          <cell r="H1234">
            <v>3</v>
          </cell>
          <cell r="I1234">
            <v>2</v>
          </cell>
        </row>
        <row r="1235">
          <cell r="C1235" t="str">
            <v>17223 2009</v>
          </cell>
          <cell r="D1235">
            <v>200917223</v>
          </cell>
          <cell r="E1235">
            <v>0</v>
          </cell>
          <cell r="F1235">
            <v>1</v>
          </cell>
          <cell r="G1235">
            <v>1</v>
          </cell>
          <cell r="H1235">
            <v>3</v>
          </cell>
          <cell r="I1235">
            <v>2</v>
          </cell>
        </row>
        <row r="1236">
          <cell r="C1236" t="str">
            <v>17223 2009</v>
          </cell>
          <cell r="D1236">
            <v>200917223</v>
          </cell>
          <cell r="E1236">
            <v>0</v>
          </cell>
          <cell r="F1236">
            <v>1</v>
          </cell>
          <cell r="G1236">
            <v>1</v>
          </cell>
          <cell r="H1236">
            <v>3</v>
          </cell>
          <cell r="I1236">
            <v>2</v>
          </cell>
        </row>
        <row r="1237">
          <cell r="C1237" t="str">
            <v>17223 2009</v>
          </cell>
          <cell r="D1237">
            <v>200917223</v>
          </cell>
          <cell r="E1237">
            <v>0</v>
          </cell>
          <cell r="F1237">
            <v>1</v>
          </cell>
          <cell r="G1237">
            <v>1</v>
          </cell>
          <cell r="H1237">
            <v>3</v>
          </cell>
          <cell r="I1237">
            <v>2</v>
          </cell>
        </row>
        <row r="1238">
          <cell r="C1238" t="str">
            <v>17223 2009</v>
          </cell>
          <cell r="D1238">
            <v>200917223</v>
          </cell>
          <cell r="E1238">
            <v>0</v>
          </cell>
          <cell r="F1238">
            <v>1</v>
          </cell>
          <cell r="G1238">
            <v>1</v>
          </cell>
          <cell r="H1238">
            <v>3</v>
          </cell>
          <cell r="I1238">
            <v>2</v>
          </cell>
        </row>
        <row r="1239">
          <cell r="C1239" t="str">
            <v>17223 2009</v>
          </cell>
          <cell r="D1239">
            <v>200917223</v>
          </cell>
          <cell r="E1239">
            <v>0</v>
          </cell>
          <cell r="F1239">
            <v>1</v>
          </cell>
          <cell r="G1239">
            <v>1</v>
          </cell>
          <cell r="H1239">
            <v>3</v>
          </cell>
          <cell r="I1239">
            <v>2</v>
          </cell>
        </row>
        <row r="1240">
          <cell r="C1240" t="str">
            <v>17223 2009</v>
          </cell>
          <cell r="D1240">
            <v>200917223</v>
          </cell>
          <cell r="E1240">
            <v>0</v>
          </cell>
          <cell r="F1240">
            <v>1</v>
          </cell>
          <cell r="G1240">
            <v>1</v>
          </cell>
          <cell r="H1240">
            <v>3</v>
          </cell>
          <cell r="I1240">
            <v>2</v>
          </cell>
        </row>
        <row r="1241">
          <cell r="C1241" t="str">
            <v>17223 2009</v>
          </cell>
          <cell r="D1241">
            <v>200917223</v>
          </cell>
          <cell r="E1241">
            <v>0</v>
          </cell>
          <cell r="F1241">
            <v>1</v>
          </cell>
          <cell r="G1241">
            <v>1</v>
          </cell>
          <cell r="H1241">
            <v>3</v>
          </cell>
          <cell r="I1241">
            <v>2</v>
          </cell>
        </row>
        <row r="1242">
          <cell r="C1242" t="str">
            <v>17223 2009</v>
          </cell>
          <cell r="D1242">
            <v>200917223</v>
          </cell>
          <cell r="E1242">
            <v>0</v>
          </cell>
          <cell r="F1242">
            <v>1</v>
          </cell>
          <cell r="G1242">
            <v>1</v>
          </cell>
          <cell r="H1242">
            <v>3</v>
          </cell>
          <cell r="I1242">
            <v>2</v>
          </cell>
        </row>
        <row r="1243">
          <cell r="C1243" t="str">
            <v>17223 2009</v>
          </cell>
          <cell r="D1243">
            <v>200917223</v>
          </cell>
          <cell r="E1243">
            <v>0</v>
          </cell>
          <cell r="F1243">
            <v>1</v>
          </cell>
          <cell r="G1243">
            <v>1</v>
          </cell>
          <cell r="H1243">
            <v>3</v>
          </cell>
          <cell r="I1243">
            <v>2</v>
          </cell>
        </row>
        <row r="1244">
          <cell r="C1244" t="str">
            <v>17223 2009</v>
          </cell>
          <cell r="D1244">
            <v>200917223</v>
          </cell>
          <cell r="E1244">
            <v>0</v>
          </cell>
          <cell r="F1244">
            <v>1</v>
          </cell>
          <cell r="G1244">
            <v>1</v>
          </cell>
          <cell r="H1244">
            <v>3</v>
          </cell>
          <cell r="I1244">
            <v>2</v>
          </cell>
        </row>
        <row r="1245">
          <cell r="C1245" t="str">
            <v>17223 2009</v>
          </cell>
          <cell r="D1245">
            <v>200917223</v>
          </cell>
          <cell r="E1245">
            <v>0</v>
          </cell>
          <cell r="F1245">
            <v>1</v>
          </cell>
          <cell r="G1245">
            <v>1</v>
          </cell>
          <cell r="H1245">
            <v>3</v>
          </cell>
          <cell r="I1245">
            <v>2</v>
          </cell>
        </row>
        <row r="1246">
          <cell r="C1246" t="str">
            <v>17223 2009</v>
          </cell>
          <cell r="D1246">
            <v>200917223</v>
          </cell>
          <cell r="E1246">
            <v>0</v>
          </cell>
          <cell r="F1246">
            <v>1</v>
          </cell>
          <cell r="G1246">
            <v>1</v>
          </cell>
          <cell r="H1246">
            <v>3</v>
          </cell>
          <cell r="I1246">
            <v>2</v>
          </cell>
        </row>
        <row r="1247">
          <cell r="C1247" t="str">
            <v>17223 2009</v>
          </cell>
          <cell r="D1247">
            <v>200917223</v>
          </cell>
          <cell r="E1247">
            <v>0</v>
          </cell>
          <cell r="F1247">
            <v>1</v>
          </cell>
          <cell r="G1247">
            <v>1</v>
          </cell>
          <cell r="H1247">
            <v>3</v>
          </cell>
          <cell r="I1247">
            <v>2</v>
          </cell>
        </row>
        <row r="1248">
          <cell r="C1248" t="str">
            <v>17223 2009</v>
          </cell>
          <cell r="D1248">
            <v>200917223</v>
          </cell>
          <cell r="E1248">
            <v>0</v>
          </cell>
          <cell r="F1248">
            <v>1</v>
          </cell>
          <cell r="G1248">
            <v>1</v>
          </cell>
          <cell r="H1248">
            <v>3</v>
          </cell>
          <cell r="I1248">
            <v>2</v>
          </cell>
        </row>
        <row r="1249">
          <cell r="C1249" t="str">
            <v>17223 2009</v>
          </cell>
          <cell r="D1249">
            <v>200917223</v>
          </cell>
          <cell r="E1249">
            <v>0</v>
          </cell>
          <cell r="F1249">
            <v>1</v>
          </cell>
          <cell r="G1249">
            <v>1</v>
          </cell>
          <cell r="H1249">
            <v>3</v>
          </cell>
          <cell r="I1249">
            <v>2</v>
          </cell>
        </row>
        <row r="1250">
          <cell r="C1250" t="str">
            <v>17223 2009</v>
          </cell>
          <cell r="D1250">
            <v>200917223</v>
          </cell>
          <cell r="E1250">
            <v>0</v>
          </cell>
          <cell r="F1250">
            <v>1</v>
          </cell>
          <cell r="G1250">
            <v>1</v>
          </cell>
          <cell r="H1250">
            <v>3</v>
          </cell>
          <cell r="I1250">
            <v>2</v>
          </cell>
        </row>
        <row r="1251">
          <cell r="C1251" t="str">
            <v>17223 2009</v>
          </cell>
          <cell r="D1251">
            <v>200917223</v>
          </cell>
          <cell r="E1251">
            <v>0</v>
          </cell>
          <cell r="F1251">
            <v>1</v>
          </cell>
          <cell r="G1251">
            <v>1</v>
          </cell>
          <cell r="H1251">
            <v>3</v>
          </cell>
          <cell r="I1251">
            <v>2</v>
          </cell>
        </row>
        <row r="1252">
          <cell r="C1252" t="str">
            <v>17223 2009</v>
          </cell>
          <cell r="D1252">
            <v>200917223</v>
          </cell>
          <cell r="E1252">
            <v>0</v>
          </cell>
          <cell r="F1252">
            <v>1</v>
          </cell>
          <cell r="G1252">
            <v>1</v>
          </cell>
          <cell r="H1252">
            <v>3</v>
          </cell>
          <cell r="I1252">
            <v>2</v>
          </cell>
        </row>
        <row r="1253">
          <cell r="C1253" t="str">
            <v>17223 2009</v>
          </cell>
          <cell r="D1253">
            <v>200917223</v>
          </cell>
          <cell r="E1253">
            <v>0</v>
          </cell>
          <cell r="F1253">
            <v>1</v>
          </cell>
          <cell r="G1253">
            <v>1</v>
          </cell>
          <cell r="H1253">
            <v>3</v>
          </cell>
          <cell r="I1253">
            <v>2</v>
          </cell>
        </row>
        <row r="1254">
          <cell r="C1254" t="str">
            <v>17223 2009</v>
          </cell>
          <cell r="D1254">
            <v>200917223</v>
          </cell>
          <cell r="E1254">
            <v>0</v>
          </cell>
          <cell r="F1254">
            <v>1</v>
          </cell>
          <cell r="G1254">
            <v>1</v>
          </cell>
          <cell r="H1254">
            <v>3</v>
          </cell>
          <cell r="I1254">
            <v>2</v>
          </cell>
        </row>
        <row r="1255">
          <cell r="C1255" t="str">
            <v>17223 2009</v>
          </cell>
          <cell r="D1255">
            <v>200917223</v>
          </cell>
          <cell r="E1255">
            <v>0</v>
          </cell>
          <cell r="F1255">
            <v>1</v>
          </cell>
          <cell r="G1255">
            <v>1</v>
          </cell>
          <cell r="H1255">
            <v>3</v>
          </cell>
          <cell r="I1255">
            <v>2</v>
          </cell>
        </row>
        <row r="1256">
          <cell r="C1256" t="str">
            <v>17223 2009</v>
          </cell>
          <cell r="D1256">
            <v>200917223</v>
          </cell>
          <cell r="E1256">
            <v>0</v>
          </cell>
          <cell r="F1256">
            <v>1</v>
          </cell>
          <cell r="G1256">
            <v>1</v>
          </cell>
          <cell r="H1256">
            <v>3</v>
          </cell>
          <cell r="I1256">
            <v>2</v>
          </cell>
        </row>
        <row r="1257">
          <cell r="C1257" t="str">
            <v>17240 2009</v>
          </cell>
          <cell r="D1257">
            <v>200917240</v>
          </cell>
          <cell r="E1257">
            <v>0</v>
          </cell>
          <cell r="F1257">
            <v>1</v>
          </cell>
          <cell r="G1257">
            <v>0</v>
          </cell>
          <cell r="H1257">
            <v>2</v>
          </cell>
          <cell r="I1257">
            <v>2</v>
          </cell>
        </row>
        <row r="1258">
          <cell r="C1258" t="str">
            <v>17240 2009</v>
          </cell>
          <cell r="D1258">
            <v>200917240</v>
          </cell>
          <cell r="E1258">
            <v>0</v>
          </cell>
          <cell r="F1258">
            <v>1</v>
          </cell>
          <cell r="G1258">
            <v>0</v>
          </cell>
          <cell r="H1258">
            <v>2</v>
          </cell>
          <cell r="I1258">
            <v>2</v>
          </cell>
        </row>
        <row r="1259">
          <cell r="C1259" t="str">
            <v>21022 2009</v>
          </cell>
          <cell r="D1259">
            <v>200921022</v>
          </cell>
          <cell r="E1259">
            <v>0</v>
          </cell>
          <cell r="F1259">
            <v>1</v>
          </cell>
          <cell r="G1259">
            <v>1</v>
          </cell>
          <cell r="H1259">
            <v>3</v>
          </cell>
          <cell r="I1259">
            <v>3</v>
          </cell>
        </row>
        <row r="1260">
          <cell r="C1260" t="str">
            <v>22088 2009</v>
          </cell>
          <cell r="D1260">
            <v>200922088</v>
          </cell>
          <cell r="E1260">
            <v>0</v>
          </cell>
          <cell r="F1260">
            <v>1</v>
          </cell>
          <cell r="G1260">
            <v>1</v>
          </cell>
          <cell r="H1260">
            <v>2</v>
          </cell>
          <cell r="I1260">
            <v>3</v>
          </cell>
        </row>
        <row r="1261">
          <cell r="C1261" t="str">
            <v>22088 2009</v>
          </cell>
          <cell r="D1261">
            <v>200922088</v>
          </cell>
          <cell r="E1261">
            <v>0</v>
          </cell>
          <cell r="F1261">
            <v>1</v>
          </cell>
          <cell r="G1261">
            <v>1</v>
          </cell>
          <cell r="H1261">
            <v>2</v>
          </cell>
          <cell r="I1261">
            <v>3</v>
          </cell>
        </row>
        <row r="1262">
          <cell r="C1262" t="str">
            <v>22088 2009</v>
          </cell>
          <cell r="D1262">
            <v>200922088</v>
          </cell>
          <cell r="E1262">
            <v>0</v>
          </cell>
          <cell r="F1262">
            <v>1</v>
          </cell>
          <cell r="G1262">
            <v>1</v>
          </cell>
          <cell r="H1262">
            <v>2</v>
          </cell>
          <cell r="I1262">
            <v>3</v>
          </cell>
        </row>
        <row r="1263">
          <cell r="C1263" t="str">
            <v>22088 2009</v>
          </cell>
          <cell r="D1263">
            <v>200922088</v>
          </cell>
          <cell r="E1263">
            <v>0</v>
          </cell>
          <cell r="F1263">
            <v>1</v>
          </cell>
          <cell r="G1263">
            <v>1</v>
          </cell>
          <cell r="H1263">
            <v>2</v>
          </cell>
          <cell r="I1263">
            <v>3</v>
          </cell>
        </row>
        <row r="1264">
          <cell r="C1264" t="str">
            <v>27015 2009</v>
          </cell>
          <cell r="D1264">
            <v>200927015</v>
          </cell>
          <cell r="E1264">
            <v>0</v>
          </cell>
          <cell r="F1264">
            <v>1</v>
          </cell>
          <cell r="G1264">
            <v>1</v>
          </cell>
          <cell r="H1264">
            <v>3</v>
          </cell>
          <cell r="I1264">
            <v>2</v>
          </cell>
        </row>
        <row r="1265">
          <cell r="C1265" t="str">
            <v>33028 2009</v>
          </cell>
          <cell r="D1265">
            <v>200933028</v>
          </cell>
          <cell r="E1265">
            <v>0</v>
          </cell>
          <cell r="F1265">
            <v>0</v>
          </cell>
          <cell r="G1265">
            <v>1</v>
          </cell>
          <cell r="H1265">
            <v>3</v>
          </cell>
          <cell r="I1265">
            <v>1</v>
          </cell>
        </row>
        <row r="1266">
          <cell r="C1266" t="str">
            <v>34035 2009</v>
          </cell>
          <cell r="D1266">
            <v>200934035</v>
          </cell>
          <cell r="E1266">
            <v>0</v>
          </cell>
          <cell r="F1266">
            <v>1</v>
          </cell>
          <cell r="G1266">
            <v>1</v>
          </cell>
          <cell r="H1266">
            <v>3</v>
          </cell>
          <cell r="I1266">
            <v>1</v>
          </cell>
        </row>
        <row r="1267">
          <cell r="C1267" t="str">
            <v>34035 2009</v>
          </cell>
          <cell r="D1267">
            <v>200934035</v>
          </cell>
          <cell r="E1267">
            <v>0</v>
          </cell>
          <cell r="F1267">
            <v>1</v>
          </cell>
          <cell r="G1267">
            <v>1</v>
          </cell>
          <cell r="H1267">
            <v>3</v>
          </cell>
          <cell r="I1267">
            <v>1</v>
          </cell>
        </row>
        <row r="1268">
          <cell r="C1268" t="str">
            <v>34035 2009</v>
          </cell>
          <cell r="D1268">
            <v>200934035</v>
          </cell>
          <cell r="E1268">
            <v>0</v>
          </cell>
          <cell r="F1268">
            <v>1</v>
          </cell>
          <cell r="G1268">
            <v>1</v>
          </cell>
          <cell r="H1268">
            <v>3</v>
          </cell>
          <cell r="I1268">
            <v>1</v>
          </cell>
        </row>
        <row r="1269">
          <cell r="C1269" t="str">
            <v>34035 2009</v>
          </cell>
          <cell r="D1269">
            <v>200934035</v>
          </cell>
          <cell r="E1269">
            <v>0</v>
          </cell>
          <cell r="F1269">
            <v>1</v>
          </cell>
          <cell r="G1269">
            <v>1</v>
          </cell>
          <cell r="H1269">
            <v>3</v>
          </cell>
          <cell r="I1269">
            <v>1</v>
          </cell>
        </row>
        <row r="1270">
          <cell r="C1270" t="str">
            <v>34046 2009</v>
          </cell>
          <cell r="D1270">
            <v>200934046</v>
          </cell>
          <cell r="E1270">
            <v>0</v>
          </cell>
          <cell r="F1270">
            <v>1</v>
          </cell>
          <cell r="G1270">
            <v>0</v>
          </cell>
          <cell r="H1270">
            <v>3</v>
          </cell>
          <cell r="I1270">
            <v>1</v>
          </cell>
        </row>
        <row r="1271">
          <cell r="C1271" t="str">
            <v>36064 2009</v>
          </cell>
          <cell r="D1271">
            <v>200936064</v>
          </cell>
          <cell r="E1271">
            <v>0</v>
          </cell>
          <cell r="F1271">
            <v>1</v>
          </cell>
          <cell r="G1271">
            <v>1</v>
          </cell>
          <cell r="H1271">
            <v>3</v>
          </cell>
          <cell r="I1271">
            <v>1</v>
          </cell>
        </row>
        <row r="1272">
          <cell r="C1272" t="str">
            <v>36186 2009</v>
          </cell>
          <cell r="D1272">
            <v>200936186</v>
          </cell>
          <cell r="E1272">
            <v>0</v>
          </cell>
          <cell r="F1272">
            <v>1</v>
          </cell>
          <cell r="G1272">
            <v>1</v>
          </cell>
          <cell r="H1272">
            <v>2</v>
          </cell>
          <cell r="I1272">
            <v>1</v>
          </cell>
        </row>
        <row r="1273">
          <cell r="C1273" t="str">
            <v>36205 2009</v>
          </cell>
          <cell r="D1273">
            <v>200936205</v>
          </cell>
          <cell r="E1273">
            <v>0</v>
          </cell>
          <cell r="F1273">
            <v>1</v>
          </cell>
          <cell r="G1273">
            <v>1</v>
          </cell>
          <cell r="H1273">
            <v>3</v>
          </cell>
          <cell r="I1273">
            <v>1</v>
          </cell>
        </row>
        <row r="1274">
          <cell r="C1274" t="str">
            <v>36205 2009</v>
          </cell>
          <cell r="D1274">
            <v>200936205</v>
          </cell>
          <cell r="E1274">
            <v>0</v>
          </cell>
          <cell r="F1274">
            <v>1</v>
          </cell>
          <cell r="G1274">
            <v>1</v>
          </cell>
          <cell r="H1274">
            <v>3</v>
          </cell>
          <cell r="I1274">
            <v>1</v>
          </cell>
        </row>
        <row r="1275">
          <cell r="C1275" t="str">
            <v>36205 2009</v>
          </cell>
          <cell r="D1275">
            <v>200936205</v>
          </cell>
          <cell r="E1275">
            <v>0</v>
          </cell>
          <cell r="F1275">
            <v>1</v>
          </cell>
          <cell r="G1275">
            <v>1</v>
          </cell>
          <cell r="H1275">
            <v>3</v>
          </cell>
          <cell r="I1275">
            <v>1</v>
          </cell>
        </row>
        <row r="1276">
          <cell r="C1276" t="str">
            <v>36205 2009</v>
          </cell>
          <cell r="D1276">
            <v>200936205</v>
          </cell>
          <cell r="E1276">
            <v>0</v>
          </cell>
          <cell r="F1276">
            <v>1</v>
          </cell>
          <cell r="G1276">
            <v>1</v>
          </cell>
          <cell r="H1276">
            <v>3</v>
          </cell>
          <cell r="I1276">
            <v>1</v>
          </cell>
        </row>
        <row r="1277">
          <cell r="C1277" t="str">
            <v>36205 2009</v>
          </cell>
          <cell r="D1277">
            <v>200936205</v>
          </cell>
          <cell r="E1277">
            <v>0</v>
          </cell>
          <cell r="F1277">
            <v>1</v>
          </cell>
          <cell r="G1277">
            <v>1</v>
          </cell>
          <cell r="H1277">
            <v>3</v>
          </cell>
          <cell r="I1277">
            <v>1</v>
          </cell>
        </row>
        <row r="1278">
          <cell r="C1278" t="str">
            <v>36205 2009</v>
          </cell>
          <cell r="D1278">
            <v>200936205</v>
          </cell>
          <cell r="E1278">
            <v>0</v>
          </cell>
          <cell r="F1278">
            <v>1</v>
          </cell>
          <cell r="G1278">
            <v>1</v>
          </cell>
          <cell r="H1278">
            <v>3</v>
          </cell>
          <cell r="I1278">
            <v>1</v>
          </cell>
        </row>
        <row r="1279">
          <cell r="C1279" t="str">
            <v>36205 2009</v>
          </cell>
          <cell r="D1279">
            <v>200936205</v>
          </cell>
          <cell r="E1279">
            <v>0</v>
          </cell>
          <cell r="F1279">
            <v>1</v>
          </cell>
          <cell r="G1279">
            <v>1</v>
          </cell>
          <cell r="H1279">
            <v>3</v>
          </cell>
          <cell r="I1279">
            <v>1</v>
          </cell>
        </row>
        <row r="1280">
          <cell r="C1280" t="str">
            <v>36205 2009</v>
          </cell>
          <cell r="D1280">
            <v>200936205</v>
          </cell>
          <cell r="E1280">
            <v>0</v>
          </cell>
          <cell r="F1280">
            <v>1</v>
          </cell>
          <cell r="G1280">
            <v>1</v>
          </cell>
          <cell r="H1280">
            <v>3</v>
          </cell>
          <cell r="I1280">
            <v>1</v>
          </cell>
        </row>
        <row r="1281">
          <cell r="C1281" t="str">
            <v>36205 2009</v>
          </cell>
          <cell r="D1281">
            <v>200936205</v>
          </cell>
          <cell r="E1281">
            <v>0</v>
          </cell>
          <cell r="F1281">
            <v>1</v>
          </cell>
          <cell r="G1281">
            <v>1</v>
          </cell>
          <cell r="H1281">
            <v>3</v>
          </cell>
          <cell r="I1281">
            <v>1</v>
          </cell>
        </row>
        <row r="1282">
          <cell r="C1282" t="str">
            <v>36205 2009</v>
          </cell>
          <cell r="D1282">
            <v>200936205</v>
          </cell>
          <cell r="E1282">
            <v>0</v>
          </cell>
          <cell r="F1282">
            <v>1</v>
          </cell>
          <cell r="G1282">
            <v>1</v>
          </cell>
          <cell r="H1282">
            <v>3</v>
          </cell>
          <cell r="I1282">
            <v>1</v>
          </cell>
        </row>
        <row r="1283">
          <cell r="C1283" t="str">
            <v>36205 2009</v>
          </cell>
          <cell r="D1283">
            <v>200936205</v>
          </cell>
          <cell r="E1283">
            <v>0</v>
          </cell>
          <cell r="F1283">
            <v>1</v>
          </cell>
          <cell r="G1283">
            <v>1</v>
          </cell>
          <cell r="H1283">
            <v>3</v>
          </cell>
          <cell r="I1283">
            <v>1</v>
          </cell>
        </row>
        <row r="1284">
          <cell r="C1284" t="str">
            <v>36205 2009</v>
          </cell>
          <cell r="D1284">
            <v>200936205</v>
          </cell>
          <cell r="E1284">
            <v>0</v>
          </cell>
          <cell r="F1284">
            <v>1</v>
          </cell>
          <cell r="G1284">
            <v>1</v>
          </cell>
          <cell r="H1284">
            <v>3</v>
          </cell>
          <cell r="I1284">
            <v>1</v>
          </cell>
        </row>
        <row r="1285">
          <cell r="C1285" t="str">
            <v>36205 2009</v>
          </cell>
          <cell r="D1285">
            <v>200936205</v>
          </cell>
          <cell r="E1285">
            <v>0</v>
          </cell>
          <cell r="F1285">
            <v>1</v>
          </cell>
          <cell r="G1285">
            <v>1</v>
          </cell>
          <cell r="H1285">
            <v>3</v>
          </cell>
          <cell r="I1285">
            <v>1</v>
          </cell>
        </row>
        <row r="1286">
          <cell r="C1286" t="str">
            <v>36205 2009</v>
          </cell>
          <cell r="D1286">
            <v>200936205</v>
          </cell>
          <cell r="E1286">
            <v>0</v>
          </cell>
          <cell r="F1286">
            <v>1</v>
          </cell>
          <cell r="G1286">
            <v>1</v>
          </cell>
          <cell r="H1286">
            <v>3</v>
          </cell>
          <cell r="I1286">
            <v>1</v>
          </cell>
        </row>
        <row r="1287">
          <cell r="C1287" t="str">
            <v>36205 2009</v>
          </cell>
          <cell r="D1287">
            <v>200936205</v>
          </cell>
          <cell r="E1287">
            <v>0</v>
          </cell>
          <cell r="F1287">
            <v>1</v>
          </cell>
          <cell r="G1287">
            <v>1</v>
          </cell>
          <cell r="H1287">
            <v>3</v>
          </cell>
          <cell r="I1287">
            <v>1</v>
          </cell>
        </row>
        <row r="1288">
          <cell r="C1288" t="str">
            <v>36205 2009</v>
          </cell>
          <cell r="D1288">
            <v>200936205</v>
          </cell>
          <cell r="E1288">
            <v>0</v>
          </cell>
          <cell r="F1288">
            <v>1</v>
          </cell>
          <cell r="G1288">
            <v>1</v>
          </cell>
          <cell r="H1288">
            <v>3</v>
          </cell>
          <cell r="I1288">
            <v>1</v>
          </cell>
        </row>
        <row r="1289">
          <cell r="C1289" t="str">
            <v>36205 2009</v>
          </cell>
          <cell r="D1289">
            <v>200936205</v>
          </cell>
          <cell r="E1289">
            <v>0</v>
          </cell>
          <cell r="F1289">
            <v>1</v>
          </cell>
          <cell r="G1289">
            <v>1</v>
          </cell>
          <cell r="H1289">
            <v>3</v>
          </cell>
          <cell r="I1289">
            <v>1</v>
          </cell>
        </row>
        <row r="1290">
          <cell r="C1290" t="str">
            <v>36205 2009</v>
          </cell>
          <cell r="D1290">
            <v>200936205</v>
          </cell>
          <cell r="E1290">
            <v>0</v>
          </cell>
          <cell r="F1290">
            <v>1</v>
          </cell>
          <cell r="G1290">
            <v>1</v>
          </cell>
          <cell r="H1290">
            <v>3</v>
          </cell>
          <cell r="I1290">
            <v>1</v>
          </cell>
        </row>
        <row r="1291">
          <cell r="C1291" t="str">
            <v>36205 2009</v>
          </cell>
          <cell r="D1291">
            <v>200936205</v>
          </cell>
          <cell r="E1291">
            <v>0</v>
          </cell>
          <cell r="F1291">
            <v>1</v>
          </cell>
          <cell r="G1291">
            <v>1</v>
          </cell>
          <cell r="H1291">
            <v>3</v>
          </cell>
          <cell r="I1291">
            <v>1</v>
          </cell>
        </row>
        <row r="1292">
          <cell r="C1292" t="str">
            <v>36205 2009</v>
          </cell>
          <cell r="D1292">
            <v>200936205</v>
          </cell>
          <cell r="E1292">
            <v>0</v>
          </cell>
          <cell r="F1292">
            <v>1</v>
          </cell>
          <cell r="G1292">
            <v>1</v>
          </cell>
          <cell r="H1292">
            <v>3</v>
          </cell>
          <cell r="I1292">
            <v>1</v>
          </cell>
        </row>
        <row r="1293">
          <cell r="C1293" t="str">
            <v>36205 2009</v>
          </cell>
          <cell r="D1293">
            <v>200936205</v>
          </cell>
          <cell r="E1293">
            <v>0</v>
          </cell>
          <cell r="F1293">
            <v>1</v>
          </cell>
          <cell r="G1293">
            <v>1</v>
          </cell>
          <cell r="H1293">
            <v>3</v>
          </cell>
          <cell r="I1293">
            <v>1</v>
          </cell>
        </row>
        <row r="1294">
          <cell r="C1294" t="str">
            <v>36205 2009</v>
          </cell>
          <cell r="D1294">
            <v>200936205</v>
          </cell>
          <cell r="E1294">
            <v>0</v>
          </cell>
          <cell r="F1294">
            <v>1</v>
          </cell>
          <cell r="G1294">
            <v>1</v>
          </cell>
          <cell r="H1294">
            <v>3</v>
          </cell>
          <cell r="I1294">
            <v>1</v>
          </cell>
        </row>
        <row r="1295">
          <cell r="C1295" t="str">
            <v>36205 2009</v>
          </cell>
          <cell r="D1295">
            <v>200936205</v>
          </cell>
          <cell r="E1295">
            <v>0</v>
          </cell>
          <cell r="F1295">
            <v>1</v>
          </cell>
          <cell r="G1295">
            <v>1</v>
          </cell>
          <cell r="H1295">
            <v>3</v>
          </cell>
          <cell r="I1295">
            <v>1</v>
          </cell>
        </row>
        <row r="1296">
          <cell r="C1296" t="str">
            <v>36205 2009</v>
          </cell>
          <cell r="D1296">
            <v>200936205</v>
          </cell>
          <cell r="E1296">
            <v>0</v>
          </cell>
          <cell r="F1296">
            <v>1</v>
          </cell>
          <cell r="G1296">
            <v>1</v>
          </cell>
          <cell r="H1296">
            <v>3</v>
          </cell>
          <cell r="I1296">
            <v>1</v>
          </cell>
        </row>
        <row r="1297">
          <cell r="C1297" t="str">
            <v>36205 2009</v>
          </cell>
          <cell r="D1297">
            <v>200936205</v>
          </cell>
          <cell r="E1297">
            <v>0</v>
          </cell>
          <cell r="F1297">
            <v>1</v>
          </cell>
          <cell r="G1297">
            <v>1</v>
          </cell>
          <cell r="H1297">
            <v>3</v>
          </cell>
          <cell r="I1297">
            <v>1</v>
          </cell>
        </row>
        <row r="1298">
          <cell r="C1298" t="str">
            <v>36205 2009</v>
          </cell>
          <cell r="D1298">
            <v>200936205</v>
          </cell>
          <cell r="E1298">
            <v>0</v>
          </cell>
          <cell r="F1298">
            <v>1</v>
          </cell>
          <cell r="G1298">
            <v>1</v>
          </cell>
          <cell r="H1298">
            <v>3</v>
          </cell>
          <cell r="I1298">
            <v>1</v>
          </cell>
        </row>
        <row r="1299">
          <cell r="C1299" t="str">
            <v>36205 2009</v>
          </cell>
          <cell r="D1299">
            <v>200936205</v>
          </cell>
          <cell r="E1299">
            <v>0</v>
          </cell>
          <cell r="F1299">
            <v>1</v>
          </cell>
          <cell r="G1299">
            <v>1</v>
          </cell>
          <cell r="H1299">
            <v>3</v>
          </cell>
          <cell r="I1299">
            <v>1</v>
          </cell>
        </row>
        <row r="1300">
          <cell r="C1300" t="str">
            <v>36205 2009</v>
          </cell>
          <cell r="D1300">
            <v>200936205</v>
          </cell>
          <cell r="E1300">
            <v>0</v>
          </cell>
          <cell r="F1300">
            <v>1</v>
          </cell>
          <cell r="G1300">
            <v>1</v>
          </cell>
          <cell r="H1300">
            <v>3</v>
          </cell>
          <cell r="I1300">
            <v>1</v>
          </cell>
        </row>
        <row r="1301">
          <cell r="C1301" t="str">
            <v>41051 2009</v>
          </cell>
          <cell r="D1301">
            <v>200941051</v>
          </cell>
          <cell r="E1301">
            <v>0</v>
          </cell>
          <cell r="F1301">
            <v>1</v>
          </cell>
          <cell r="G1301">
            <v>1</v>
          </cell>
          <cell r="H1301">
            <v>3</v>
          </cell>
          <cell r="I1301">
            <v>4</v>
          </cell>
        </row>
        <row r="1302">
          <cell r="C1302" t="str">
            <v>41051 2009</v>
          </cell>
          <cell r="D1302">
            <v>200941051</v>
          </cell>
          <cell r="E1302">
            <v>0</v>
          </cell>
          <cell r="F1302">
            <v>1</v>
          </cell>
          <cell r="G1302">
            <v>1</v>
          </cell>
          <cell r="H1302">
            <v>3</v>
          </cell>
          <cell r="I1302">
            <v>4</v>
          </cell>
        </row>
        <row r="1303">
          <cell r="C1303" t="str">
            <v>41051 2009</v>
          </cell>
          <cell r="D1303">
            <v>200941051</v>
          </cell>
          <cell r="E1303">
            <v>0</v>
          </cell>
          <cell r="F1303">
            <v>1</v>
          </cell>
          <cell r="G1303">
            <v>1</v>
          </cell>
          <cell r="H1303">
            <v>3</v>
          </cell>
          <cell r="I1303">
            <v>4</v>
          </cell>
        </row>
        <row r="1304">
          <cell r="C1304" t="str">
            <v>41051 2009</v>
          </cell>
          <cell r="D1304">
            <v>200941051</v>
          </cell>
          <cell r="E1304">
            <v>0</v>
          </cell>
          <cell r="F1304">
            <v>1</v>
          </cell>
          <cell r="G1304">
            <v>1</v>
          </cell>
          <cell r="H1304">
            <v>3</v>
          </cell>
          <cell r="I1304">
            <v>4</v>
          </cell>
        </row>
        <row r="1305">
          <cell r="C1305" t="str">
            <v>41051 2009</v>
          </cell>
          <cell r="D1305">
            <v>200941051</v>
          </cell>
          <cell r="E1305">
            <v>0</v>
          </cell>
          <cell r="F1305">
            <v>1</v>
          </cell>
          <cell r="G1305">
            <v>1</v>
          </cell>
          <cell r="H1305">
            <v>3</v>
          </cell>
          <cell r="I1305">
            <v>4</v>
          </cell>
        </row>
        <row r="1306">
          <cell r="C1306" t="str">
            <v>41051 2009</v>
          </cell>
          <cell r="D1306">
            <v>200941051</v>
          </cell>
          <cell r="E1306">
            <v>0</v>
          </cell>
          <cell r="F1306">
            <v>1</v>
          </cell>
          <cell r="G1306">
            <v>1</v>
          </cell>
          <cell r="H1306">
            <v>3</v>
          </cell>
          <cell r="I1306">
            <v>4</v>
          </cell>
        </row>
        <row r="1307">
          <cell r="C1307" t="str">
            <v>41051 2009</v>
          </cell>
          <cell r="D1307">
            <v>200941051</v>
          </cell>
          <cell r="E1307">
            <v>0</v>
          </cell>
          <cell r="F1307">
            <v>1</v>
          </cell>
          <cell r="G1307">
            <v>1</v>
          </cell>
          <cell r="H1307">
            <v>3</v>
          </cell>
          <cell r="I1307">
            <v>4</v>
          </cell>
        </row>
        <row r="1308">
          <cell r="C1308" t="str">
            <v>41051 2009</v>
          </cell>
          <cell r="D1308">
            <v>200941051</v>
          </cell>
          <cell r="E1308">
            <v>0</v>
          </cell>
          <cell r="F1308">
            <v>1</v>
          </cell>
          <cell r="G1308">
            <v>1</v>
          </cell>
          <cell r="H1308">
            <v>3</v>
          </cell>
          <cell r="I1308">
            <v>4</v>
          </cell>
        </row>
        <row r="1309">
          <cell r="C1309" t="str">
            <v>41051 2009</v>
          </cell>
          <cell r="D1309">
            <v>200941051</v>
          </cell>
          <cell r="E1309">
            <v>0</v>
          </cell>
          <cell r="F1309">
            <v>1</v>
          </cell>
          <cell r="G1309">
            <v>1</v>
          </cell>
          <cell r="H1309">
            <v>3</v>
          </cell>
          <cell r="I1309">
            <v>4</v>
          </cell>
        </row>
        <row r="1310">
          <cell r="C1310" t="str">
            <v>41051 2009</v>
          </cell>
          <cell r="D1310">
            <v>200941051</v>
          </cell>
          <cell r="E1310">
            <v>0</v>
          </cell>
          <cell r="F1310">
            <v>1</v>
          </cell>
          <cell r="G1310">
            <v>1</v>
          </cell>
          <cell r="H1310">
            <v>3</v>
          </cell>
          <cell r="I1310">
            <v>4</v>
          </cell>
        </row>
        <row r="1311">
          <cell r="C1311" t="str">
            <v>42080 2009</v>
          </cell>
          <cell r="D1311">
            <v>200942080</v>
          </cell>
          <cell r="E1311">
            <v>0</v>
          </cell>
          <cell r="F1311">
            <v>1</v>
          </cell>
          <cell r="G1311">
            <v>1</v>
          </cell>
          <cell r="H1311">
            <v>3</v>
          </cell>
          <cell r="I1311">
            <v>1</v>
          </cell>
        </row>
        <row r="1312">
          <cell r="C1312" t="str">
            <v>42080 2009</v>
          </cell>
          <cell r="D1312">
            <v>200942080</v>
          </cell>
          <cell r="E1312">
            <v>0</v>
          </cell>
          <cell r="F1312">
            <v>1</v>
          </cell>
          <cell r="G1312">
            <v>1</v>
          </cell>
          <cell r="H1312">
            <v>3</v>
          </cell>
          <cell r="I1312">
            <v>1</v>
          </cell>
        </row>
        <row r="1313">
          <cell r="C1313" t="str">
            <v>42080 2009</v>
          </cell>
          <cell r="D1313">
            <v>200942080</v>
          </cell>
          <cell r="E1313">
            <v>0</v>
          </cell>
          <cell r="F1313">
            <v>1</v>
          </cell>
          <cell r="G1313">
            <v>1</v>
          </cell>
          <cell r="H1313">
            <v>3</v>
          </cell>
          <cell r="I1313">
            <v>1</v>
          </cell>
        </row>
        <row r="1314">
          <cell r="C1314" t="str">
            <v>42080 2009</v>
          </cell>
          <cell r="D1314">
            <v>200942080</v>
          </cell>
          <cell r="E1314">
            <v>0</v>
          </cell>
          <cell r="F1314">
            <v>1</v>
          </cell>
          <cell r="G1314">
            <v>1</v>
          </cell>
          <cell r="H1314">
            <v>3</v>
          </cell>
          <cell r="I1314">
            <v>1</v>
          </cell>
        </row>
        <row r="1315">
          <cell r="C1315" t="str">
            <v>42080 2009</v>
          </cell>
          <cell r="D1315">
            <v>200942080</v>
          </cell>
          <cell r="E1315">
            <v>0</v>
          </cell>
          <cell r="F1315">
            <v>1</v>
          </cell>
          <cell r="G1315">
            <v>1</v>
          </cell>
          <cell r="H1315">
            <v>3</v>
          </cell>
          <cell r="I1315">
            <v>1</v>
          </cell>
        </row>
        <row r="1316">
          <cell r="C1316" t="str">
            <v>42080 2009</v>
          </cell>
          <cell r="D1316">
            <v>200942080</v>
          </cell>
          <cell r="E1316">
            <v>0</v>
          </cell>
          <cell r="F1316">
            <v>1</v>
          </cell>
          <cell r="G1316">
            <v>1</v>
          </cell>
          <cell r="H1316">
            <v>3</v>
          </cell>
          <cell r="I1316">
            <v>1</v>
          </cell>
        </row>
        <row r="1317">
          <cell r="C1317" t="str">
            <v>42080 2009</v>
          </cell>
          <cell r="D1317">
            <v>200942080</v>
          </cell>
          <cell r="E1317">
            <v>0</v>
          </cell>
          <cell r="F1317">
            <v>1</v>
          </cell>
          <cell r="G1317">
            <v>1</v>
          </cell>
          <cell r="H1317">
            <v>3</v>
          </cell>
          <cell r="I1317">
            <v>1</v>
          </cell>
        </row>
        <row r="1318">
          <cell r="C1318" t="str">
            <v>42164 2009</v>
          </cell>
          <cell r="D1318">
            <v>200942164</v>
          </cell>
          <cell r="E1318">
            <v>0</v>
          </cell>
          <cell r="F1318">
            <v>1</v>
          </cell>
          <cell r="G1318">
            <v>1</v>
          </cell>
          <cell r="H1318">
            <v>3</v>
          </cell>
          <cell r="I1318">
            <v>1</v>
          </cell>
        </row>
        <row r="1319">
          <cell r="C1319" t="str">
            <v>42164 2009</v>
          </cell>
          <cell r="D1319">
            <v>200942164</v>
          </cell>
          <cell r="E1319">
            <v>0</v>
          </cell>
          <cell r="F1319">
            <v>1</v>
          </cell>
          <cell r="G1319">
            <v>1</v>
          </cell>
          <cell r="H1319">
            <v>3</v>
          </cell>
          <cell r="I1319">
            <v>1</v>
          </cell>
        </row>
        <row r="1320">
          <cell r="C1320" t="str">
            <v>42164 2009</v>
          </cell>
          <cell r="D1320">
            <v>200942164</v>
          </cell>
          <cell r="E1320">
            <v>0</v>
          </cell>
          <cell r="F1320">
            <v>1</v>
          </cell>
          <cell r="G1320">
            <v>1</v>
          </cell>
          <cell r="H1320">
            <v>3</v>
          </cell>
          <cell r="I1320">
            <v>1</v>
          </cell>
        </row>
        <row r="1321">
          <cell r="C1321" t="str">
            <v>42164 2009</v>
          </cell>
          <cell r="D1321">
            <v>200942164</v>
          </cell>
          <cell r="E1321">
            <v>0</v>
          </cell>
          <cell r="F1321">
            <v>1</v>
          </cell>
          <cell r="G1321">
            <v>1</v>
          </cell>
          <cell r="H1321">
            <v>3</v>
          </cell>
          <cell r="I1321">
            <v>1</v>
          </cell>
        </row>
        <row r="1322">
          <cell r="C1322" t="str">
            <v>42164 2009</v>
          </cell>
          <cell r="D1322">
            <v>200942164</v>
          </cell>
          <cell r="E1322">
            <v>0</v>
          </cell>
          <cell r="F1322">
            <v>1</v>
          </cell>
          <cell r="G1322">
            <v>1</v>
          </cell>
          <cell r="H1322">
            <v>3</v>
          </cell>
          <cell r="I1322">
            <v>1</v>
          </cell>
        </row>
        <row r="1323">
          <cell r="C1323" t="str">
            <v>42164 2009</v>
          </cell>
          <cell r="D1323">
            <v>200942164</v>
          </cell>
          <cell r="E1323">
            <v>0</v>
          </cell>
          <cell r="F1323">
            <v>1</v>
          </cell>
          <cell r="G1323">
            <v>1</v>
          </cell>
          <cell r="H1323">
            <v>3</v>
          </cell>
          <cell r="I1323">
            <v>1</v>
          </cell>
        </row>
        <row r="1324">
          <cell r="C1324" t="str">
            <v>42164 2009</v>
          </cell>
          <cell r="D1324">
            <v>200942164</v>
          </cell>
          <cell r="E1324">
            <v>0</v>
          </cell>
          <cell r="F1324">
            <v>1</v>
          </cell>
          <cell r="G1324">
            <v>1</v>
          </cell>
          <cell r="H1324">
            <v>3</v>
          </cell>
          <cell r="I1324">
            <v>1</v>
          </cell>
        </row>
        <row r="1325">
          <cell r="C1325" t="str">
            <v>42164 2009</v>
          </cell>
          <cell r="D1325">
            <v>200942164</v>
          </cell>
          <cell r="E1325">
            <v>0</v>
          </cell>
          <cell r="F1325">
            <v>1</v>
          </cell>
          <cell r="G1325">
            <v>1</v>
          </cell>
          <cell r="H1325">
            <v>3</v>
          </cell>
          <cell r="I1325">
            <v>1</v>
          </cell>
        </row>
        <row r="1326">
          <cell r="C1326" t="str">
            <v>42164 2009</v>
          </cell>
          <cell r="D1326">
            <v>200942164</v>
          </cell>
          <cell r="E1326">
            <v>0</v>
          </cell>
          <cell r="F1326">
            <v>1</v>
          </cell>
          <cell r="G1326">
            <v>1</v>
          </cell>
          <cell r="H1326">
            <v>3</v>
          </cell>
          <cell r="I1326">
            <v>1</v>
          </cell>
        </row>
        <row r="1327">
          <cell r="C1327" t="str">
            <v>42164 2009</v>
          </cell>
          <cell r="D1327">
            <v>200942164</v>
          </cell>
          <cell r="E1327">
            <v>0</v>
          </cell>
          <cell r="F1327">
            <v>1</v>
          </cell>
          <cell r="G1327">
            <v>1</v>
          </cell>
          <cell r="H1327">
            <v>3</v>
          </cell>
          <cell r="I1327">
            <v>1</v>
          </cell>
        </row>
        <row r="1328">
          <cell r="C1328" t="str">
            <v>42164 2009</v>
          </cell>
          <cell r="D1328">
            <v>200942164</v>
          </cell>
          <cell r="E1328">
            <v>0</v>
          </cell>
          <cell r="F1328">
            <v>1</v>
          </cell>
          <cell r="G1328">
            <v>1</v>
          </cell>
          <cell r="H1328">
            <v>3</v>
          </cell>
          <cell r="I1328">
            <v>1</v>
          </cell>
        </row>
        <row r="1329">
          <cell r="C1329" t="str">
            <v>42164 2009</v>
          </cell>
          <cell r="D1329">
            <v>200942164</v>
          </cell>
          <cell r="E1329">
            <v>0</v>
          </cell>
          <cell r="F1329">
            <v>1</v>
          </cell>
          <cell r="G1329">
            <v>1</v>
          </cell>
          <cell r="H1329">
            <v>3</v>
          </cell>
          <cell r="I1329">
            <v>1</v>
          </cell>
        </row>
        <row r="1330">
          <cell r="C1330" t="str">
            <v>42164 2009</v>
          </cell>
          <cell r="D1330">
            <v>200942164</v>
          </cell>
          <cell r="E1330">
            <v>0</v>
          </cell>
          <cell r="F1330">
            <v>1</v>
          </cell>
          <cell r="G1330">
            <v>1</v>
          </cell>
          <cell r="H1330">
            <v>3</v>
          </cell>
          <cell r="I1330">
            <v>1</v>
          </cell>
        </row>
        <row r="1331">
          <cell r="C1331" t="str">
            <v>42164 2009</v>
          </cell>
          <cell r="D1331">
            <v>200942164</v>
          </cell>
          <cell r="E1331">
            <v>0</v>
          </cell>
          <cell r="F1331">
            <v>1</v>
          </cell>
          <cell r="G1331">
            <v>1</v>
          </cell>
          <cell r="H1331">
            <v>3</v>
          </cell>
          <cell r="I1331">
            <v>1</v>
          </cell>
        </row>
        <row r="1332">
          <cell r="C1332" t="str">
            <v>42164 2009</v>
          </cell>
          <cell r="D1332">
            <v>200942164</v>
          </cell>
          <cell r="E1332">
            <v>0</v>
          </cell>
          <cell r="F1332">
            <v>1</v>
          </cell>
          <cell r="G1332">
            <v>1</v>
          </cell>
          <cell r="H1332">
            <v>3</v>
          </cell>
          <cell r="I1332">
            <v>1</v>
          </cell>
        </row>
        <row r="1333">
          <cell r="C1333" t="str">
            <v>42164 2009</v>
          </cell>
          <cell r="D1333">
            <v>200942164</v>
          </cell>
          <cell r="E1333">
            <v>0</v>
          </cell>
          <cell r="F1333">
            <v>1</v>
          </cell>
          <cell r="G1333">
            <v>1</v>
          </cell>
          <cell r="H1333">
            <v>3</v>
          </cell>
          <cell r="I1333">
            <v>1</v>
          </cell>
        </row>
        <row r="1334">
          <cell r="C1334" t="str">
            <v>42164 2009</v>
          </cell>
          <cell r="D1334">
            <v>200942164</v>
          </cell>
          <cell r="E1334">
            <v>0</v>
          </cell>
          <cell r="F1334">
            <v>1</v>
          </cell>
          <cell r="G1334">
            <v>1</v>
          </cell>
          <cell r="H1334">
            <v>3</v>
          </cell>
          <cell r="I1334">
            <v>1</v>
          </cell>
        </row>
        <row r="1335">
          <cell r="C1335" t="str">
            <v>42164 2009</v>
          </cell>
          <cell r="D1335">
            <v>200942164</v>
          </cell>
          <cell r="E1335">
            <v>0</v>
          </cell>
          <cell r="F1335">
            <v>1</v>
          </cell>
          <cell r="G1335">
            <v>1</v>
          </cell>
          <cell r="H1335">
            <v>3</v>
          </cell>
          <cell r="I1335">
            <v>1</v>
          </cell>
        </row>
        <row r="1336">
          <cell r="C1336" t="str">
            <v>42164 2009</v>
          </cell>
          <cell r="D1336">
            <v>200942164</v>
          </cell>
          <cell r="E1336">
            <v>0</v>
          </cell>
          <cell r="F1336">
            <v>1</v>
          </cell>
          <cell r="G1336">
            <v>1</v>
          </cell>
          <cell r="H1336">
            <v>3</v>
          </cell>
          <cell r="I1336">
            <v>1</v>
          </cell>
        </row>
        <row r="1337">
          <cell r="C1337" t="str">
            <v>42164 2009</v>
          </cell>
          <cell r="D1337">
            <v>200942164</v>
          </cell>
          <cell r="E1337">
            <v>0</v>
          </cell>
          <cell r="F1337">
            <v>1</v>
          </cell>
          <cell r="G1337">
            <v>1</v>
          </cell>
          <cell r="H1337">
            <v>3</v>
          </cell>
          <cell r="I1337">
            <v>1</v>
          </cell>
        </row>
        <row r="1338">
          <cell r="C1338" t="str">
            <v>42164 2009</v>
          </cell>
          <cell r="D1338">
            <v>200942164</v>
          </cell>
          <cell r="E1338">
            <v>0</v>
          </cell>
          <cell r="F1338">
            <v>1</v>
          </cell>
          <cell r="G1338">
            <v>1</v>
          </cell>
          <cell r="H1338">
            <v>3</v>
          </cell>
          <cell r="I1338">
            <v>1</v>
          </cell>
        </row>
        <row r="1339">
          <cell r="C1339" t="str">
            <v>42164 2009</v>
          </cell>
          <cell r="D1339">
            <v>200942164</v>
          </cell>
          <cell r="E1339">
            <v>0</v>
          </cell>
          <cell r="F1339">
            <v>1</v>
          </cell>
          <cell r="G1339">
            <v>1</v>
          </cell>
          <cell r="H1339">
            <v>3</v>
          </cell>
          <cell r="I1339">
            <v>1</v>
          </cell>
        </row>
        <row r="1340">
          <cell r="C1340" t="str">
            <v>42164 2009</v>
          </cell>
          <cell r="D1340">
            <v>200942164</v>
          </cell>
          <cell r="E1340">
            <v>0</v>
          </cell>
          <cell r="F1340">
            <v>1</v>
          </cell>
          <cell r="G1340">
            <v>1</v>
          </cell>
          <cell r="H1340">
            <v>3</v>
          </cell>
          <cell r="I1340">
            <v>1</v>
          </cell>
        </row>
        <row r="1341">
          <cell r="C1341" t="str">
            <v>42164 2009</v>
          </cell>
          <cell r="D1341">
            <v>200942164</v>
          </cell>
          <cell r="E1341">
            <v>0</v>
          </cell>
          <cell r="F1341">
            <v>1</v>
          </cell>
          <cell r="G1341">
            <v>1</v>
          </cell>
          <cell r="H1341">
            <v>3</v>
          </cell>
          <cell r="I1341">
            <v>1</v>
          </cell>
        </row>
        <row r="1342">
          <cell r="C1342" t="str">
            <v>42188 2009</v>
          </cell>
          <cell r="D1342">
            <v>200942188</v>
          </cell>
          <cell r="E1342">
            <v>0</v>
          </cell>
          <cell r="F1342">
            <v>1</v>
          </cell>
          <cell r="G1342">
            <v>1</v>
          </cell>
          <cell r="H1342">
            <v>3</v>
          </cell>
          <cell r="I1342">
            <v>1</v>
          </cell>
        </row>
        <row r="1343">
          <cell r="C1343" t="str">
            <v>42188 2009</v>
          </cell>
          <cell r="D1343">
            <v>200942188</v>
          </cell>
          <cell r="E1343">
            <v>0</v>
          </cell>
          <cell r="F1343">
            <v>1</v>
          </cell>
          <cell r="G1343">
            <v>1</v>
          </cell>
          <cell r="H1343">
            <v>3</v>
          </cell>
          <cell r="I1343">
            <v>1</v>
          </cell>
        </row>
        <row r="1344">
          <cell r="C1344" t="str">
            <v>42188 2009</v>
          </cell>
          <cell r="D1344">
            <v>200942188</v>
          </cell>
          <cell r="E1344">
            <v>0</v>
          </cell>
          <cell r="F1344">
            <v>1</v>
          </cell>
          <cell r="G1344">
            <v>1</v>
          </cell>
          <cell r="H1344">
            <v>3</v>
          </cell>
          <cell r="I1344">
            <v>1</v>
          </cell>
        </row>
        <row r="1345">
          <cell r="C1345" t="str">
            <v>42188 2009</v>
          </cell>
          <cell r="D1345">
            <v>200942188</v>
          </cell>
          <cell r="E1345">
            <v>0</v>
          </cell>
          <cell r="F1345">
            <v>1</v>
          </cell>
          <cell r="G1345">
            <v>1</v>
          </cell>
          <cell r="H1345">
            <v>3</v>
          </cell>
          <cell r="I1345">
            <v>1</v>
          </cell>
        </row>
        <row r="1346">
          <cell r="C1346" t="str">
            <v>42188 2009</v>
          </cell>
          <cell r="D1346">
            <v>200942188</v>
          </cell>
          <cell r="E1346">
            <v>0</v>
          </cell>
          <cell r="F1346">
            <v>1</v>
          </cell>
          <cell r="G1346">
            <v>1</v>
          </cell>
          <cell r="H1346">
            <v>3</v>
          </cell>
          <cell r="I1346">
            <v>1</v>
          </cell>
        </row>
        <row r="1347">
          <cell r="C1347" t="str">
            <v>42188 2009</v>
          </cell>
          <cell r="D1347">
            <v>200942188</v>
          </cell>
          <cell r="E1347">
            <v>0</v>
          </cell>
          <cell r="F1347">
            <v>1</v>
          </cell>
          <cell r="G1347">
            <v>1</v>
          </cell>
          <cell r="H1347">
            <v>3</v>
          </cell>
          <cell r="I1347">
            <v>1</v>
          </cell>
        </row>
        <row r="1348">
          <cell r="C1348" t="str">
            <v>42188 2009</v>
          </cell>
          <cell r="D1348">
            <v>200942188</v>
          </cell>
          <cell r="E1348">
            <v>0</v>
          </cell>
          <cell r="F1348">
            <v>1</v>
          </cell>
          <cell r="G1348">
            <v>1</v>
          </cell>
          <cell r="H1348">
            <v>3</v>
          </cell>
          <cell r="I1348">
            <v>1</v>
          </cell>
        </row>
        <row r="1349">
          <cell r="C1349" t="str">
            <v>42188 2009</v>
          </cell>
          <cell r="D1349">
            <v>200942188</v>
          </cell>
          <cell r="E1349">
            <v>0</v>
          </cell>
          <cell r="F1349">
            <v>1</v>
          </cell>
          <cell r="G1349">
            <v>1</v>
          </cell>
          <cell r="H1349">
            <v>3</v>
          </cell>
          <cell r="I1349">
            <v>1</v>
          </cell>
        </row>
        <row r="1350">
          <cell r="C1350" t="str">
            <v>42188 2009</v>
          </cell>
          <cell r="D1350">
            <v>200942188</v>
          </cell>
          <cell r="E1350">
            <v>0</v>
          </cell>
          <cell r="F1350">
            <v>1</v>
          </cell>
          <cell r="G1350">
            <v>1</v>
          </cell>
          <cell r="H1350">
            <v>3</v>
          </cell>
          <cell r="I1350">
            <v>1</v>
          </cell>
        </row>
        <row r="1351">
          <cell r="C1351" t="str">
            <v>42188 2009</v>
          </cell>
          <cell r="D1351">
            <v>200942188</v>
          </cell>
          <cell r="E1351">
            <v>0</v>
          </cell>
          <cell r="F1351">
            <v>1</v>
          </cell>
          <cell r="G1351">
            <v>1</v>
          </cell>
          <cell r="H1351">
            <v>3</v>
          </cell>
          <cell r="I1351">
            <v>1</v>
          </cell>
        </row>
        <row r="1352">
          <cell r="C1352" t="str">
            <v>42188 2009</v>
          </cell>
          <cell r="D1352">
            <v>200942188</v>
          </cell>
          <cell r="E1352">
            <v>0</v>
          </cell>
          <cell r="F1352">
            <v>1</v>
          </cell>
          <cell r="G1352">
            <v>1</v>
          </cell>
          <cell r="H1352">
            <v>3</v>
          </cell>
          <cell r="I1352">
            <v>1</v>
          </cell>
        </row>
        <row r="1353">
          <cell r="C1353" t="str">
            <v>42188 2009</v>
          </cell>
          <cell r="D1353">
            <v>200942188</v>
          </cell>
          <cell r="E1353">
            <v>0</v>
          </cell>
          <cell r="F1353">
            <v>1</v>
          </cell>
          <cell r="G1353">
            <v>1</v>
          </cell>
          <cell r="H1353">
            <v>3</v>
          </cell>
          <cell r="I1353">
            <v>1</v>
          </cell>
        </row>
        <row r="1354">
          <cell r="C1354" t="str">
            <v>42188 2009</v>
          </cell>
          <cell r="D1354">
            <v>200942188</v>
          </cell>
          <cell r="E1354">
            <v>0</v>
          </cell>
          <cell r="F1354">
            <v>1</v>
          </cell>
          <cell r="G1354">
            <v>1</v>
          </cell>
          <cell r="H1354">
            <v>3</v>
          </cell>
          <cell r="I1354">
            <v>1</v>
          </cell>
        </row>
        <row r="1355">
          <cell r="C1355" t="str">
            <v>45026 2009</v>
          </cell>
          <cell r="D1355">
            <v>200945026</v>
          </cell>
          <cell r="E1355">
            <v>3</v>
          </cell>
          <cell r="F1355">
            <v>0</v>
          </cell>
          <cell r="G1355">
            <v>0</v>
          </cell>
          <cell r="H1355">
            <v>3</v>
          </cell>
          <cell r="I1355">
            <v>3</v>
          </cell>
        </row>
        <row r="1356">
          <cell r="C1356" t="str">
            <v>48070 2009</v>
          </cell>
          <cell r="D1356">
            <v>200948070</v>
          </cell>
          <cell r="E1356">
            <v>0</v>
          </cell>
          <cell r="F1356">
            <v>1</v>
          </cell>
          <cell r="G1356">
            <v>1</v>
          </cell>
          <cell r="H1356">
            <v>3</v>
          </cell>
          <cell r="I1356">
            <v>3</v>
          </cell>
        </row>
        <row r="1357">
          <cell r="C1357" t="str">
            <v>48070 2009</v>
          </cell>
          <cell r="D1357">
            <v>200948070</v>
          </cell>
          <cell r="E1357">
            <v>0</v>
          </cell>
          <cell r="F1357">
            <v>1</v>
          </cell>
          <cell r="G1357">
            <v>1</v>
          </cell>
          <cell r="H1357">
            <v>3</v>
          </cell>
          <cell r="I1357">
            <v>3</v>
          </cell>
        </row>
        <row r="1358">
          <cell r="C1358" t="str">
            <v>48070 2009</v>
          </cell>
          <cell r="D1358">
            <v>200948070</v>
          </cell>
          <cell r="E1358">
            <v>0</v>
          </cell>
          <cell r="F1358">
            <v>1</v>
          </cell>
          <cell r="G1358">
            <v>1</v>
          </cell>
          <cell r="H1358">
            <v>3</v>
          </cell>
          <cell r="I1358">
            <v>3</v>
          </cell>
        </row>
        <row r="1359">
          <cell r="C1359" t="str">
            <v>48070 2009</v>
          </cell>
          <cell r="D1359">
            <v>200948070</v>
          </cell>
          <cell r="E1359">
            <v>0</v>
          </cell>
          <cell r="F1359">
            <v>1</v>
          </cell>
          <cell r="G1359">
            <v>1</v>
          </cell>
          <cell r="H1359">
            <v>3</v>
          </cell>
          <cell r="I1359">
            <v>3</v>
          </cell>
        </row>
        <row r="1360">
          <cell r="C1360" t="str">
            <v>48070 2009</v>
          </cell>
          <cell r="D1360">
            <v>200948070</v>
          </cell>
          <cell r="E1360">
            <v>0</v>
          </cell>
          <cell r="F1360">
            <v>1</v>
          </cell>
          <cell r="G1360">
            <v>1</v>
          </cell>
          <cell r="H1360">
            <v>3</v>
          </cell>
          <cell r="I1360">
            <v>3</v>
          </cell>
        </row>
        <row r="1361">
          <cell r="C1361" t="str">
            <v>53061 2009</v>
          </cell>
          <cell r="D1361">
            <v>200953061</v>
          </cell>
          <cell r="E1361">
            <v>2</v>
          </cell>
          <cell r="F1361">
            <v>1</v>
          </cell>
          <cell r="G1361">
            <v>0</v>
          </cell>
          <cell r="H1361">
            <v>3</v>
          </cell>
          <cell r="I1361">
            <v>4</v>
          </cell>
        </row>
        <row r="1362">
          <cell r="C1362" t="str">
            <v>53062 2009</v>
          </cell>
          <cell r="D1362">
            <v>200953062</v>
          </cell>
          <cell r="E1362">
            <v>0</v>
          </cell>
          <cell r="F1362">
            <v>1</v>
          </cell>
          <cell r="G1362">
            <v>1</v>
          </cell>
          <cell r="H1362">
            <v>2</v>
          </cell>
          <cell r="I1362">
            <v>4</v>
          </cell>
        </row>
        <row r="1363">
          <cell r="C1363" t="str">
            <v>53080 2009</v>
          </cell>
          <cell r="D1363">
            <v>200953080</v>
          </cell>
          <cell r="E1363">
            <v>0</v>
          </cell>
          <cell r="F1363">
            <v>1</v>
          </cell>
          <cell r="G1363">
            <v>1</v>
          </cell>
          <cell r="H1363">
            <v>3</v>
          </cell>
          <cell r="I1363">
            <v>4</v>
          </cell>
        </row>
        <row r="1364">
          <cell r="C1364" t="str">
            <v>53080 2009</v>
          </cell>
          <cell r="D1364">
            <v>200953080</v>
          </cell>
          <cell r="E1364">
            <v>0</v>
          </cell>
          <cell r="F1364">
            <v>1</v>
          </cell>
          <cell r="G1364">
            <v>1</v>
          </cell>
          <cell r="H1364">
            <v>3</v>
          </cell>
          <cell r="I1364">
            <v>4</v>
          </cell>
        </row>
        <row r="1365">
          <cell r="C1365" t="str">
            <v>53080 2009</v>
          </cell>
          <cell r="D1365">
            <v>200953080</v>
          </cell>
          <cell r="E1365">
            <v>0</v>
          </cell>
          <cell r="F1365">
            <v>1</v>
          </cell>
          <cell r="G1365">
            <v>1</v>
          </cell>
          <cell r="H1365">
            <v>3</v>
          </cell>
          <cell r="I1365">
            <v>4</v>
          </cell>
        </row>
        <row r="1366">
          <cell r="C1366" t="str">
            <v>4050 2010</v>
          </cell>
          <cell r="D1366">
            <v>20104050</v>
          </cell>
          <cell r="E1366">
            <v>2</v>
          </cell>
          <cell r="F1366">
            <v>1</v>
          </cell>
          <cell r="G1366">
            <v>1</v>
          </cell>
          <cell r="H1366">
            <v>3</v>
          </cell>
          <cell r="I1366">
            <v>4</v>
          </cell>
        </row>
        <row r="1367">
          <cell r="C1367" t="str">
            <v>4050 2010</v>
          </cell>
          <cell r="D1367">
            <v>20104050</v>
          </cell>
          <cell r="E1367">
            <v>2</v>
          </cell>
          <cell r="F1367">
            <v>1</v>
          </cell>
          <cell r="G1367">
            <v>1</v>
          </cell>
          <cell r="H1367">
            <v>3</v>
          </cell>
          <cell r="I1367">
            <v>4</v>
          </cell>
        </row>
        <row r="1368">
          <cell r="C1368" t="str">
            <v>4050 2010</v>
          </cell>
          <cell r="D1368">
            <v>20104050</v>
          </cell>
          <cell r="E1368">
            <v>2</v>
          </cell>
          <cell r="F1368">
            <v>1</v>
          </cell>
          <cell r="G1368">
            <v>1</v>
          </cell>
          <cell r="H1368">
            <v>3</v>
          </cell>
          <cell r="I1368">
            <v>4</v>
          </cell>
        </row>
        <row r="1369">
          <cell r="C1369" t="str">
            <v>4050 2010</v>
          </cell>
          <cell r="D1369">
            <v>20104050</v>
          </cell>
          <cell r="E1369">
            <v>2</v>
          </cell>
          <cell r="F1369">
            <v>1</v>
          </cell>
          <cell r="G1369">
            <v>1</v>
          </cell>
          <cell r="H1369">
            <v>3</v>
          </cell>
          <cell r="I1369">
            <v>4</v>
          </cell>
        </row>
        <row r="1370">
          <cell r="C1370" t="str">
            <v>5013 2010</v>
          </cell>
          <cell r="D1370">
            <v>20105013</v>
          </cell>
          <cell r="E1370">
            <v>2</v>
          </cell>
          <cell r="F1370">
            <v>0</v>
          </cell>
          <cell r="G1370">
            <v>0</v>
          </cell>
          <cell r="H1370">
            <v>3</v>
          </cell>
          <cell r="I1370">
            <v>3</v>
          </cell>
        </row>
        <row r="1371">
          <cell r="C1371" t="str">
            <v>6002 2010</v>
          </cell>
          <cell r="D1371">
            <v>20106002</v>
          </cell>
          <cell r="E1371">
            <v>1</v>
          </cell>
          <cell r="F1371">
            <v>1</v>
          </cell>
          <cell r="G1371">
            <v>1</v>
          </cell>
          <cell r="H1371">
            <v>3</v>
          </cell>
          <cell r="I1371">
            <v>4</v>
          </cell>
        </row>
        <row r="1372">
          <cell r="C1372" t="str">
            <v>6002 2010</v>
          </cell>
          <cell r="D1372">
            <v>20106002</v>
          </cell>
          <cell r="E1372">
            <v>1</v>
          </cell>
          <cell r="F1372">
            <v>1</v>
          </cell>
          <cell r="G1372">
            <v>1</v>
          </cell>
          <cell r="H1372">
            <v>3</v>
          </cell>
          <cell r="I1372">
            <v>4</v>
          </cell>
        </row>
        <row r="1373">
          <cell r="C1373" t="str">
            <v>6002 2010</v>
          </cell>
          <cell r="D1373">
            <v>20106002</v>
          </cell>
          <cell r="E1373">
            <v>1</v>
          </cell>
          <cell r="F1373">
            <v>1</v>
          </cell>
          <cell r="G1373">
            <v>1</v>
          </cell>
          <cell r="H1373">
            <v>3</v>
          </cell>
          <cell r="I1373">
            <v>4</v>
          </cell>
        </row>
        <row r="1374">
          <cell r="C1374" t="str">
            <v>6060 2010</v>
          </cell>
          <cell r="D1374">
            <v>20106060</v>
          </cell>
          <cell r="E1374">
            <v>2</v>
          </cell>
          <cell r="F1374">
            <v>1</v>
          </cell>
          <cell r="G1374">
            <v>1</v>
          </cell>
          <cell r="H1374">
            <v>3</v>
          </cell>
          <cell r="I1374">
            <v>4</v>
          </cell>
        </row>
        <row r="1375">
          <cell r="C1375" t="str">
            <v>6060 2010</v>
          </cell>
          <cell r="D1375">
            <v>20106060</v>
          </cell>
          <cell r="E1375">
            <v>2</v>
          </cell>
          <cell r="F1375">
            <v>1</v>
          </cell>
          <cell r="G1375">
            <v>1</v>
          </cell>
          <cell r="H1375">
            <v>3</v>
          </cell>
          <cell r="I1375">
            <v>4</v>
          </cell>
        </row>
        <row r="1376">
          <cell r="C1376" t="str">
            <v>6060 2010</v>
          </cell>
          <cell r="D1376">
            <v>20106060</v>
          </cell>
          <cell r="E1376">
            <v>2</v>
          </cell>
          <cell r="F1376">
            <v>1</v>
          </cell>
          <cell r="G1376">
            <v>1</v>
          </cell>
          <cell r="H1376">
            <v>3</v>
          </cell>
          <cell r="I1376">
            <v>4</v>
          </cell>
        </row>
        <row r="1377">
          <cell r="C1377" t="str">
            <v>6060 2010</v>
          </cell>
          <cell r="D1377">
            <v>20106060</v>
          </cell>
          <cell r="E1377">
            <v>2</v>
          </cell>
          <cell r="F1377">
            <v>1</v>
          </cell>
          <cell r="G1377">
            <v>1</v>
          </cell>
          <cell r="H1377">
            <v>3</v>
          </cell>
          <cell r="I1377">
            <v>4</v>
          </cell>
        </row>
        <row r="1378">
          <cell r="C1378" t="str">
            <v>6060 2010</v>
          </cell>
          <cell r="D1378">
            <v>20106060</v>
          </cell>
          <cell r="E1378">
            <v>2</v>
          </cell>
          <cell r="F1378">
            <v>1</v>
          </cell>
          <cell r="G1378">
            <v>1</v>
          </cell>
          <cell r="H1378">
            <v>3</v>
          </cell>
          <cell r="I1378">
            <v>4</v>
          </cell>
        </row>
        <row r="1379">
          <cell r="C1379" t="str">
            <v>12007 2010</v>
          </cell>
          <cell r="D1379">
            <v>201012007</v>
          </cell>
          <cell r="E1379">
            <v>1</v>
          </cell>
          <cell r="F1379">
            <v>1</v>
          </cell>
          <cell r="G1379">
            <v>1</v>
          </cell>
          <cell r="H1379">
            <v>3</v>
          </cell>
          <cell r="I1379">
            <v>3</v>
          </cell>
        </row>
        <row r="1380">
          <cell r="C1380" t="str">
            <v>12007 2010</v>
          </cell>
          <cell r="D1380">
            <v>201012007</v>
          </cell>
          <cell r="E1380">
            <v>1</v>
          </cell>
          <cell r="F1380">
            <v>1</v>
          </cell>
          <cell r="G1380">
            <v>1</v>
          </cell>
          <cell r="H1380">
            <v>3</v>
          </cell>
          <cell r="I1380">
            <v>3</v>
          </cell>
        </row>
        <row r="1381">
          <cell r="C1381" t="str">
            <v>12007 2010</v>
          </cell>
          <cell r="D1381">
            <v>201012007</v>
          </cell>
          <cell r="E1381">
            <v>1</v>
          </cell>
          <cell r="F1381">
            <v>1</v>
          </cell>
          <cell r="G1381">
            <v>1</v>
          </cell>
          <cell r="H1381">
            <v>3</v>
          </cell>
          <cell r="I1381">
            <v>3</v>
          </cell>
        </row>
        <row r="1382">
          <cell r="C1382" t="str">
            <v>12007 2010</v>
          </cell>
          <cell r="D1382">
            <v>201012007</v>
          </cell>
          <cell r="E1382">
            <v>1</v>
          </cell>
          <cell r="F1382">
            <v>1</v>
          </cell>
          <cell r="G1382">
            <v>1</v>
          </cell>
          <cell r="H1382">
            <v>3</v>
          </cell>
          <cell r="I1382">
            <v>3</v>
          </cell>
        </row>
        <row r="1383">
          <cell r="C1383" t="str">
            <v>12007 2010</v>
          </cell>
          <cell r="D1383">
            <v>201012007</v>
          </cell>
          <cell r="E1383">
            <v>1</v>
          </cell>
          <cell r="F1383">
            <v>1</v>
          </cell>
          <cell r="G1383">
            <v>1</v>
          </cell>
          <cell r="H1383">
            <v>3</v>
          </cell>
          <cell r="I1383">
            <v>3</v>
          </cell>
        </row>
        <row r="1384">
          <cell r="C1384" t="str">
            <v>12007 2010</v>
          </cell>
          <cell r="D1384">
            <v>201012007</v>
          </cell>
          <cell r="E1384">
            <v>1</v>
          </cell>
          <cell r="F1384">
            <v>1</v>
          </cell>
          <cell r="G1384">
            <v>1</v>
          </cell>
          <cell r="H1384">
            <v>3</v>
          </cell>
          <cell r="I1384">
            <v>3</v>
          </cell>
        </row>
        <row r="1385">
          <cell r="C1385" t="str">
            <v>12007 2010</v>
          </cell>
          <cell r="D1385">
            <v>201012007</v>
          </cell>
          <cell r="E1385">
            <v>1</v>
          </cell>
          <cell r="F1385">
            <v>1</v>
          </cell>
          <cell r="G1385">
            <v>1</v>
          </cell>
          <cell r="H1385">
            <v>3</v>
          </cell>
          <cell r="I1385">
            <v>3</v>
          </cell>
        </row>
        <row r="1386">
          <cell r="C1386" t="str">
            <v>12007 2010</v>
          </cell>
          <cell r="D1386">
            <v>201012007</v>
          </cell>
          <cell r="E1386">
            <v>1</v>
          </cell>
          <cell r="F1386">
            <v>1</v>
          </cell>
          <cell r="G1386">
            <v>1</v>
          </cell>
          <cell r="H1386">
            <v>3</v>
          </cell>
          <cell r="I1386">
            <v>3</v>
          </cell>
        </row>
        <row r="1387">
          <cell r="C1387" t="str">
            <v>12007 2010</v>
          </cell>
          <cell r="D1387">
            <v>201012007</v>
          </cell>
          <cell r="E1387">
            <v>1</v>
          </cell>
          <cell r="F1387">
            <v>1</v>
          </cell>
          <cell r="G1387">
            <v>1</v>
          </cell>
          <cell r="H1387">
            <v>3</v>
          </cell>
          <cell r="I1387">
            <v>3</v>
          </cell>
        </row>
        <row r="1388">
          <cell r="C1388" t="str">
            <v>12007 2010</v>
          </cell>
          <cell r="D1388">
            <v>201012007</v>
          </cell>
          <cell r="E1388">
            <v>1</v>
          </cell>
          <cell r="F1388">
            <v>1</v>
          </cell>
          <cell r="G1388">
            <v>1</v>
          </cell>
          <cell r="H1388">
            <v>3</v>
          </cell>
          <cell r="I1388">
            <v>3</v>
          </cell>
        </row>
        <row r="1389">
          <cell r="C1389" t="str">
            <v>12007 2010</v>
          </cell>
          <cell r="D1389">
            <v>201012007</v>
          </cell>
          <cell r="E1389">
            <v>1</v>
          </cell>
          <cell r="F1389">
            <v>1</v>
          </cell>
          <cell r="G1389">
            <v>1</v>
          </cell>
          <cell r="H1389">
            <v>3</v>
          </cell>
          <cell r="I1389">
            <v>3</v>
          </cell>
        </row>
        <row r="1390">
          <cell r="C1390" t="str">
            <v>12007 2010</v>
          </cell>
          <cell r="D1390">
            <v>201012007</v>
          </cell>
          <cell r="E1390">
            <v>1</v>
          </cell>
          <cell r="F1390">
            <v>1</v>
          </cell>
          <cell r="G1390">
            <v>1</v>
          </cell>
          <cell r="H1390">
            <v>3</v>
          </cell>
          <cell r="I1390">
            <v>3</v>
          </cell>
        </row>
        <row r="1391">
          <cell r="C1391" t="str">
            <v>12127 2010</v>
          </cell>
          <cell r="D1391">
            <v>201012127</v>
          </cell>
          <cell r="E1391">
            <v>3</v>
          </cell>
          <cell r="F1391">
            <v>1</v>
          </cell>
          <cell r="G1391">
            <v>0</v>
          </cell>
          <cell r="H1391">
            <v>3</v>
          </cell>
          <cell r="I1391">
            <v>3</v>
          </cell>
        </row>
        <row r="1392">
          <cell r="C1392" t="str">
            <v>12203 2010</v>
          </cell>
          <cell r="D1392">
            <v>201012203</v>
          </cell>
          <cell r="E1392">
            <v>2</v>
          </cell>
          <cell r="F1392">
            <v>1</v>
          </cell>
          <cell r="G1392">
            <v>1</v>
          </cell>
          <cell r="H1392">
            <v>3</v>
          </cell>
          <cell r="I1392">
            <v>3</v>
          </cell>
        </row>
        <row r="1393">
          <cell r="C1393" t="str">
            <v>12203 2010</v>
          </cell>
          <cell r="D1393">
            <v>201012203</v>
          </cell>
          <cell r="E1393">
            <v>2</v>
          </cell>
          <cell r="F1393">
            <v>1</v>
          </cell>
          <cell r="G1393">
            <v>1</v>
          </cell>
          <cell r="H1393">
            <v>3</v>
          </cell>
          <cell r="I1393">
            <v>3</v>
          </cell>
        </row>
        <row r="1394">
          <cell r="C1394" t="str">
            <v>12203 2010</v>
          </cell>
          <cell r="D1394">
            <v>201012203</v>
          </cell>
          <cell r="E1394">
            <v>2</v>
          </cell>
          <cell r="F1394">
            <v>1</v>
          </cell>
          <cell r="G1394">
            <v>1</v>
          </cell>
          <cell r="H1394">
            <v>3</v>
          </cell>
          <cell r="I1394">
            <v>3</v>
          </cell>
        </row>
        <row r="1395">
          <cell r="C1395" t="str">
            <v>12203 2010</v>
          </cell>
          <cell r="D1395">
            <v>201012203</v>
          </cell>
          <cell r="E1395">
            <v>2</v>
          </cell>
          <cell r="F1395">
            <v>1</v>
          </cell>
          <cell r="G1395">
            <v>1</v>
          </cell>
          <cell r="H1395">
            <v>3</v>
          </cell>
          <cell r="I1395">
            <v>3</v>
          </cell>
        </row>
        <row r="1396">
          <cell r="C1396" t="str">
            <v>12203 2010</v>
          </cell>
          <cell r="D1396">
            <v>201012203</v>
          </cell>
          <cell r="E1396">
            <v>2</v>
          </cell>
          <cell r="F1396">
            <v>1</v>
          </cell>
          <cell r="G1396">
            <v>1</v>
          </cell>
          <cell r="H1396">
            <v>3</v>
          </cell>
          <cell r="I1396">
            <v>3</v>
          </cell>
        </row>
        <row r="1397">
          <cell r="C1397" t="str">
            <v>12203 2010</v>
          </cell>
          <cell r="D1397">
            <v>201012203</v>
          </cell>
          <cell r="E1397">
            <v>2</v>
          </cell>
          <cell r="F1397">
            <v>1</v>
          </cell>
          <cell r="G1397">
            <v>1</v>
          </cell>
          <cell r="H1397">
            <v>3</v>
          </cell>
          <cell r="I1397">
            <v>3</v>
          </cell>
        </row>
        <row r="1398">
          <cell r="C1398" t="str">
            <v>12203 2010</v>
          </cell>
          <cell r="D1398">
            <v>201012203</v>
          </cell>
          <cell r="E1398">
            <v>2</v>
          </cell>
          <cell r="F1398">
            <v>1</v>
          </cell>
          <cell r="G1398">
            <v>1</v>
          </cell>
          <cell r="H1398">
            <v>3</v>
          </cell>
          <cell r="I1398">
            <v>3</v>
          </cell>
        </row>
        <row r="1399">
          <cell r="C1399" t="str">
            <v>12203 2010</v>
          </cell>
          <cell r="D1399">
            <v>201012203</v>
          </cell>
          <cell r="E1399">
            <v>2</v>
          </cell>
          <cell r="F1399">
            <v>1</v>
          </cell>
          <cell r="G1399">
            <v>1</v>
          </cell>
          <cell r="H1399">
            <v>3</v>
          </cell>
          <cell r="I1399">
            <v>3</v>
          </cell>
        </row>
        <row r="1400">
          <cell r="C1400" t="str">
            <v>12203 2010</v>
          </cell>
          <cell r="D1400">
            <v>201012203</v>
          </cell>
          <cell r="E1400">
            <v>2</v>
          </cell>
          <cell r="F1400">
            <v>1</v>
          </cell>
          <cell r="G1400">
            <v>1</v>
          </cell>
          <cell r="H1400">
            <v>3</v>
          </cell>
          <cell r="I1400">
            <v>3</v>
          </cell>
        </row>
        <row r="1401">
          <cell r="C1401" t="str">
            <v>12203 2010</v>
          </cell>
          <cell r="D1401">
            <v>201012203</v>
          </cell>
          <cell r="E1401">
            <v>2</v>
          </cell>
          <cell r="F1401">
            <v>1</v>
          </cell>
          <cell r="G1401">
            <v>1</v>
          </cell>
          <cell r="H1401">
            <v>3</v>
          </cell>
          <cell r="I1401">
            <v>3</v>
          </cell>
        </row>
        <row r="1402">
          <cell r="C1402" t="str">
            <v>12203 2010</v>
          </cell>
          <cell r="D1402">
            <v>201012203</v>
          </cell>
          <cell r="E1402">
            <v>2</v>
          </cell>
          <cell r="F1402">
            <v>1</v>
          </cell>
          <cell r="G1402">
            <v>1</v>
          </cell>
          <cell r="H1402">
            <v>3</v>
          </cell>
          <cell r="I1402">
            <v>3</v>
          </cell>
        </row>
        <row r="1403">
          <cell r="C1403" t="str">
            <v>12203 2010</v>
          </cell>
          <cell r="D1403">
            <v>201012203</v>
          </cell>
          <cell r="E1403">
            <v>2</v>
          </cell>
          <cell r="F1403">
            <v>1</v>
          </cell>
          <cell r="G1403">
            <v>1</v>
          </cell>
          <cell r="H1403">
            <v>3</v>
          </cell>
          <cell r="I1403">
            <v>3</v>
          </cell>
        </row>
        <row r="1404">
          <cell r="C1404" t="str">
            <v>12203 2010</v>
          </cell>
          <cell r="D1404">
            <v>201012203</v>
          </cell>
          <cell r="E1404">
            <v>2</v>
          </cell>
          <cell r="F1404">
            <v>1</v>
          </cell>
          <cell r="G1404">
            <v>1</v>
          </cell>
          <cell r="H1404">
            <v>3</v>
          </cell>
          <cell r="I1404">
            <v>3</v>
          </cell>
        </row>
        <row r="1405">
          <cell r="C1405" t="str">
            <v>12266 2010</v>
          </cell>
          <cell r="D1405">
            <v>201012266</v>
          </cell>
          <cell r="E1405">
            <v>2</v>
          </cell>
          <cell r="F1405">
            <v>1</v>
          </cell>
          <cell r="G1405">
            <v>1</v>
          </cell>
          <cell r="H1405">
            <v>3</v>
          </cell>
          <cell r="I1405">
            <v>3</v>
          </cell>
        </row>
        <row r="1406">
          <cell r="C1406" t="str">
            <v>12266 2010</v>
          </cell>
          <cell r="D1406">
            <v>201012266</v>
          </cell>
          <cell r="E1406">
            <v>2</v>
          </cell>
          <cell r="F1406">
            <v>1</v>
          </cell>
          <cell r="G1406">
            <v>1</v>
          </cell>
          <cell r="H1406">
            <v>3</v>
          </cell>
          <cell r="I1406">
            <v>3</v>
          </cell>
        </row>
        <row r="1407">
          <cell r="C1407" t="str">
            <v>12266 2010</v>
          </cell>
          <cell r="D1407">
            <v>201012266</v>
          </cell>
          <cell r="E1407">
            <v>2</v>
          </cell>
          <cell r="F1407">
            <v>1</v>
          </cell>
          <cell r="G1407">
            <v>1</v>
          </cell>
          <cell r="H1407">
            <v>3</v>
          </cell>
          <cell r="I1407">
            <v>3</v>
          </cell>
        </row>
        <row r="1408">
          <cell r="C1408" t="str">
            <v>12266 2010</v>
          </cell>
          <cell r="D1408">
            <v>201012266</v>
          </cell>
          <cell r="E1408">
            <v>2</v>
          </cell>
          <cell r="F1408">
            <v>1</v>
          </cell>
          <cell r="G1408">
            <v>1</v>
          </cell>
          <cell r="H1408">
            <v>3</v>
          </cell>
          <cell r="I1408">
            <v>3</v>
          </cell>
        </row>
        <row r="1409">
          <cell r="C1409" t="str">
            <v>12266 2010</v>
          </cell>
          <cell r="D1409">
            <v>201012266</v>
          </cell>
          <cell r="E1409">
            <v>2</v>
          </cell>
          <cell r="F1409">
            <v>1</v>
          </cell>
          <cell r="G1409">
            <v>1</v>
          </cell>
          <cell r="H1409">
            <v>3</v>
          </cell>
          <cell r="I1409">
            <v>3</v>
          </cell>
        </row>
        <row r="1410">
          <cell r="C1410" t="str">
            <v>12266 2010</v>
          </cell>
          <cell r="D1410">
            <v>201012266</v>
          </cell>
          <cell r="E1410">
            <v>2</v>
          </cell>
          <cell r="F1410">
            <v>1</v>
          </cell>
          <cell r="G1410">
            <v>1</v>
          </cell>
          <cell r="H1410">
            <v>3</v>
          </cell>
          <cell r="I1410">
            <v>3</v>
          </cell>
        </row>
        <row r="1411">
          <cell r="C1411" t="str">
            <v>12266 2010</v>
          </cell>
          <cell r="D1411">
            <v>201012266</v>
          </cell>
          <cell r="E1411">
            <v>2</v>
          </cell>
          <cell r="F1411">
            <v>1</v>
          </cell>
          <cell r="G1411">
            <v>1</v>
          </cell>
          <cell r="H1411">
            <v>3</v>
          </cell>
          <cell r="I1411">
            <v>3</v>
          </cell>
        </row>
        <row r="1412">
          <cell r="C1412" t="str">
            <v>12266 2010</v>
          </cell>
          <cell r="D1412">
            <v>201012266</v>
          </cell>
          <cell r="E1412">
            <v>2</v>
          </cell>
          <cell r="F1412">
            <v>1</v>
          </cell>
          <cell r="G1412">
            <v>1</v>
          </cell>
          <cell r="H1412">
            <v>3</v>
          </cell>
          <cell r="I1412">
            <v>3</v>
          </cell>
        </row>
        <row r="1413">
          <cell r="C1413" t="str">
            <v>12266 2010</v>
          </cell>
          <cell r="D1413">
            <v>201012266</v>
          </cell>
          <cell r="E1413">
            <v>2</v>
          </cell>
          <cell r="F1413">
            <v>1</v>
          </cell>
          <cell r="G1413">
            <v>1</v>
          </cell>
          <cell r="H1413">
            <v>3</v>
          </cell>
          <cell r="I1413">
            <v>3</v>
          </cell>
        </row>
        <row r="1414">
          <cell r="C1414" t="str">
            <v>12266 2010</v>
          </cell>
          <cell r="D1414">
            <v>201012266</v>
          </cell>
          <cell r="E1414">
            <v>2</v>
          </cell>
          <cell r="F1414">
            <v>1</v>
          </cell>
          <cell r="G1414">
            <v>1</v>
          </cell>
          <cell r="H1414">
            <v>3</v>
          </cell>
          <cell r="I1414">
            <v>3</v>
          </cell>
        </row>
        <row r="1415">
          <cell r="C1415" t="str">
            <v>12266 2010</v>
          </cell>
          <cell r="D1415">
            <v>201012266</v>
          </cell>
          <cell r="E1415">
            <v>2</v>
          </cell>
          <cell r="F1415">
            <v>1</v>
          </cell>
          <cell r="G1415">
            <v>1</v>
          </cell>
          <cell r="H1415">
            <v>3</v>
          </cell>
          <cell r="I1415">
            <v>3</v>
          </cell>
        </row>
        <row r="1416">
          <cell r="C1416" t="str">
            <v>12266 2010</v>
          </cell>
          <cell r="D1416">
            <v>201012266</v>
          </cell>
          <cell r="E1416">
            <v>2</v>
          </cell>
          <cell r="F1416">
            <v>1</v>
          </cell>
          <cell r="G1416">
            <v>1</v>
          </cell>
          <cell r="H1416">
            <v>3</v>
          </cell>
          <cell r="I1416">
            <v>3</v>
          </cell>
        </row>
        <row r="1417">
          <cell r="C1417" t="str">
            <v>12266 2010</v>
          </cell>
          <cell r="D1417">
            <v>201012266</v>
          </cell>
          <cell r="E1417">
            <v>2</v>
          </cell>
          <cell r="F1417">
            <v>1</v>
          </cell>
          <cell r="G1417">
            <v>1</v>
          </cell>
          <cell r="H1417">
            <v>3</v>
          </cell>
          <cell r="I1417">
            <v>3</v>
          </cell>
        </row>
        <row r="1418">
          <cell r="C1418" t="str">
            <v>12266 2010</v>
          </cell>
          <cell r="D1418">
            <v>201012266</v>
          </cell>
          <cell r="E1418">
            <v>2</v>
          </cell>
          <cell r="F1418">
            <v>1</v>
          </cell>
          <cell r="G1418">
            <v>1</v>
          </cell>
          <cell r="H1418">
            <v>3</v>
          </cell>
          <cell r="I1418">
            <v>3</v>
          </cell>
        </row>
        <row r="1419">
          <cell r="C1419" t="str">
            <v>12266 2010</v>
          </cell>
          <cell r="D1419">
            <v>201012266</v>
          </cell>
          <cell r="E1419">
            <v>2</v>
          </cell>
          <cell r="F1419">
            <v>1</v>
          </cell>
          <cell r="G1419">
            <v>1</v>
          </cell>
          <cell r="H1419">
            <v>3</v>
          </cell>
          <cell r="I1419">
            <v>3</v>
          </cell>
        </row>
        <row r="1420">
          <cell r="C1420" t="str">
            <v>12266 2010</v>
          </cell>
          <cell r="D1420">
            <v>201012266</v>
          </cell>
          <cell r="E1420">
            <v>2</v>
          </cell>
          <cell r="F1420">
            <v>1</v>
          </cell>
          <cell r="G1420">
            <v>1</v>
          </cell>
          <cell r="H1420">
            <v>3</v>
          </cell>
          <cell r="I1420">
            <v>3</v>
          </cell>
        </row>
        <row r="1421">
          <cell r="C1421" t="str">
            <v>12266 2010</v>
          </cell>
          <cell r="D1421">
            <v>201012266</v>
          </cell>
          <cell r="E1421">
            <v>2</v>
          </cell>
          <cell r="F1421">
            <v>1</v>
          </cell>
          <cell r="G1421">
            <v>1</v>
          </cell>
          <cell r="H1421">
            <v>3</v>
          </cell>
          <cell r="I1421">
            <v>3</v>
          </cell>
        </row>
        <row r="1422">
          <cell r="C1422" t="str">
            <v>12266 2010</v>
          </cell>
          <cell r="D1422">
            <v>201012266</v>
          </cell>
          <cell r="E1422">
            <v>2</v>
          </cell>
          <cell r="F1422">
            <v>1</v>
          </cell>
          <cell r="G1422">
            <v>1</v>
          </cell>
          <cell r="H1422">
            <v>3</v>
          </cell>
          <cell r="I1422">
            <v>3</v>
          </cell>
        </row>
        <row r="1423">
          <cell r="C1423" t="str">
            <v>12266 2010</v>
          </cell>
          <cell r="D1423">
            <v>201012266</v>
          </cell>
          <cell r="E1423">
            <v>2</v>
          </cell>
          <cell r="F1423">
            <v>1</v>
          </cell>
          <cell r="G1423">
            <v>1</v>
          </cell>
          <cell r="H1423">
            <v>3</v>
          </cell>
          <cell r="I1423">
            <v>3</v>
          </cell>
        </row>
        <row r="1424">
          <cell r="C1424" t="str">
            <v>12266 2010</v>
          </cell>
          <cell r="D1424">
            <v>201012266</v>
          </cell>
          <cell r="E1424">
            <v>2</v>
          </cell>
          <cell r="F1424">
            <v>1</v>
          </cell>
          <cell r="G1424">
            <v>1</v>
          </cell>
          <cell r="H1424">
            <v>3</v>
          </cell>
          <cell r="I1424">
            <v>3</v>
          </cell>
        </row>
        <row r="1425">
          <cell r="C1425" t="str">
            <v>12266 2010</v>
          </cell>
          <cell r="D1425">
            <v>201012266</v>
          </cell>
          <cell r="E1425">
            <v>2</v>
          </cell>
          <cell r="F1425">
            <v>1</v>
          </cell>
          <cell r="G1425">
            <v>1</v>
          </cell>
          <cell r="H1425">
            <v>3</v>
          </cell>
          <cell r="I1425">
            <v>3</v>
          </cell>
        </row>
        <row r="1426">
          <cell r="C1426" t="str">
            <v>12266 2010</v>
          </cell>
          <cell r="D1426">
            <v>201012266</v>
          </cell>
          <cell r="E1426">
            <v>2</v>
          </cell>
          <cell r="F1426">
            <v>1</v>
          </cell>
          <cell r="G1426">
            <v>1</v>
          </cell>
          <cell r="H1426">
            <v>3</v>
          </cell>
          <cell r="I1426">
            <v>3</v>
          </cell>
        </row>
        <row r="1427">
          <cell r="C1427" t="str">
            <v>12266 2010</v>
          </cell>
          <cell r="D1427">
            <v>201012266</v>
          </cell>
          <cell r="E1427">
            <v>2</v>
          </cell>
          <cell r="F1427">
            <v>1</v>
          </cell>
          <cell r="G1427">
            <v>1</v>
          </cell>
          <cell r="H1427">
            <v>3</v>
          </cell>
          <cell r="I1427">
            <v>3</v>
          </cell>
        </row>
        <row r="1428">
          <cell r="C1428" t="str">
            <v>12266 2010</v>
          </cell>
          <cell r="D1428">
            <v>201012266</v>
          </cell>
          <cell r="E1428">
            <v>2</v>
          </cell>
          <cell r="F1428">
            <v>1</v>
          </cell>
          <cell r="G1428">
            <v>1</v>
          </cell>
          <cell r="H1428">
            <v>3</v>
          </cell>
          <cell r="I1428">
            <v>3</v>
          </cell>
        </row>
        <row r="1429">
          <cell r="C1429" t="str">
            <v>12266 2010</v>
          </cell>
          <cell r="D1429">
            <v>201012266</v>
          </cell>
          <cell r="E1429">
            <v>2</v>
          </cell>
          <cell r="F1429">
            <v>1</v>
          </cell>
          <cell r="G1429">
            <v>1</v>
          </cell>
          <cell r="H1429">
            <v>3</v>
          </cell>
          <cell r="I1429">
            <v>3</v>
          </cell>
        </row>
        <row r="1430">
          <cell r="C1430" t="str">
            <v>12266 2010</v>
          </cell>
          <cell r="D1430">
            <v>201012266</v>
          </cell>
          <cell r="E1430">
            <v>2</v>
          </cell>
          <cell r="F1430">
            <v>1</v>
          </cell>
          <cell r="G1430">
            <v>1</v>
          </cell>
          <cell r="H1430">
            <v>3</v>
          </cell>
          <cell r="I1430">
            <v>3</v>
          </cell>
        </row>
        <row r="1431">
          <cell r="C1431" t="str">
            <v>12266 2010</v>
          </cell>
          <cell r="D1431">
            <v>201012266</v>
          </cell>
          <cell r="E1431">
            <v>2</v>
          </cell>
          <cell r="F1431">
            <v>1</v>
          </cell>
          <cell r="G1431">
            <v>1</v>
          </cell>
          <cell r="H1431">
            <v>3</v>
          </cell>
          <cell r="I1431">
            <v>3</v>
          </cell>
        </row>
        <row r="1432">
          <cell r="C1432" t="str">
            <v>12266 2010</v>
          </cell>
          <cell r="D1432">
            <v>201012266</v>
          </cell>
          <cell r="E1432">
            <v>2</v>
          </cell>
          <cell r="F1432">
            <v>1</v>
          </cell>
          <cell r="G1432">
            <v>1</v>
          </cell>
          <cell r="H1432">
            <v>3</v>
          </cell>
          <cell r="I1432">
            <v>3</v>
          </cell>
        </row>
        <row r="1433">
          <cell r="C1433" t="str">
            <v>12266 2010</v>
          </cell>
          <cell r="D1433">
            <v>201012266</v>
          </cell>
          <cell r="E1433">
            <v>2</v>
          </cell>
          <cell r="F1433">
            <v>1</v>
          </cell>
          <cell r="G1433">
            <v>1</v>
          </cell>
          <cell r="H1433">
            <v>3</v>
          </cell>
          <cell r="I1433">
            <v>3</v>
          </cell>
        </row>
        <row r="1434">
          <cell r="C1434" t="str">
            <v>12266 2010</v>
          </cell>
          <cell r="D1434">
            <v>201012266</v>
          </cell>
          <cell r="E1434">
            <v>2</v>
          </cell>
          <cell r="F1434">
            <v>1</v>
          </cell>
          <cell r="G1434">
            <v>1</v>
          </cell>
          <cell r="H1434">
            <v>3</v>
          </cell>
          <cell r="I1434">
            <v>3</v>
          </cell>
        </row>
        <row r="1435">
          <cell r="C1435" t="str">
            <v>12266 2010</v>
          </cell>
          <cell r="D1435">
            <v>201012266</v>
          </cell>
          <cell r="E1435">
            <v>2</v>
          </cell>
          <cell r="F1435">
            <v>1</v>
          </cell>
          <cell r="G1435">
            <v>1</v>
          </cell>
          <cell r="H1435">
            <v>3</v>
          </cell>
          <cell r="I1435">
            <v>3</v>
          </cell>
        </row>
        <row r="1436">
          <cell r="C1436" t="str">
            <v>12266 2010</v>
          </cell>
          <cell r="D1436">
            <v>201012266</v>
          </cell>
          <cell r="E1436">
            <v>2</v>
          </cell>
          <cell r="F1436">
            <v>1</v>
          </cell>
          <cell r="G1436">
            <v>1</v>
          </cell>
          <cell r="H1436">
            <v>3</v>
          </cell>
          <cell r="I1436">
            <v>3</v>
          </cell>
        </row>
        <row r="1437">
          <cell r="C1437" t="str">
            <v>12266 2010</v>
          </cell>
          <cell r="D1437">
            <v>201012266</v>
          </cell>
          <cell r="E1437">
            <v>2</v>
          </cell>
          <cell r="F1437">
            <v>1</v>
          </cell>
          <cell r="G1437">
            <v>1</v>
          </cell>
          <cell r="H1437">
            <v>3</v>
          </cell>
          <cell r="I1437">
            <v>3</v>
          </cell>
        </row>
        <row r="1438">
          <cell r="C1438" t="str">
            <v>12266 2010</v>
          </cell>
          <cell r="D1438">
            <v>201012266</v>
          </cell>
          <cell r="E1438">
            <v>2</v>
          </cell>
          <cell r="F1438">
            <v>1</v>
          </cell>
          <cell r="G1438">
            <v>1</v>
          </cell>
          <cell r="H1438">
            <v>3</v>
          </cell>
          <cell r="I1438">
            <v>3</v>
          </cell>
        </row>
        <row r="1439">
          <cell r="C1439" t="str">
            <v>17123 2010</v>
          </cell>
          <cell r="D1439">
            <v>201017123</v>
          </cell>
          <cell r="E1439">
            <v>2</v>
          </cell>
          <cell r="F1439">
            <v>1</v>
          </cell>
          <cell r="G1439">
            <v>1</v>
          </cell>
          <cell r="H1439">
            <v>3</v>
          </cell>
          <cell r="I1439">
            <v>2</v>
          </cell>
        </row>
        <row r="1440">
          <cell r="C1440" t="str">
            <v>17123 2010</v>
          </cell>
          <cell r="D1440">
            <v>201017123</v>
          </cell>
          <cell r="E1440">
            <v>2</v>
          </cell>
          <cell r="F1440">
            <v>1</v>
          </cell>
          <cell r="G1440">
            <v>1</v>
          </cell>
          <cell r="H1440">
            <v>3</v>
          </cell>
          <cell r="I1440">
            <v>2</v>
          </cell>
        </row>
        <row r="1441">
          <cell r="C1441" t="str">
            <v>17123 2010</v>
          </cell>
          <cell r="D1441">
            <v>201017123</v>
          </cell>
          <cell r="E1441">
            <v>2</v>
          </cell>
          <cell r="F1441">
            <v>1</v>
          </cell>
          <cell r="G1441">
            <v>1</v>
          </cell>
          <cell r="H1441">
            <v>3</v>
          </cell>
          <cell r="I1441">
            <v>2</v>
          </cell>
        </row>
        <row r="1442">
          <cell r="C1442" t="str">
            <v>17123 2010</v>
          </cell>
          <cell r="D1442">
            <v>201017123</v>
          </cell>
          <cell r="E1442">
            <v>2</v>
          </cell>
          <cell r="F1442">
            <v>1</v>
          </cell>
          <cell r="G1442">
            <v>1</v>
          </cell>
          <cell r="H1442">
            <v>3</v>
          </cell>
          <cell r="I1442">
            <v>2</v>
          </cell>
        </row>
        <row r="1443">
          <cell r="C1443" t="str">
            <v>17123 2010</v>
          </cell>
          <cell r="D1443">
            <v>201017123</v>
          </cell>
          <cell r="E1443">
            <v>2</v>
          </cell>
          <cell r="F1443">
            <v>1</v>
          </cell>
          <cell r="G1443">
            <v>1</v>
          </cell>
          <cell r="H1443">
            <v>3</v>
          </cell>
          <cell r="I1443">
            <v>2</v>
          </cell>
        </row>
        <row r="1444">
          <cell r="C1444" t="str">
            <v>17123 2010</v>
          </cell>
          <cell r="D1444">
            <v>201017123</v>
          </cell>
          <cell r="E1444">
            <v>2</v>
          </cell>
          <cell r="F1444">
            <v>1</v>
          </cell>
          <cell r="G1444">
            <v>1</v>
          </cell>
          <cell r="H1444">
            <v>3</v>
          </cell>
          <cell r="I1444">
            <v>2</v>
          </cell>
        </row>
        <row r="1445">
          <cell r="C1445" t="str">
            <v>17123 2010</v>
          </cell>
          <cell r="D1445">
            <v>201017123</v>
          </cell>
          <cell r="E1445">
            <v>2</v>
          </cell>
          <cell r="F1445">
            <v>1</v>
          </cell>
          <cell r="G1445">
            <v>1</v>
          </cell>
          <cell r="H1445">
            <v>3</v>
          </cell>
          <cell r="I1445">
            <v>2</v>
          </cell>
        </row>
        <row r="1446">
          <cell r="C1446" t="str">
            <v>17123 2010</v>
          </cell>
          <cell r="D1446">
            <v>201017123</v>
          </cell>
          <cell r="E1446">
            <v>2</v>
          </cell>
          <cell r="F1446">
            <v>1</v>
          </cell>
          <cell r="G1446">
            <v>1</v>
          </cell>
          <cell r="H1446">
            <v>3</v>
          </cell>
          <cell r="I1446">
            <v>2</v>
          </cell>
        </row>
        <row r="1447">
          <cell r="C1447" t="str">
            <v>17123 2010</v>
          </cell>
          <cell r="D1447">
            <v>201017123</v>
          </cell>
          <cell r="E1447">
            <v>2</v>
          </cell>
          <cell r="F1447">
            <v>1</v>
          </cell>
          <cell r="G1447">
            <v>1</v>
          </cell>
          <cell r="H1447">
            <v>3</v>
          </cell>
          <cell r="I1447">
            <v>2</v>
          </cell>
        </row>
        <row r="1448">
          <cell r="C1448" t="str">
            <v>17123 2010</v>
          </cell>
          <cell r="D1448">
            <v>201017123</v>
          </cell>
          <cell r="E1448">
            <v>2</v>
          </cell>
          <cell r="F1448">
            <v>1</v>
          </cell>
          <cell r="G1448">
            <v>1</v>
          </cell>
          <cell r="H1448">
            <v>3</v>
          </cell>
          <cell r="I1448">
            <v>2</v>
          </cell>
        </row>
        <row r="1449">
          <cell r="C1449" t="str">
            <v>17123 2010</v>
          </cell>
          <cell r="D1449">
            <v>201017123</v>
          </cell>
          <cell r="E1449">
            <v>2</v>
          </cell>
          <cell r="F1449">
            <v>1</v>
          </cell>
          <cell r="G1449">
            <v>1</v>
          </cell>
          <cell r="H1449">
            <v>3</v>
          </cell>
          <cell r="I1449">
            <v>2</v>
          </cell>
        </row>
        <row r="1450">
          <cell r="C1450" t="str">
            <v>17123 2010</v>
          </cell>
          <cell r="D1450">
            <v>201017123</v>
          </cell>
          <cell r="E1450">
            <v>2</v>
          </cell>
          <cell r="F1450">
            <v>1</v>
          </cell>
          <cell r="G1450">
            <v>1</v>
          </cell>
          <cell r="H1450">
            <v>3</v>
          </cell>
          <cell r="I1450">
            <v>2</v>
          </cell>
        </row>
        <row r="1451">
          <cell r="C1451" t="str">
            <v>17123 2010</v>
          </cell>
          <cell r="D1451">
            <v>201017123</v>
          </cell>
          <cell r="E1451">
            <v>2</v>
          </cell>
          <cell r="F1451">
            <v>1</v>
          </cell>
          <cell r="G1451">
            <v>1</v>
          </cell>
          <cell r="H1451">
            <v>3</v>
          </cell>
          <cell r="I1451">
            <v>2</v>
          </cell>
        </row>
        <row r="1452">
          <cell r="C1452" t="str">
            <v>17123 2010</v>
          </cell>
          <cell r="D1452">
            <v>201017123</v>
          </cell>
          <cell r="E1452">
            <v>2</v>
          </cell>
          <cell r="F1452">
            <v>1</v>
          </cell>
          <cell r="G1452">
            <v>1</v>
          </cell>
          <cell r="H1452">
            <v>3</v>
          </cell>
          <cell r="I1452">
            <v>2</v>
          </cell>
        </row>
        <row r="1453">
          <cell r="C1453" t="str">
            <v>17123 2010</v>
          </cell>
          <cell r="D1453">
            <v>201017123</v>
          </cell>
          <cell r="E1453">
            <v>2</v>
          </cell>
          <cell r="F1453">
            <v>1</v>
          </cell>
          <cell r="G1453">
            <v>1</v>
          </cell>
          <cell r="H1453">
            <v>3</v>
          </cell>
          <cell r="I1453">
            <v>2</v>
          </cell>
        </row>
        <row r="1454">
          <cell r="C1454" t="str">
            <v>17123 2010</v>
          </cell>
          <cell r="D1454">
            <v>201017123</v>
          </cell>
          <cell r="E1454">
            <v>2</v>
          </cell>
          <cell r="F1454">
            <v>1</v>
          </cell>
          <cell r="G1454">
            <v>1</v>
          </cell>
          <cell r="H1454">
            <v>3</v>
          </cell>
          <cell r="I1454">
            <v>2</v>
          </cell>
        </row>
        <row r="1455">
          <cell r="C1455" t="str">
            <v>17123 2010</v>
          </cell>
          <cell r="D1455">
            <v>201017123</v>
          </cell>
          <cell r="E1455">
            <v>2</v>
          </cell>
          <cell r="F1455">
            <v>1</v>
          </cell>
          <cell r="G1455">
            <v>1</v>
          </cell>
          <cell r="H1455">
            <v>3</v>
          </cell>
          <cell r="I1455">
            <v>2</v>
          </cell>
        </row>
        <row r="1456">
          <cell r="C1456" t="str">
            <v>17123 2010</v>
          </cell>
          <cell r="D1456">
            <v>201017123</v>
          </cell>
          <cell r="E1456">
            <v>2</v>
          </cell>
          <cell r="F1456">
            <v>1</v>
          </cell>
          <cell r="G1456">
            <v>1</v>
          </cell>
          <cell r="H1456">
            <v>3</v>
          </cell>
          <cell r="I1456">
            <v>2</v>
          </cell>
        </row>
        <row r="1457">
          <cell r="C1457" t="str">
            <v>17123 2010</v>
          </cell>
          <cell r="D1457">
            <v>201017123</v>
          </cell>
          <cell r="E1457">
            <v>2</v>
          </cell>
          <cell r="F1457">
            <v>1</v>
          </cell>
          <cell r="G1457">
            <v>1</v>
          </cell>
          <cell r="H1457">
            <v>3</v>
          </cell>
          <cell r="I1457">
            <v>2</v>
          </cell>
        </row>
        <row r="1458">
          <cell r="C1458" t="str">
            <v>17123 2010</v>
          </cell>
          <cell r="D1458">
            <v>201017123</v>
          </cell>
          <cell r="E1458">
            <v>2</v>
          </cell>
          <cell r="F1458">
            <v>1</v>
          </cell>
          <cell r="G1458">
            <v>1</v>
          </cell>
          <cell r="H1458">
            <v>3</v>
          </cell>
          <cell r="I1458">
            <v>2</v>
          </cell>
        </row>
        <row r="1459">
          <cell r="C1459" t="str">
            <v>17123 2010</v>
          </cell>
          <cell r="D1459">
            <v>201017123</v>
          </cell>
          <cell r="E1459">
            <v>2</v>
          </cell>
          <cell r="F1459">
            <v>1</v>
          </cell>
          <cell r="G1459">
            <v>1</v>
          </cell>
          <cell r="H1459">
            <v>3</v>
          </cell>
          <cell r="I1459">
            <v>2</v>
          </cell>
        </row>
        <row r="1460">
          <cell r="C1460" t="str">
            <v>17123 2010</v>
          </cell>
          <cell r="D1460">
            <v>201017123</v>
          </cell>
          <cell r="E1460">
            <v>2</v>
          </cell>
          <cell r="F1460">
            <v>1</v>
          </cell>
          <cell r="G1460">
            <v>1</v>
          </cell>
          <cell r="H1460">
            <v>3</v>
          </cell>
          <cell r="I1460">
            <v>2</v>
          </cell>
        </row>
        <row r="1461">
          <cell r="C1461" t="str">
            <v>17123 2010</v>
          </cell>
          <cell r="D1461">
            <v>201017123</v>
          </cell>
          <cell r="E1461">
            <v>2</v>
          </cell>
          <cell r="F1461">
            <v>1</v>
          </cell>
          <cell r="G1461">
            <v>1</v>
          </cell>
          <cell r="H1461">
            <v>3</v>
          </cell>
          <cell r="I1461">
            <v>2</v>
          </cell>
        </row>
        <row r="1462">
          <cell r="C1462" t="str">
            <v>17123 2010</v>
          </cell>
          <cell r="D1462">
            <v>201017123</v>
          </cell>
          <cell r="E1462">
            <v>2</v>
          </cell>
          <cell r="F1462">
            <v>1</v>
          </cell>
          <cell r="G1462">
            <v>1</v>
          </cell>
          <cell r="H1462">
            <v>3</v>
          </cell>
          <cell r="I1462">
            <v>2</v>
          </cell>
        </row>
        <row r="1463">
          <cell r="C1463" t="str">
            <v>17123 2010</v>
          </cell>
          <cell r="D1463">
            <v>201017123</v>
          </cell>
          <cell r="E1463">
            <v>2</v>
          </cell>
          <cell r="F1463">
            <v>1</v>
          </cell>
          <cell r="G1463">
            <v>1</v>
          </cell>
          <cell r="H1463">
            <v>3</v>
          </cell>
          <cell r="I1463">
            <v>2</v>
          </cell>
        </row>
        <row r="1464">
          <cell r="C1464" t="str">
            <v>17123 2010</v>
          </cell>
          <cell r="D1464">
            <v>201017123</v>
          </cell>
          <cell r="E1464">
            <v>2</v>
          </cell>
          <cell r="F1464">
            <v>1</v>
          </cell>
          <cell r="G1464">
            <v>1</v>
          </cell>
          <cell r="H1464">
            <v>3</v>
          </cell>
          <cell r="I1464">
            <v>2</v>
          </cell>
        </row>
        <row r="1465">
          <cell r="C1465" t="str">
            <v>17123 2010</v>
          </cell>
          <cell r="D1465">
            <v>201017123</v>
          </cell>
          <cell r="E1465">
            <v>2</v>
          </cell>
          <cell r="F1465">
            <v>1</v>
          </cell>
          <cell r="G1465">
            <v>1</v>
          </cell>
          <cell r="H1465">
            <v>3</v>
          </cell>
          <cell r="I1465">
            <v>2</v>
          </cell>
        </row>
        <row r="1466">
          <cell r="C1466" t="str">
            <v>17123 2010</v>
          </cell>
          <cell r="D1466">
            <v>201017123</v>
          </cell>
          <cell r="E1466">
            <v>2</v>
          </cell>
          <cell r="F1466">
            <v>1</v>
          </cell>
          <cell r="G1466">
            <v>1</v>
          </cell>
          <cell r="H1466">
            <v>3</v>
          </cell>
          <cell r="I1466">
            <v>2</v>
          </cell>
        </row>
        <row r="1467">
          <cell r="C1467" t="str">
            <v>17123 2010</v>
          </cell>
          <cell r="D1467">
            <v>201017123</v>
          </cell>
          <cell r="E1467">
            <v>2</v>
          </cell>
          <cell r="F1467">
            <v>1</v>
          </cell>
          <cell r="G1467">
            <v>1</v>
          </cell>
          <cell r="H1467">
            <v>3</v>
          </cell>
          <cell r="I1467">
            <v>2</v>
          </cell>
        </row>
        <row r="1468">
          <cell r="C1468" t="str">
            <v>17123 2010</v>
          </cell>
          <cell r="D1468">
            <v>201017123</v>
          </cell>
          <cell r="E1468">
            <v>2</v>
          </cell>
          <cell r="F1468">
            <v>1</v>
          </cell>
          <cell r="G1468">
            <v>1</v>
          </cell>
          <cell r="H1468">
            <v>3</v>
          </cell>
          <cell r="I1468">
            <v>2</v>
          </cell>
        </row>
        <row r="1469">
          <cell r="C1469" t="str">
            <v>17123 2010</v>
          </cell>
          <cell r="D1469">
            <v>201017123</v>
          </cell>
          <cell r="E1469">
            <v>2</v>
          </cell>
          <cell r="F1469">
            <v>1</v>
          </cell>
          <cell r="G1469">
            <v>1</v>
          </cell>
          <cell r="H1469">
            <v>3</v>
          </cell>
          <cell r="I1469">
            <v>2</v>
          </cell>
        </row>
        <row r="1470">
          <cell r="C1470" t="str">
            <v>17123 2010</v>
          </cell>
          <cell r="D1470">
            <v>201017123</v>
          </cell>
          <cell r="E1470">
            <v>2</v>
          </cell>
          <cell r="F1470">
            <v>1</v>
          </cell>
          <cell r="G1470">
            <v>1</v>
          </cell>
          <cell r="H1470">
            <v>3</v>
          </cell>
          <cell r="I1470">
            <v>2</v>
          </cell>
        </row>
        <row r="1471">
          <cell r="C1471" t="str">
            <v>17123 2010</v>
          </cell>
          <cell r="D1471">
            <v>201017123</v>
          </cell>
          <cell r="E1471">
            <v>2</v>
          </cell>
          <cell r="F1471">
            <v>1</v>
          </cell>
          <cell r="G1471">
            <v>1</v>
          </cell>
          <cell r="H1471">
            <v>3</v>
          </cell>
          <cell r="I1471">
            <v>2</v>
          </cell>
        </row>
        <row r="1472">
          <cell r="C1472" t="str">
            <v>17123 2010</v>
          </cell>
          <cell r="D1472">
            <v>201017123</v>
          </cell>
          <cell r="E1472">
            <v>2</v>
          </cell>
          <cell r="F1472">
            <v>1</v>
          </cell>
          <cell r="G1472">
            <v>1</v>
          </cell>
          <cell r="H1472">
            <v>3</v>
          </cell>
          <cell r="I1472">
            <v>2</v>
          </cell>
        </row>
        <row r="1473">
          <cell r="C1473" t="str">
            <v>17123 2010</v>
          </cell>
          <cell r="D1473">
            <v>201017123</v>
          </cell>
          <cell r="E1473">
            <v>2</v>
          </cell>
          <cell r="F1473">
            <v>1</v>
          </cell>
          <cell r="G1473">
            <v>1</v>
          </cell>
          <cell r="H1473">
            <v>3</v>
          </cell>
          <cell r="I1473">
            <v>2</v>
          </cell>
        </row>
        <row r="1474">
          <cell r="C1474" t="str">
            <v>17123 2010</v>
          </cell>
          <cell r="D1474">
            <v>201017123</v>
          </cell>
          <cell r="E1474">
            <v>2</v>
          </cell>
          <cell r="F1474">
            <v>1</v>
          </cell>
          <cell r="G1474">
            <v>1</v>
          </cell>
          <cell r="H1474">
            <v>3</v>
          </cell>
          <cell r="I1474">
            <v>2</v>
          </cell>
        </row>
        <row r="1475">
          <cell r="C1475" t="str">
            <v>17123 2010</v>
          </cell>
          <cell r="D1475">
            <v>201017123</v>
          </cell>
          <cell r="E1475">
            <v>2</v>
          </cell>
          <cell r="F1475">
            <v>1</v>
          </cell>
          <cell r="G1475">
            <v>1</v>
          </cell>
          <cell r="H1475">
            <v>3</v>
          </cell>
          <cell r="I1475">
            <v>2</v>
          </cell>
        </row>
        <row r="1476">
          <cell r="C1476" t="str">
            <v>17123 2010</v>
          </cell>
          <cell r="D1476">
            <v>201017123</v>
          </cell>
          <cell r="E1476">
            <v>2</v>
          </cell>
          <cell r="F1476">
            <v>1</v>
          </cell>
          <cell r="G1476">
            <v>1</v>
          </cell>
          <cell r="H1476">
            <v>3</v>
          </cell>
          <cell r="I1476">
            <v>2</v>
          </cell>
        </row>
        <row r="1477">
          <cell r="C1477" t="str">
            <v>17123 2010</v>
          </cell>
          <cell r="D1477">
            <v>201017123</v>
          </cell>
          <cell r="E1477">
            <v>2</v>
          </cell>
          <cell r="F1477">
            <v>1</v>
          </cell>
          <cell r="G1477">
            <v>1</v>
          </cell>
          <cell r="H1477">
            <v>3</v>
          </cell>
          <cell r="I1477">
            <v>2</v>
          </cell>
        </row>
        <row r="1478">
          <cell r="C1478" t="str">
            <v>17123 2010</v>
          </cell>
          <cell r="D1478">
            <v>201017123</v>
          </cell>
          <cell r="E1478">
            <v>2</v>
          </cell>
          <cell r="F1478">
            <v>1</v>
          </cell>
          <cell r="G1478">
            <v>1</v>
          </cell>
          <cell r="H1478">
            <v>3</v>
          </cell>
          <cell r="I1478">
            <v>2</v>
          </cell>
        </row>
        <row r="1479">
          <cell r="C1479" t="str">
            <v>17123 2010</v>
          </cell>
          <cell r="D1479">
            <v>201017123</v>
          </cell>
          <cell r="E1479">
            <v>2</v>
          </cell>
          <cell r="F1479">
            <v>1</v>
          </cell>
          <cell r="G1479">
            <v>1</v>
          </cell>
          <cell r="H1479">
            <v>3</v>
          </cell>
          <cell r="I1479">
            <v>2</v>
          </cell>
        </row>
        <row r="1480">
          <cell r="C1480" t="str">
            <v>17123 2010</v>
          </cell>
          <cell r="D1480">
            <v>201017123</v>
          </cell>
          <cell r="E1480">
            <v>2</v>
          </cell>
          <cell r="F1480">
            <v>1</v>
          </cell>
          <cell r="G1480">
            <v>1</v>
          </cell>
          <cell r="H1480">
            <v>3</v>
          </cell>
          <cell r="I1480">
            <v>2</v>
          </cell>
        </row>
        <row r="1481">
          <cell r="C1481" t="str">
            <v>17123 2010</v>
          </cell>
          <cell r="D1481">
            <v>201017123</v>
          </cell>
          <cell r="E1481">
            <v>2</v>
          </cell>
          <cell r="F1481">
            <v>1</v>
          </cell>
          <cell r="G1481">
            <v>1</v>
          </cell>
          <cell r="H1481">
            <v>3</v>
          </cell>
          <cell r="I1481">
            <v>2</v>
          </cell>
        </row>
        <row r="1482">
          <cell r="C1482" t="str">
            <v>17123 2010</v>
          </cell>
          <cell r="D1482">
            <v>201017123</v>
          </cell>
          <cell r="E1482">
            <v>2</v>
          </cell>
          <cell r="F1482">
            <v>1</v>
          </cell>
          <cell r="G1482">
            <v>1</v>
          </cell>
          <cell r="H1482">
            <v>3</v>
          </cell>
          <cell r="I1482">
            <v>2</v>
          </cell>
        </row>
        <row r="1483">
          <cell r="C1483" t="str">
            <v>17123 2010</v>
          </cell>
          <cell r="D1483">
            <v>201017123</v>
          </cell>
          <cell r="E1483">
            <v>2</v>
          </cell>
          <cell r="F1483">
            <v>1</v>
          </cell>
          <cell r="G1483">
            <v>1</v>
          </cell>
          <cell r="H1483">
            <v>3</v>
          </cell>
          <cell r="I1483">
            <v>2</v>
          </cell>
        </row>
        <row r="1484">
          <cell r="C1484" t="str">
            <v>17123 2010</v>
          </cell>
          <cell r="D1484">
            <v>201017123</v>
          </cell>
          <cell r="E1484">
            <v>2</v>
          </cell>
          <cell r="F1484">
            <v>1</v>
          </cell>
          <cell r="G1484">
            <v>1</v>
          </cell>
          <cell r="H1484">
            <v>3</v>
          </cell>
          <cell r="I1484">
            <v>2</v>
          </cell>
        </row>
        <row r="1485">
          <cell r="C1485" t="str">
            <v>17123 2010</v>
          </cell>
          <cell r="D1485">
            <v>201017123</v>
          </cell>
          <cell r="E1485">
            <v>2</v>
          </cell>
          <cell r="F1485">
            <v>1</v>
          </cell>
          <cell r="G1485">
            <v>1</v>
          </cell>
          <cell r="H1485">
            <v>3</v>
          </cell>
          <cell r="I1485">
            <v>2</v>
          </cell>
        </row>
        <row r="1486">
          <cell r="C1486" t="str">
            <v>17123 2010</v>
          </cell>
          <cell r="D1486">
            <v>201017123</v>
          </cell>
          <cell r="E1486">
            <v>2</v>
          </cell>
          <cell r="F1486">
            <v>1</v>
          </cell>
          <cell r="G1486">
            <v>1</v>
          </cell>
          <cell r="H1486">
            <v>3</v>
          </cell>
          <cell r="I1486">
            <v>2</v>
          </cell>
        </row>
        <row r="1487">
          <cell r="C1487" t="str">
            <v>17123 2010</v>
          </cell>
          <cell r="D1487">
            <v>201017123</v>
          </cell>
          <cell r="E1487">
            <v>2</v>
          </cell>
          <cell r="F1487">
            <v>1</v>
          </cell>
          <cell r="G1487">
            <v>1</v>
          </cell>
          <cell r="H1487">
            <v>3</v>
          </cell>
          <cell r="I1487">
            <v>2</v>
          </cell>
        </row>
        <row r="1488">
          <cell r="C1488" t="str">
            <v>17123 2010</v>
          </cell>
          <cell r="D1488">
            <v>201017123</v>
          </cell>
          <cell r="E1488">
            <v>2</v>
          </cell>
          <cell r="F1488">
            <v>1</v>
          </cell>
          <cell r="G1488">
            <v>1</v>
          </cell>
          <cell r="H1488">
            <v>3</v>
          </cell>
          <cell r="I1488">
            <v>2</v>
          </cell>
        </row>
        <row r="1489">
          <cell r="C1489" t="str">
            <v>17123 2010</v>
          </cell>
          <cell r="D1489">
            <v>201017123</v>
          </cell>
          <cell r="E1489">
            <v>2</v>
          </cell>
          <cell r="F1489">
            <v>1</v>
          </cell>
          <cell r="G1489">
            <v>1</v>
          </cell>
          <cell r="H1489">
            <v>3</v>
          </cell>
          <cell r="I1489">
            <v>2</v>
          </cell>
        </row>
        <row r="1490">
          <cell r="C1490" t="str">
            <v>17123 2010</v>
          </cell>
          <cell r="D1490">
            <v>201017123</v>
          </cell>
          <cell r="E1490">
            <v>2</v>
          </cell>
          <cell r="F1490">
            <v>1</v>
          </cell>
          <cell r="G1490">
            <v>1</v>
          </cell>
          <cell r="H1490">
            <v>3</v>
          </cell>
          <cell r="I1490">
            <v>2</v>
          </cell>
        </row>
        <row r="1491">
          <cell r="C1491" t="str">
            <v>17123 2010</v>
          </cell>
          <cell r="D1491">
            <v>201017123</v>
          </cell>
          <cell r="E1491">
            <v>2</v>
          </cell>
          <cell r="F1491">
            <v>1</v>
          </cell>
          <cell r="G1491">
            <v>1</v>
          </cell>
          <cell r="H1491">
            <v>3</v>
          </cell>
          <cell r="I1491">
            <v>2</v>
          </cell>
        </row>
        <row r="1492">
          <cell r="C1492" t="str">
            <v>17123 2010</v>
          </cell>
          <cell r="D1492">
            <v>201017123</v>
          </cell>
          <cell r="E1492">
            <v>2</v>
          </cell>
          <cell r="F1492">
            <v>1</v>
          </cell>
          <cell r="G1492">
            <v>1</v>
          </cell>
          <cell r="H1492">
            <v>3</v>
          </cell>
          <cell r="I1492">
            <v>2</v>
          </cell>
        </row>
        <row r="1493">
          <cell r="C1493" t="str">
            <v>17123 2010</v>
          </cell>
          <cell r="D1493">
            <v>201017123</v>
          </cell>
          <cell r="E1493">
            <v>2</v>
          </cell>
          <cell r="F1493">
            <v>1</v>
          </cell>
          <cell r="G1493">
            <v>1</v>
          </cell>
          <cell r="H1493">
            <v>3</v>
          </cell>
          <cell r="I1493">
            <v>2</v>
          </cell>
        </row>
        <row r="1494">
          <cell r="C1494" t="str">
            <v>18007 2010</v>
          </cell>
          <cell r="D1494">
            <v>201018007</v>
          </cell>
          <cell r="E1494">
            <v>2</v>
          </cell>
          <cell r="F1494">
            <v>1</v>
          </cell>
          <cell r="G1494">
            <v>1</v>
          </cell>
          <cell r="H1494">
            <v>3</v>
          </cell>
          <cell r="I1494">
            <v>2</v>
          </cell>
        </row>
        <row r="1495">
          <cell r="C1495" t="str">
            <v>18007 2010</v>
          </cell>
          <cell r="D1495">
            <v>201018007</v>
          </cell>
          <cell r="E1495">
            <v>2</v>
          </cell>
          <cell r="F1495">
            <v>1</v>
          </cell>
          <cell r="G1495">
            <v>1</v>
          </cell>
          <cell r="H1495">
            <v>3</v>
          </cell>
          <cell r="I1495">
            <v>2</v>
          </cell>
        </row>
        <row r="1496">
          <cell r="C1496" t="str">
            <v>18007 2010</v>
          </cell>
          <cell r="D1496">
            <v>201018007</v>
          </cell>
          <cell r="E1496">
            <v>2</v>
          </cell>
          <cell r="F1496">
            <v>1</v>
          </cell>
          <cell r="G1496">
            <v>1</v>
          </cell>
          <cell r="H1496">
            <v>3</v>
          </cell>
          <cell r="I1496">
            <v>2</v>
          </cell>
        </row>
        <row r="1497">
          <cell r="C1497" t="str">
            <v>26149 2010</v>
          </cell>
          <cell r="D1497">
            <v>201026149</v>
          </cell>
          <cell r="E1497">
            <v>2</v>
          </cell>
          <cell r="F1497">
            <v>1</v>
          </cell>
          <cell r="G1497">
            <v>1</v>
          </cell>
          <cell r="H1497">
            <v>3</v>
          </cell>
          <cell r="I1497">
            <v>2</v>
          </cell>
        </row>
        <row r="1498">
          <cell r="C1498" t="str">
            <v>26149 2010</v>
          </cell>
          <cell r="D1498">
            <v>201026149</v>
          </cell>
          <cell r="E1498">
            <v>2</v>
          </cell>
          <cell r="F1498">
            <v>1</v>
          </cell>
          <cell r="G1498">
            <v>1</v>
          </cell>
          <cell r="H1498">
            <v>3</v>
          </cell>
          <cell r="I1498">
            <v>2</v>
          </cell>
        </row>
        <row r="1499">
          <cell r="C1499" t="str">
            <v>26149 2010</v>
          </cell>
          <cell r="D1499">
            <v>201026149</v>
          </cell>
          <cell r="E1499">
            <v>2</v>
          </cell>
          <cell r="F1499">
            <v>1</v>
          </cell>
          <cell r="G1499">
            <v>1</v>
          </cell>
          <cell r="H1499">
            <v>3</v>
          </cell>
          <cell r="I1499">
            <v>2</v>
          </cell>
        </row>
        <row r="1500">
          <cell r="C1500" t="str">
            <v>26149 2010</v>
          </cell>
          <cell r="D1500">
            <v>201026149</v>
          </cell>
          <cell r="E1500">
            <v>2</v>
          </cell>
          <cell r="F1500">
            <v>1</v>
          </cell>
          <cell r="G1500">
            <v>1</v>
          </cell>
          <cell r="H1500">
            <v>3</v>
          </cell>
          <cell r="I1500">
            <v>2</v>
          </cell>
        </row>
        <row r="1501">
          <cell r="C1501" t="str">
            <v>26149 2010</v>
          </cell>
          <cell r="D1501">
            <v>201026149</v>
          </cell>
          <cell r="E1501">
            <v>2</v>
          </cell>
          <cell r="F1501">
            <v>1</v>
          </cell>
          <cell r="G1501">
            <v>1</v>
          </cell>
          <cell r="H1501">
            <v>3</v>
          </cell>
          <cell r="I1501">
            <v>2</v>
          </cell>
        </row>
        <row r="1502">
          <cell r="C1502" t="str">
            <v>26149 2010</v>
          </cell>
          <cell r="D1502">
            <v>201026149</v>
          </cell>
          <cell r="E1502">
            <v>2</v>
          </cell>
          <cell r="F1502">
            <v>1</v>
          </cell>
          <cell r="G1502">
            <v>1</v>
          </cell>
          <cell r="H1502">
            <v>3</v>
          </cell>
          <cell r="I1502">
            <v>2</v>
          </cell>
        </row>
        <row r="1503">
          <cell r="C1503" t="str">
            <v>26149 2010</v>
          </cell>
          <cell r="D1503">
            <v>201026149</v>
          </cell>
          <cell r="E1503">
            <v>2</v>
          </cell>
          <cell r="F1503">
            <v>1</v>
          </cell>
          <cell r="G1503">
            <v>1</v>
          </cell>
          <cell r="H1503">
            <v>3</v>
          </cell>
          <cell r="I1503">
            <v>2</v>
          </cell>
        </row>
        <row r="1504">
          <cell r="C1504" t="str">
            <v>26149 2010</v>
          </cell>
          <cell r="D1504">
            <v>201026149</v>
          </cell>
          <cell r="E1504">
            <v>2</v>
          </cell>
          <cell r="F1504">
            <v>1</v>
          </cell>
          <cell r="G1504">
            <v>1</v>
          </cell>
          <cell r="H1504">
            <v>3</v>
          </cell>
          <cell r="I1504">
            <v>2</v>
          </cell>
        </row>
        <row r="1505">
          <cell r="C1505" t="str">
            <v>26149 2010</v>
          </cell>
          <cell r="D1505">
            <v>201026149</v>
          </cell>
          <cell r="E1505">
            <v>2</v>
          </cell>
          <cell r="F1505">
            <v>1</v>
          </cell>
          <cell r="G1505">
            <v>1</v>
          </cell>
          <cell r="H1505">
            <v>3</v>
          </cell>
          <cell r="I1505">
            <v>2</v>
          </cell>
        </row>
        <row r="1506">
          <cell r="C1506" t="str">
            <v>26149 2010</v>
          </cell>
          <cell r="D1506">
            <v>201026149</v>
          </cell>
          <cell r="E1506">
            <v>2</v>
          </cell>
          <cell r="F1506">
            <v>1</v>
          </cell>
          <cell r="G1506">
            <v>1</v>
          </cell>
          <cell r="H1506">
            <v>3</v>
          </cell>
          <cell r="I1506">
            <v>2</v>
          </cell>
        </row>
        <row r="1507">
          <cell r="C1507" t="str">
            <v>26149 2010</v>
          </cell>
          <cell r="D1507">
            <v>201026149</v>
          </cell>
          <cell r="E1507">
            <v>2</v>
          </cell>
          <cell r="F1507">
            <v>1</v>
          </cell>
          <cell r="G1507">
            <v>1</v>
          </cell>
          <cell r="H1507">
            <v>3</v>
          </cell>
          <cell r="I1507">
            <v>2</v>
          </cell>
        </row>
        <row r="1508">
          <cell r="C1508" t="str">
            <v>26149 2010</v>
          </cell>
          <cell r="D1508">
            <v>201026149</v>
          </cell>
          <cell r="E1508">
            <v>2</v>
          </cell>
          <cell r="F1508">
            <v>1</v>
          </cell>
          <cell r="G1508">
            <v>1</v>
          </cell>
          <cell r="H1508">
            <v>3</v>
          </cell>
          <cell r="I1508">
            <v>2</v>
          </cell>
        </row>
        <row r="1509">
          <cell r="C1509" t="str">
            <v>26149 2010</v>
          </cell>
          <cell r="D1509">
            <v>201026149</v>
          </cell>
          <cell r="E1509">
            <v>2</v>
          </cell>
          <cell r="F1509">
            <v>1</v>
          </cell>
          <cell r="G1509">
            <v>1</v>
          </cell>
          <cell r="H1509">
            <v>3</v>
          </cell>
          <cell r="I1509">
            <v>2</v>
          </cell>
        </row>
        <row r="1510">
          <cell r="C1510" t="str">
            <v>26149 2010</v>
          </cell>
          <cell r="D1510">
            <v>201026149</v>
          </cell>
          <cell r="E1510">
            <v>2</v>
          </cell>
          <cell r="F1510">
            <v>1</v>
          </cell>
          <cell r="G1510">
            <v>1</v>
          </cell>
          <cell r="H1510">
            <v>3</v>
          </cell>
          <cell r="I1510">
            <v>2</v>
          </cell>
        </row>
        <row r="1511">
          <cell r="C1511" t="str">
            <v>26149 2010</v>
          </cell>
          <cell r="D1511">
            <v>201026149</v>
          </cell>
          <cell r="E1511">
            <v>2</v>
          </cell>
          <cell r="F1511">
            <v>1</v>
          </cell>
          <cell r="G1511">
            <v>1</v>
          </cell>
          <cell r="H1511">
            <v>3</v>
          </cell>
          <cell r="I1511">
            <v>2</v>
          </cell>
        </row>
        <row r="1512">
          <cell r="C1512" t="str">
            <v>26149 2010</v>
          </cell>
          <cell r="D1512">
            <v>201026149</v>
          </cell>
          <cell r="E1512">
            <v>2</v>
          </cell>
          <cell r="F1512">
            <v>1</v>
          </cell>
          <cell r="G1512">
            <v>1</v>
          </cell>
          <cell r="H1512">
            <v>3</v>
          </cell>
          <cell r="I1512">
            <v>2</v>
          </cell>
        </row>
        <row r="1513">
          <cell r="C1513" t="str">
            <v>26149 2010</v>
          </cell>
          <cell r="D1513">
            <v>201026149</v>
          </cell>
          <cell r="E1513">
            <v>2</v>
          </cell>
          <cell r="F1513">
            <v>1</v>
          </cell>
          <cell r="G1513">
            <v>1</v>
          </cell>
          <cell r="H1513">
            <v>3</v>
          </cell>
          <cell r="I1513">
            <v>2</v>
          </cell>
        </row>
        <row r="1514">
          <cell r="C1514" t="str">
            <v>26149 2010</v>
          </cell>
          <cell r="D1514">
            <v>201026149</v>
          </cell>
          <cell r="E1514">
            <v>2</v>
          </cell>
          <cell r="F1514">
            <v>1</v>
          </cell>
          <cell r="G1514">
            <v>1</v>
          </cell>
          <cell r="H1514">
            <v>3</v>
          </cell>
          <cell r="I1514">
            <v>2</v>
          </cell>
        </row>
        <row r="1515">
          <cell r="C1515" t="str">
            <v>26149 2010</v>
          </cell>
          <cell r="D1515">
            <v>201026149</v>
          </cell>
          <cell r="E1515">
            <v>2</v>
          </cell>
          <cell r="F1515">
            <v>1</v>
          </cell>
          <cell r="G1515">
            <v>1</v>
          </cell>
          <cell r="H1515">
            <v>3</v>
          </cell>
          <cell r="I1515">
            <v>2</v>
          </cell>
        </row>
        <row r="1516">
          <cell r="C1516" t="str">
            <v>26149 2010</v>
          </cell>
          <cell r="D1516">
            <v>201026149</v>
          </cell>
          <cell r="E1516">
            <v>2</v>
          </cell>
          <cell r="F1516">
            <v>1</v>
          </cell>
          <cell r="G1516">
            <v>1</v>
          </cell>
          <cell r="H1516">
            <v>3</v>
          </cell>
          <cell r="I1516">
            <v>2</v>
          </cell>
        </row>
        <row r="1517">
          <cell r="C1517" t="str">
            <v>26149 2010</v>
          </cell>
          <cell r="D1517">
            <v>201026149</v>
          </cell>
          <cell r="E1517">
            <v>2</v>
          </cell>
          <cell r="F1517">
            <v>1</v>
          </cell>
          <cell r="G1517">
            <v>1</v>
          </cell>
          <cell r="H1517">
            <v>3</v>
          </cell>
          <cell r="I1517">
            <v>2</v>
          </cell>
        </row>
        <row r="1518">
          <cell r="C1518" t="str">
            <v>26149 2010</v>
          </cell>
          <cell r="D1518">
            <v>201026149</v>
          </cell>
          <cell r="E1518">
            <v>2</v>
          </cell>
          <cell r="F1518">
            <v>1</v>
          </cell>
          <cell r="G1518">
            <v>1</v>
          </cell>
          <cell r="H1518">
            <v>3</v>
          </cell>
          <cell r="I1518">
            <v>2</v>
          </cell>
        </row>
        <row r="1519">
          <cell r="C1519" t="str">
            <v>26149 2010</v>
          </cell>
          <cell r="D1519">
            <v>201026149</v>
          </cell>
          <cell r="E1519">
            <v>2</v>
          </cell>
          <cell r="F1519">
            <v>1</v>
          </cell>
          <cell r="G1519">
            <v>1</v>
          </cell>
          <cell r="H1519">
            <v>3</v>
          </cell>
          <cell r="I1519">
            <v>2</v>
          </cell>
        </row>
        <row r="1520">
          <cell r="C1520" t="str">
            <v>26149 2010</v>
          </cell>
          <cell r="D1520">
            <v>201026149</v>
          </cell>
          <cell r="E1520">
            <v>2</v>
          </cell>
          <cell r="F1520">
            <v>1</v>
          </cell>
          <cell r="G1520">
            <v>1</v>
          </cell>
          <cell r="H1520">
            <v>3</v>
          </cell>
          <cell r="I1520">
            <v>2</v>
          </cell>
        </row>
        <row r="1521">
          <cell r="C1521" t="str">
            <v>26149 2010</v>
          </cell>
          <cell r="D1521">
            <v>201026149</v>
          </cell>
          <cell r="E1521">
            <v>2</v>
          </cell>
          <cell r="F1521">
            <v>1</v>
          </cell>
          <cell r="G1521">
            <v>1</v>
          </cell>
          <cell r="H1521">
            <v>3</v>
          </cell>
          <cell r="I1521">
            <v>2</v>
          </cell>
        </row>
        <row r="1522">
          <cell r="C1522" t="str">
            <v>27015 2010</v>
          </cell>
          <cell r="D1522">
            <v>201027015</v>
          </cell>
          <cell r="E1522">
            <v>2</v>
          </cell>
          <cell r="F1522">
            <v>1</v>
          </cell>
          <cell r="G1522">
            <v>1</v>
          </cell>
          <cell r="H1522">
            <v>3</v>
          </cell>
          <cell r="I1522">
            <v>2</v>
          </cell>
        </row>
        <row r="1523">
          <cell r="C1523" t="str">
            <v>27015 2010</v>
          </cell>
          <cell r="D1523">
            <v>201027015</v>
          </cell>
          <cell r="E1523">
            <v>2</v>
          </cell>
          <cell r="F1523">
            <v>1</v>
          </cell>
          <cell r="G1523">
            <v>1</v>
          </cell>
          <cell r="H1523">
            <v>3</v>
          </cell>
          <cell r="I1523">
            <v>2</v>
          </cell>
        </row>
        <row r="1524">
          <cell r="C1524" t="str">
            <v>27015 2010</v>
          </cell>
          <cell r="D1524">
            <v>201027015</v>
          </cell>
          <cell r="E1524">
            <v>2</v>
          </cell>
          <cell r="F1524">
            <v>1</v>
          </cell>
          <cell r="G1524">
            <v>1</v>
          </cell>
          <cell r="H1524">
            <v>3</v>
          </cell>
          <cell r="I1524">
            <v>2</v>
          </cell>
        </row>
        <row r="1525">
          <cell r="C1525" t="str">
            <v>27015 2010</v>
          </cell>
          <cell r="D1525">
            <v>201027015</v>
          </cell>
          <cell r="E1525">
            <v>2</v>
          </cell>
          <cell r="F1525">
            <v>1</v>
          </cell>
          <cell r="G1525">
            <v>1</v>
          </cell>
          <cell r="H1525">
            <v>3</v>
          </cell>
          <cell r="I1525">
            <v>2</v>
          </cell>
        </row>
        <row r="1526">
          <cell r="C1526" t="str">
            <v>27015 2010</v>
          </cell>
          <cell r="D1526">
            <v>201027015</v>
          </cell>
          <cell r="E1526">
            <v>2</v>
          </cell>
          <cell r="F1526">
            <v>1</v>
          </cell>
          <cell r="G1526">
            <v>1</v>
          </cell>
          <cell r="H1526">
            <v>3</v>
          </cell>
          <cell r="I1526">
            <v>2</v>
          </cell>
        </row>
        <row r="1527">
          <cell r="C1527" t="str">
            <v>27015 2010</v>
          </cell>
          <cell r="D1527">
            <v>201027015</v>
          </cell>
          <cell r="E1527">
            <v>2</v>
          </cell>
          <cell r="F1527">
            <v>1</v>
          </cell>
          <cell r="G1527">
            <v>1</v>
          </cell>
          <cell r="H1527">
            <v>3</v>
          </cell>
          <cell r="I1527">
            <v>2</v>
          </cell>
        </row>
        <row r="1528">
          <cell r="C1528" t="str">
            <v>34064 2010</v>
          </cell>
          <cell r="D1528">
            <v>201034064</v>
          </cell>
          <cell r="E1528">
            <v>2</v>
          </cell>
          <cell r="F1528">
            <v>1</v>
          </cell>
          <cell r="G1528">
            <v>0</v>
          </cell>
          <cell r="H1528">
            <v>3</v>
          </cell>
          <cell r="I1528">
            <v>1</v>
          </cell>
        </row>
        <row r="1529">
          <cell r="C1529" t="str">
            <v>36205 2010</v>
          </cell>
          <cell r="D1529">
            <v>201036205</v>
          </cell>
          <cell r="E1529">
            <v>2</v>
          </cell>
          <cell r="F1529">
            <v>1</v>
          </cell>
          <cell r="G1529">
            <v>1</v>
          </cell>
          <cell r="H1529">
            <v>3</v>
          </cell>
          <cell r="I1529">
            <v>1</v>
          </cell>
        </row>
        <row r="1530">
          <cell r="C1530" t="str">
            <v>36205 2010</v>
          </cell>
          <cell r="D1530">
            <v>201036205</v>
          </cell>
          <cell r="E1530">
            <v>2</v>
          </cell>
          <cell r="F1530">
            <v>1</v>
          </cell>
          <cell r="G1530">
            <v>1</v>
          </cell>
          <cell r="H1530">
            <v>3</v>
          </cell>
          <cell r="I1530">
            <v>1</v>
          </cell>
        </row>
        <row r="1531">
          <cell r="C1531" t="str">
            <v>36205 2010</v>
          </cell>
          <cell r="D1531">
            <v>201036205</v>
          </cell>
          <cell r="E1531">
            <v>2</v>
          </cell>
          <cell r="F1531">
            <v>1</v>
          </cell>
          <cell r="G1531">
            <v>1</v>
          </cell>
          <cell r="H1531">
            <v>3</v>
          </cell>
          <cell r="I1531">
            <v>1</v>
          </cell>
        </row>
        <row r="1532">
          <cell r="C1532" t="str">
            <v>36205 2010</v>
          </cell>
          <cell r="D1532">
            <v>201036205</v>
          </cell>
          <cell r="E1532">
            <v>2</v>
          </cell>
          <cell r="F1532">
            <v>1</v>
          </cell>
          <cell r="G1532">
            <v>1</v>
          </cell>
          <cell r="H1532">
            <v>3</v>
          </cell>
          <cell r="I1532">
            <v>1</v>
          </cell>
        </row>
        <row r="1533">
          <cell r="C1533" t="str">
            <v>36205 2010</v>
          </cell>
          <cell r="D1533">
            <v>201036205</v>
          </cell>
          <cell r="E1533">
            <v>2</v>
          </cell>
          <cell r="F1533">
            <v>1</v>
          </cell>
          <cell r="G1533">
            <v>1</v>
          </cell>
          <cell r="H1533">
            <v>3</v>
          </cell>
          <cell r="I1533">
            <v>1</v>
          </cell>
        </row>
        <row r="1534">
          <cell r="C1534" t="str">
            <v>36205 2010</v>
          </cell>
          <cell r="D1534">
            <v>201036205</v>
          </cell>
          <cell r="E1534">
            <v>2</v>
          </cell>
          <cell r="F1534">
            <v>1</v>
          </cell>
          <cell r="G1534">
            <v>1</v>
          </cell>
          <cell r="H1534">
            <v>3</v>
          </cell>
          <cell r="I1534">
            <v>1</v>
          </cell>
        </row>
        <row r="1535">
          <cell r="C1535" t="str">
            <v>36205 2010</v>
          </cell>
          <cell r="D1535">
            <v>201036205</v>
          </cell>
          <cell r="E1535">
            <v>2</v>
          </cell>
          <cell r="F1535">
            <v>1</v>
          </cell>
          <cell r="G1535">
            <v>1</v>
          </cell>
          <cell r="H1535">
            <v>3</v>
          </cell>
          <cell r="I1535">
            <v>1</v>
          </cell>
        </row>
        <row r="1536">
          <cell r="C1536" t="str">
            <v>36205 2010</v>
          </cell>
          <cell r="D1536">
            <v>201036205</v>
          </cell>
          <cell r="E1536">
            <v>2</v>
          </cell>
          <cell r="F1536">
            <v>1</v>
          </cell>
          <cell r="G1536">
            <v>1</v>
          </cell>
          <cell r="H1536">
            <v>3</v>
          </cell>
          <cell r="I1536">
            <v>1</v>
          </cell>
        </row>
        <row r="1537">
          <cell r="C1537" t="str">
            <v>36205 2010</v>
          </cell>
          <cell r="D1537">
            <v>201036205</v>
          </cell>
          <cell r="E1537">
            <v>2</v>
          </cell>
          <cell r="F1537">
            <v>1</v>
          </cell>
          <cell r="G1537">
            <v>1</v>
          </cell>
          <cell r="H1537">
            <v>3</v>
          </cell>
          <cell r="I1537">
            <v>1</v>
          </cell>
        </row>
        <row r="1538">
          <cell r="C1538" t="str">
            <v>36205 2010</v>
          </cell>
          <cell r="D1538">
            <v>201036205</v>
          </cell>
          <cell r="E1538">
            <v>2</v>
          </cell>
          <cell r="F1538">
            <v>1</v>
          </cell>
          <cell r="G1538">
            <v>1</v>
          </cell>
          <cell r="H1538">
            <v>3</v>
          </cell>
          <cell r="I1538">
            <v>1</v>
          </cell>
        </row>
        <row r="1539">
          <cell r="C1539" t="str">
            <v>36205 2010</v>
          </cell>
          <cell r="D1539">
            <v>201036205</v>
          </cell>
          <cell r="E1539">
            <v>2</v>
          </cell>
          <cell r="F1539">
            <v>1</v>
          </cell>
          <cell r="G1539">
            <v>1</v>
          </cell>
          <cell r="H1539">
            <v>3</v>
          </cell>
          <cell r="I1539">
            <v>1</v>
          </cell>
        </row>
        <row r="1540">
          <cell r="C1540" t="str">
            <v>36205 2010</v>
          </cell>
          <cell r="D1540">
            <v>201036205</v>
          </cell>
          <cell r="E1540">
            <v>2</v>
          </cell>
          <cell r="F1540">
            <v>1</v>
          </cell>
          <cell r="G1540">
            <v>1</v>
          </cell>
          <cell r="H1540">
            <v>3</v>
          </cell>
          <cell r="I1540">
            <v>1</v>
          </cell>
        </row>
        <row r="1541">
          <cell r="C1541" t="str">
            <v>36205 2010</v>
          </cell>
          <cell r="D1541">
            <v>201036205</v>
          </cell>
          <cell r="E1541">
            <v>2</v>
          </cell>
          <cell r="F1541">
            <v>1</v>
          </cell>
          <cell r="G1541">
            <v>1</v>
          </cell>
          <cell r="H1541">
            <v>3</v>
          </cell>
          <cell r="I1541">
            <v>1</v>
          </cell>
        </row>
        <row r="1542">
          <cell r="C1542" t="str">
            <v>36205 2010</v>
          </cell>
          <cell r="D1542">
            <v>201036205</v>
          </cell>
          <cell r="E1542">
            <v>2</v>
          </cell>
          <cell r="F1542">
            <v>1</v>
          </cell>
          <cell r="G1542">
            <v>1</v>
          </cell>
          <cell r="H1542">
            <v>3</v>
          </cell>
          <cell r="I1542">
            <v>1</v>
          </cell>
        </row>
        <row r="1543">
          <cell r="C1543" t="str">
            <v>36205 2010</v>
          </cell>
          <cell r="D1543">
            <v>201036205</v>
          </cell>
          <cell r="E1543">
            <v>2</v>
          </cell>
          <cell r="F1543">
            <v>1</v>
          </cell>
          <cell r="G1543">
            <v>1</v>
          </cell>
          <cell r="H1543">
            <v>3</v>
          </cell>
          <cell r="I1543">
            <v>1</v>
          </cell>
        </row>
        <row r="1544">
          <cell r="C1544" t="str">
            <v>36205 2010</v>
          </cell>
          <cell r="D1544">
            <v>201036205</v>
          </cell>
          <cell r="E1544">
            <v>2</v>
          </cell>
          <cell r="F1544">
            <v>1</v>
          </cell>
          <cell r="G1544">
            <v>1</v>
          </cell>
          <cell r="H1544">
            <v>3</v>
          </cell>
          <cell r="I1544">
            <v>1</v>
          </cell>
        </row>
        <row r="1545">
          <cell r="C1545" t="str">
            <v>36205 2010</v>
          </cell>
          <cell r="D1545">
            <v>201036205</v>
          </cell>
          <cell r="E1545">
            <v>2</v>
          </cell>
          <cell r="F1545">
            <v>1</v>
          </cell>
          <cell r="G1545">
            <v>1</v>
          </cell>
          <cell r="H1545">
            <v>3</v>
          </cell>
          <cell r="I1545">
            <v>1</v>
          </cell>
        </row>
        <row r="1546">
          <cell r="C1546" t="str">
            <v>36205 2010</v>
          </cell>
          <cell r="D1546">
            <v>201036205</v>
          </cell>
          <cell r="E1546">
            <v>2</v>
          </cell>
          <cell r="F1546">
            <v>1</v>
          </cell>
          <cell r="G1546">
            <v>1</v>
          </cell>
          <cell r="H1546">
            <v>3</v>
          </cell>
          <cell r="I1546">
            <v>1</v>
          </cell>
        </row>
        <row r="1547">
          <cell r="C1547" t="str">
            <v>36205 2010</v>
          </cell>
          <cell r="D1547">
            <v>201036205</v>
          </cell>
          <cell r="E1547">
            <v>2</v>
          </cell>
          <cell r="F1547">
            <v>1</v>
          </cell>
          <cell r="G1547">
            <v>1</v>
          </cell>
          <cell r="H1547">
            <v>3</v>
          </cell>
          <cell r="I1547">
            <v>1</v>
          </cell>
        </row>
        <row r="1548">
          <cell r="C1548" t="str">
            <v>36205 2010</v>
          </cell>
          <cell r="D1548">
            <v>201036205</v>
          </cell>
          <cell r="E1548">
            <v>2</v>
          </cell>
          <cell r="F1548">
            <v>1</v>
          </cell>
          <cell r="G1548">
            <v>1</v>
          </cell>
          <cell r="H1548">
            <v>3</v>
          </cell>
          <cell r="I1548">
            <v>1</v>
          </cell>
        </row>
        <row r="1549">
          <cell r="C1549" t="str">
            <v>36205 2010</v>
          </cell>
          <cell r="D1549">
            <v>201036205</v>
          </cell>
          <cell r="E1549">
            <v>2</v>
          </cell>
          <cell r="F1549">
            <v>1</v>
          </cell>
          <cell r="G1549">
            <v>1</v>
          </cell>
          <cell r="H1549">
            <v>3</v>
          </cell>
          <cell r="I1549">
            <v>1</v>
          </cell>
        </row>
        <row r="1550">
          <cell r="C1550" t="str">
            <v>36205 2010</v>
          </cell>
          <cell r="D1550">
            <v>201036205</v>
          </cell>
          <cell r="E1550">
            <v>2</v>
          </cell>
          <cell r="F1550">
            <v>1</v>
          </cell>
          <cell r="G1550">
            <v>1</v>
          </cell>
          <cell r="H1550">
            <v>3</v>
          </cell>
          <cell r="I1550">
            <v>1</v>
          </cell>
        </row>
        <row r="1551">
          <cell r="C1551" t="str">
            <v>36205 2010</v>
          </cell>
          <cell r="D1551">
            <v>201036205</v>
          </cell>
          <cell r="E1551">
            <v>2</v>
          </cell>
          <cell r="F1551">
            <v>1</v>
          </cell>
          <cell r="G1551">
            <v>1</v>
          </cell>
          <cell r="H1551">
            <v>3</v>
          </cell>
          <cell r="I1551">
            <v>1</v>
          </cell>
        </row>
        <row r="1552">
          <cell r="C1552" t="str">
            <v>36205 2010</v>
          </cell>
          <cell r="D1552">
            <v>201036205</v>
          </cell>
          <cell r="E1552">
            <v>2</v>
          </cell>
          <cell r="F1552">
            <v>1</v>
          </cell>
          <cell r="G1552">
            <v>1</v>
          </cell>
          <cell r="H1552">
            <v>3</v>
          </cell>
          <cell r="I1552">
            <v>1</v>
          </cell>
        </row>
        <row r="1553">
          <cell r="C1553" t="str">
            <v>36205 2010</v>
          </cell>
          <cell r="D1553">
            <v>201036205</v>
          </cell>
          <cell r="E1553">
            <v>2</v>
          </cell>
          <cell r="F1553">
            <v>1</v>
          </cell>
          <cell r="G1553">
            <v>1</v>
          </cell>
          <cell r="H1553">
            <v>3</v>
          </cell>
          <cell r="I1553">
            <v>1</v>
          </cell>
        </row>
        <row r="1554">
          <cell r="C1554" t="str">
            <v>36205 2010</v>
          </cell>
          <cell r="D1554">
            <v>201036205</v>
          </cell>
          <cell r="E1554">
            <v>2</v>
          </cell>
          <cell r="F1554">
            <v>1</v>
          </cell>
          <cell r="G1554">
            <v>1</v>
          </cell>
          <cell r="H1554">
            <v>3</v>
          </cell>
          <cell r="I1554">
            <v>1</v>
          </cell>
        </row>
        <row r="1555">
          <cell r="C1555" t="str">
            <v>36205 2010</v>
          </cell>
          <cell r="D1555">
            <v>201036205</v>
          </cell>
          <cell r="E1555">
            <v>2</v>
          </cell>
          <cell r="F1555">
            <v>1</v>
          </cell>
          <cell r="G1555">
            <v>1</v>
          </cell>
          <cell r="H1555">
            <v>3</v>
          </cell>
          <cell r="I1555">
            <v>1</v>
          </cell>
        </row>
        <row r="1556">
          <cell r="C1556" t="str">
            <v>36205 2010</v>
          </cell>
          <cell r="D1556">
            <v>201036205</v>
          </cell>
          <cell r="E1556">
            <v>2</v>
          </cell>
          <cell r="F1556">
            <v>1</v>
          </cell>
          <cell r="G1556">
            <v>1</v>
          </cell>
          <cell r="H1556">
            <v>3</v>
          </cell>
          <cell r="I1556">
            <v>1</v>
          </cell>
        </row>
        <row r="1557">
          <cell r="C1557" t="str">
            <v>36205 2010</v>
          </cell>
          <cell r="D1557">
            <v>201036205</v>
          </cell>
          <cell r="E1557">
            <v>2</v>
          </cell>
          <cell r="F1557">
            <v>1</v>
          </cell>
          <cell r="G1557">
            <v>1</v>
          </cell>
          <cell r="H1557">
            <v>3</v>
          </cell>
          <cell r="I1557">
            <v>1</v>
          </cell>
        </row>
        <row r="1558">
          <cell r="C1558" t="str">
            <v>36205 2010</v>
          </cell>
          <cell r="D1558">
            <v>201036205</v>
          </cell>
          <cell r="E1558">
            <v>2</v>
          </cell>
          <cell r="F1558">
            <v>1</v>
          </cell>
          <cell r="G1558">
            <v>1</v>
          </cell>
          <cell r="H1558">
            <v>3</v>
          </cell>
          <cell r="I1558">
            <v>1</v>
          </cell>
        </row>
        <row r="1559">
          <cell r="C1559" t="str">
            <v>36205 2010</v>
          </cell>
          <cell r="D1559">
            <v>201036205</v>
          </cell>
          <cell r="E1559">
            <v>2</v>
          </cell>
          <cell r="F1559">
            <v>1</v>
          </cell>
          <cell r="G1559">
            <v>1</v>
          </cell>
          <cell r="H1559">
            <v>3</v>
          </cell>
          <cell r="I1559">
            <v>1</v>
          </cell>
        </row>
        <row r="1560">
          <cell r="C1560" t="str">
            <v>36205 2010</v>
          </cell>
          <cell r="D1560">
            <v>201036205</v>
          </cell>
          <cell r="E1560">
            <v>2</v>
          </cell>
          <cell r="F1560">
            <v>1</v>
          </cell>
          <cell r="G1560">
            <v>1</v>
          </cell>
          <cell r="H1560">
            <v>3</v>
          </cell>
          <cell r="I1560">
            <v>1</v>
          </cell>
        </row>
        <row r="1561">
          <cell r="C1561" t="str">
            <v>36205 2010</v>
          </cell>
          <cell r="D1561">
            <v>201036205</v>
          </cell>
          <cell r="E1561">
            <v>2</v>
          </cell>
          <cell r="F1561">
            <v>1</v>
          </cell>
          <cell r="G1561">
            <v>1</v>
          </cell>
          <cell r="H1561">
            <v>3</v>
          </cell>
          <cell r="I1561">
            <v>1</v>
          </cell>
        </row>
        <row r="1562">
          <cell r="C1562" t="str">
            <v>36205 2010</v>
          </cell>
          <cell r="D1562">
            <v>201036205</v>
          </cell>
          <cell r="E1562">
            <v>2</v>
          </cell>
          <cell r="F1562">
            <v>1</v>
          </cell>
          <cell r="G1562">
            <v>1</v>
          </cell>
          <cell r="H1562">
            <v>3</v>
          </cell>
          <cell r="I1562">
            <v>1</v>
          </cell>
        </row>
        <row r="1563">
          <cell r="C1563" t="str">
            <v>36205 2010</v>
          </cell>
          <cell r="D1563">
            <v>201036205</v>
          </cell>
          <cell r="E1563">
            <v>2</v>
          </cell>
          <cell r="F1563">
            <v>1</v>
          </cell>
          <cell r="G1563">
            <v>1</v>
          </cell>
          <cell r="H1563">
            <v>3</v>
          </cell>
          <cell r="I1563">
            <v>1</v>
          </cell>
        </row>
        <row r="1564">
          <cell r="C1564" t="str">
            <v>36205 2010</v>
          </cell>
          <cell r="D1564">
            <v>201036205</v>
          </cell>
          <cell r="E1564">
            <v>2</v>
          </cell>
          <cell r="F1564">
            <v>1</v>
          </cell>
          <cell r="G1564">
            <v>1</v>
          </cell>
          <cell r="H1564">
            <v>3</v>
          </cell>
          <cell r="I1564">
            <v>1</v>
          </cell>
        </row>
        <row r="1565">
          <cell r="C1565" t="str">
            <v>36205 2010</v>
          </cell>
          <cell r="D1565">
            <v>201036205</v>
          </cell>
          <cell r="E1565">
            <v>2</v>
          </cell>
          <cell r="F1565">
            <v>1</v>
          </cell>
          <cell r="G1565">
            <v>1</v>
          </cell>
          <cell r="H1565">
            <v>3</v>
          </cell>
          <cell r="I1565">
            <v>1</v>
          </cell>
        </row>
        <row r="1566">
          <cell r="C1566" t="str">
            <v>36205 2010</v>
          </cell>
          <cell r="D1566">
            <v>201036205</v>
          </cell>
          <cell r="E1566">
            <v>2</v>
          </cell>
          <cell r="F1566">
            <v>1</v>
          </cell>
          <cell r="G1566">
            <v>1</v>
          </cell>
          <cell r="H1566">
            <v>3</v>
          </cell>
          <cell r="I1566">
            <v>1</v>
          </cell>
        </row>
        <row r="1567">
          <cell r="C1567" t="str">
            <v>36205 2010</v>
          </cell>
          <cell r="D1567">
            <v>201036205</v>
          </cell>
          <cell r="E1567">
            <v>2</v>
          </cell>
          <cell r="F1567">
            <v>1</v>
          </cell>
          <cell r="G1567">
            <v>1</v>
          </cell>
          <cell r="H1567">
            <v>3</v>
          </cell>
          <cell r="I1567">
            <v>1</v>
          </cell>
        </row>
        <row r="1568">
          <cell r="C1568" t="str">
            <v>36205 2010</v>
          </cell>
          <cell r="D1568">
            <v>201036205</v>
          </cell>
          <cell r="E1568">
            <v>2</v>
          </cell>
          <cell r="F1568">
            <v>1</v>
          </cell>
          <cell r="G1568">
            <v>1</v>
          </cell>
          <cell r="H1568">
            <v>3</v>
          </cell>
          <cell r="I1568">
            <v>1</v>
          </cell>
        </row>
        <row r="1569">
          <cell r="C1569" t="str">
            <v>36205 2010</v>
          </cell>
          <cell r="D1569">
            <v>201036205</v>
          </cell>
          <cell r="E1569">
            <v>2</v>
          </cell>
          <cell r="F1569">
            <v>1</v>
          </cell>
          <cell r="G1569">
            <v>1</v>
          </cell>
          <cell r="H1569">
            <v>3</v>
          </cell>
          <cell r="I1569">
            <v>1</v>
          </cell>
        </row>
        <row r="1570">
          <cell r="C1570" t="str">
            <v>36205 2010</v>
          </cell>
          <cell r="D1570">
            <v>201036205</v>
          </cell>
          <cell r="E1570">
            <v>2</v>
          </cell>
          <cell r="F1570">
            <v>1</v>
          </cell>
          <cell r="G1570">
            <v>1</v>
          </cell>
          <cell r="H1570">
            <v>3</v>
          </cell>
          <cell r="I1570">
            <v>1</v>
          </cell>
        </row>
        <row r="1571">
          <cell r="C1571" t="str">
            <v>36205 2010</v>
          </cell>
          <cell r="D1571">
            <v>201036205</v>
          </cell>
          <cell r="E1571">
            <v>2</v>
          </cell>
          <cell r="F1571">
            <v>1</v>
          </cell>
          <cell r="G1571">
            <v>1</v>
          </cell>
          <cell r="H1571">
            <v>3</v>
          </cell>
          <cell r="I1571">
            <v>1</v>
          </cell>
        </row>
        <row r="1572">
          <cell r="C1572" t="str">
            <v>36205 2010</v>
          </cell>
          <cell r="D1572">
            <v>201036205</v>
          </cell>
          <cell r="E1572">
            <v>2</v>
          </cell>
          <cell r="F1572">
            <v>1</v>
          </cell>
          <cell r="G1572">
            <v>1</v>
          </cell>
          <cell r="H1572">
            <v>3</v>
          </cell>
          <cell r="I1572">
            <v>1</v>
          </cell>
        </row>
        <row r="1573">
          <cell r="C1573" t="str">
            <v>36205 2010</v>
          </cell>
          <cell r="D1573">
            <v>201036205</v>
          </cell>
          <cell r="E1573">
            <v>2</v>
          </cell>
          <cell r="F1573">
            <v>1</v>
          </cell>
          <cell r="G1573">
            <v>1</v>
          </cell>
          <cell r="H1573">
            <v>3</v>
          </cell>
          <cell r="I1573">
            <v>1</v>
          </cell>
        </row>
        <row r="1574">
          <cell r="C1574" t="str">
            <v>36300 2010</v>
          </cell>
          <cell r="D1574">
            <v>201036300</v>
          </cell>
          <cell r="E1574">
            <v>2</v>
          </cell>
          <cell r="F1574">
            <v>1</v>
          </cell>
          <cell r="G1574">
            <v>1</v>
          </cell>
          <cell r="H1574">
            <v>3</v>
          </cell>
          <cell r="I1574">
            <v>1</v>
          </cell>
        </row>
        <row r="1575">
          <cell r="C1575" t="str">
            <v>36311 2010</v>
          </cell>
          <cell r="D1575">
            <v>201036311</v>
          </cell>
          <cell r="E1575">
            <v>1</v>
          </cell>
          <cell r="F1575">
            <v>1</v>
          </cell>
          <cell r="G1575">
            <v>1</v>
          </cell>
          <cell r="H1575">
            <v>3</v>
          </cell>
          <cell r="I1575">
            <v>1</v>
          </cell>
        </row>
        <row r="1576">
          <cell r="C1576" t="str">
            <v>37009 2010</v>
          </cell>
          <cell r="D1576">
            <v>201037009</v>
          </cell>
          <cell r="E1576">
            <v>2</v>
          </cell>
          <cell r="F1576">
            <v>1</v>
          </cell>
          <cell r="G1576">
            <v>0</v>
          </cell>
          <cell r="H1576">
            <v>3</v>
          </cell>
          <cell r="I1576">
            <v>3</v>
          </cell>
        </row>
        <row r="1577">
          <cell r="C1577" t="str">
            <v>37062 2010</v>
          </cell>
          <cell r="D1577">
            <v>201037062</v>
          </cell>
          <cell r="E1577">
            <v>2</v>
          </cell>
          <cell r="F1577">
            <v>1</v>
          </cell>
          <cell r="G1577">
            <v>1</v>
          </cell>
          <cell r="H1577">
            <v>3</v>
          </cell>
          <cell r="I1577">
            <v>3</v>
          </cell>
        </row>
        <row r="1578">
          <cell r="C1578" t="str">
            <v>41051 2010</v>
          </cell>
          <cell r="D1578">
            <v>201041051</v>
          </cell>
          <cell r="E1578">
            <v>1</v>
          </cell>
          <cell r="F1578">
            <v>1</v>
          </cell>
          <cell r="G1578">
            <v>1</v>
          </cell>
          <cell r="H1578">
            <v>3</v>
          </cell>
          <cell r="I1578">
            <v>4</v>
          </cell>
        </row>
        <row r="1579">
          <cell r="C1579" t="str">
            <v>41051 2010</v>
          </cell>
          <cell r="D1579">
            <v>201041051</v>
          </cell>
          <cell r="E1579">
            <v>1</v>
          </cell>
          <cell r="F1579">
            <v>1</v>
          </cell>
          <cell r="G1579">
            <v>1</v>
          </cell>
          <cell r="H1579">
            <v>3</v>
          </cell>
          <cell r="I1579">
            <v>4</v>
          </cell>
        </row>
        <row r="1580">
          <cell r="C1580" t="str">
            <v>41051 2010</v>
          </cell>
          <cell r="D1580">
            <v>201041051</v>
          </cell>
          <cell r="E1580">
            <v>1</v>
          </cell>
          <cell r="F1580">
            <v>1</v>
          </cell>
          <cell r="G1580">
            <v>1</v>
          </cell>
          <cell r="H1580">
            <v>3</v>
          </cell>
          <cell r="I1580">
            <v>4</v>
          </cell>
        </row>
        <row r="1581">
          <cell r="C1581" t="str">
            <v>41051 2010</v>
          </cell>
          <cell r="D1581">
            <v>201041051</v>
          </cell>
          <cell r="E1581">
            <v>1</v>
          </cell>
          <cell r="F1581">
            <v>1</v>
          </cell>
          <cell r="G1581">
            <v>1</v>
          </cell>
          <cell r="H1581">
            <v>3</v>
          </cell>
          <cell r="I1581">
            <v>4</v>
          </cell>
        </row>
        <row r="1582">
          <cell r="C1582" t="str">
            <v>41051 2010</v>
          </cell>
          <cell r="D1582">
            <v>201041051</v>
          </cell>
          <cell r="E1582">
            <v>1</v>
          </cell>
          <cell r="F1582">
            <v>1</v>
          </cell>
          <cell r="G1582">
            <v>1</v>
          </cell>
          <cell r="H1582">
            <v>3</v>
          </cell>
          <cell r="I1582">
            <v>4</v>
          </cell>
        </row>
        <row r="1583">
          <cell r="C1583" t="str">
            <v>41051 2010</v>
          </cell>
          <cell r="D1583">
            <v>201041051</v>
          </cell>
          <cell r="E1583">
            <v>1</v>
          </cell>
          <cell r="F1583">
            <v>1</v>
          </cell>
          <cell r="G1583">
            <v>1</v>
          </cell>
          <cell r="H1583">
            <v>3</v>
          </cell>
          <cell r="I1583">
            <v>4</v>
          </cell>
        </row>
        <row r="1584">
          <cell r="C1584" t="str">
            <v>41051 2010</v>
          </cell>
          <cell r="D1584">
            <v>201041051</v>
          </cell>
          <cell r="E1584">
            <v>1</v>
          </cell>
          <cell r="F1584">
            <v>1</v>
          </cell>
          <cell r="G1584">
            <v>1</v>
          </cell>
          <cell r="H1584">
            <v>3</v>
          </cell>
          <cell r="I1584">
            <v>4</v>
          </cell>
        </row>
        <row r="1585">
          <cell r="C1585" t="str">
            <v>41051 2010</v>
          </cell>
          <cell r="D1585">
            <v>201041051</v>
          </cell>
          <cell r="E1585">
            <v>1</v>
          </cell>
          <cell r="F1585">
            <v>1</v>
          </cell>
          <cell r="G1585">
            <v>1</v>
          </cell>
          <cell r="H1585">
            <v>3</v>
          </cell>
          <cell r="I1585">
            <v>4</v>
          </cell>
        </row>
        <row r="1586">
          <cell r="C1586" t="str">
            <v>41051 2010</v>
          </cell>
          <cell r="D1586">
            <v>201041051</v>
          </cell>
          <cell r="E1586">
            <v>1</v>
          </cell>
          <cell r="F1586">
            <v>1</v>
          </cell>
          <cell r="G1586">
            <v>1</v>
          </cell>
          <cell r="H1586">
            <v>3</v>
          </cell>
          <cell r="I1586">
            <v>4</v>
          </cell>
        </row>
        <row r="1587">
          <cell r="C1587" t="str">
            <v>41051 2010</v>
          </cell>
          <cell r="D1587">
            <v>201041051</v>
          </cell>
          <cell r="E1587">
            <v>1</v>
          </cell>
          <cell r="F1587">
            <v>1</v>
          </cell>
          <cell r="G1587">
            <v>1</v>
          </cell>
          <cell r="H1587">
            <v>3</v>
          </cell>
          <cell r="I1587">
            <v>4</v>
          </cell>
        </row>
        <row r="1588">
          <cell r="C1588" t="str">
            <v>41051 2010</v>
          </cell>
          <cell r="D1588">
            <v>201041051</v>
          </cell>
          <cell r="E1588">
            <v>1</v>
          </cell>
          <cell r="F1588">
            <v>1</v>
          </cell>
          <cell r="G1588">
            <v>1</v>
          </cell>
          <cell r="H1588">
            <v>3</v>
          </cell>
          <cell r="I1588">
            <v>4</v>
          </cell>
        </row>
        <row r="1589">
          <cell r="C1589" t="str">
            <v>41051 2010</v>
          </cell>
          <cell r="D1589">
            <v>201041051</v>
          </cell>
          <cell r="E1589">
            <v>1</v>
          </cell>
          <cell r="F1589">
            <v>1</v>
          </cell>
          <cell r="G1589">
            <v>1</v>
          </cell>
          <cell r="H1589">
            <v>3</v>
          </cell>
          <cell r="I1589">
            <v>4</v>
          </cell>
        </row>
        <row r="1590">
          <cell r="C1590" t="str">
            <v>41051 2010</v>
          </cell>
          <cell r="D1590">
            <v>201041051</v>
          </cell>
          <cell r="E1590">
            <v>1</v>
          </cell>
          <cell r="F1590">
            <v>1</v>
          </cell>
          <cell r="G1590">
            <v>1</v>
          </cell>
          <cell r="H1590">
            <v>3</v>
          </cell>
          <cell r="I1590">
            <v>4</v>
          </cell>
        </row>
        <row r="1591">
          <cell r="C1591" t="str">
            <v>41051 2010</v>
          </cell>
          <cell r="D1591">
            <v>201041051</v>
          </cell>
          <cell r="E1591">
            <v>1</v>
          </cell>
          <cell r="F1591">
            <v>1</v>
          </cell>
          <cell r="G1591">
            <v>1</v>
          </cell>
          <cell r="H1591">
            <v>3</v>
          </cell>
          <cell r="I1591">
            <v>4</v>
          </cell>
        </row>
        <row r="1592">
          <cell r="C1592" t="str">
            <v>41051 2010</v>
          </cell>
          <cell r="D1592">
            <v>201041051</v>
          </cell>
          <cell r="E1592">
            <v>1</v>
          </cell>
          <cell r="F1592">
            <v>1</v>
          </cell>
          <cell r="G1592">
            <v>1</v>
          </cell>
          <cell r="H1592">
            <v>3</v>
          </cell>
          <cell r="I1592">
            <v>4</v>
          </cell>
        </row>
        <row r="1593">
          <cell r="C1593" t="str">
            <v>41051 2010</v>
          </cell>
          <cell r="D1593">
            <v>201041051</v>
          </cell>
          <cell r="E1593">
            <v>1</v>
          </cell>
          <cell r="F1593">
            <v>1</v>
          </cell>
          <cell r="G1593">
            <v>1</v>
          </cell>
          <cell r="H1593">
            <v>3</v>
          </cell>
          <cell r="I1593">
            <v>4</v>
          </cell>
        </row>
        <row r="1594">
          <cell r="C1594" t="str">
            <v>41051 2010</v>
          </cell>
          <cell r="D1594">
            <v>201041051</v>
          </cell>
          <cell r="E1594">
            <v>1</v>
          </cell>
          <cell r="F1594">
            <v>1</v>
          </cell>
          <cell r="G1594">
            <v>1</v>
          </cell>
          <cell r="H1594">
            <v>3</v>
          </cell>
          <cell r="I1594">
            <v>4</v>
          </cell>
        </row>
        <row r="1595">
          <cell r="C1595" t="str">
            <v>41051 2010</v>
          </cell>
          <cell r="D1595">
            <v>201041051</v>
          </cell>
          <cell r="E1595">
            <v>1</v>
          </cell>
          <cell r="F1595">
            <v>1</v>
          </cell>
          <cell r="G1595">
            <v>1</v>
          </cell>
          <cell r="H1595">
            <v>3</v>
          </cell>
          <cell r="I1595">
            <v>4</v>
          </cell>
        </row>
        <row r="1596">
          <cell r="C1596" t="str">
            <v>41051 2010</v>
          </cell>
          <cell r="D1596">
            <v>201041051</v>
          </cell>
          <cell r="E1596">
            <v>1</v>
          </cell>
          <cell r="F1596">
            <v>1</v>
          </cell>
          <cell r="G1596">
            <v>1</v>
          </cell>
          <cell r="H1596">
            <v>3</v>
          </cell>
          <cell r="I1596">
            <v>4</v>
          </cell>
        </row>
        <row r="1597">
          <cell r="C1597" t="str">
            <v>41051 2010</v>
          </cell>
          <cell r="D1597">
            <v>201041051</v>
          </cell>
          <cell r="E1597">
            <v>1</v>
          </cell>
          <cell r="F1597">
            <v>1</v>
          </cell>
          <cell r="G1597">
            <v>1</v>
          </cell>
          <cell r="H1597">
            <v>3</v>
          </cell>
          <cell r="I1597">
            <v>4</v>
          </cell>
        </row>
        <row r="1598">
          <cell r="C1598" t="str">
            <v>41051 2010</v>
          </cell>
          <cell r="D1598">
            <v>201041051</v>
          </cell>
          <cell r="E1598">
            <v>1</v>
          </cell>
          <cell r="F1598">
            <v>1</v>
          </cell>
          <cell r="G1598">
            <v>1</v>
          </cell>
          <cell r="H1598">
            <v>3</v>
          </cell>
          <cell r="I1598">
            <v>4</v>
          </cell>
        </row>
        <row r="1599">
          <cell r="C1599" t="str">
            <v>41051 2010</v>
          </cell>
          <cell r="D1599">
            <v>201041051</v>
          </cell>
          <cell r="E1599">
            <v>1</v>
          </cell>
          <cell r="F1599">
            <v>1</v>
          </cell>
          <cell r="G1599">
            <v>1</v>
          </cell>
          <cell r="H1599">
            <v>3</v>
          </cell>
          <cell r="I1599">
            <v>4</v>
          </cell>
        </row>
        <row r="1600">
          <cell r="C1600" t="str">
            <v>41051 2010</v>
          </cell>
          <cell r="D1600">
            <v>201041051</v>
          </cell>
          <cell r="E1600">
            <v>1</v>
          </cell>
          <cell r="F1600">
            <v>1</v>
          </cell>
          <cell r="G1600">
            <v>1</v>
          </cell>
          <cell r="H1600">
            <v>3</v>
          </cell>
          <cell r="I1600">
            <v>4</v>
          </cell>
        </row>
        <row r="1601">
          <cell r="C1601" t="str">
            <v>41051 2010</v>
          </cell>
          <cell r="D1601">
            <v>201041051</v>
          </cell>
          <cell r="E1601">
            <v>1</v>
          </cell>
          <cell r="F1601">
            <v>1</v>
          </cell>
          <cell r="G1601">
            <v>1</v>
          </cell>
          <cell r="H1601">
            <v>3</v>
          </cell>
          <cell r="I1601">
            <v>4</v>
          </cell>
        </row>
        <row r="1602">
          <cell r="C1602" t="str">
            <v>41051 2010</v>
          </cell>
          <cell r="D1602">
            <v>201041051</v>
          </cell>
          <cell r="E1602">
            <v>1</v>
          </cell>
          <cell r="F1602">
            <v>1</v>
          </cell>
          <cell r="G1602">
            <v>1</v>
          </cell>
          <cell r="H1602">
            <v>3</v>
          </cell>
          <cell r="I1602">
            <v>4</v>
          </cell>
        </row>
        <row r="1603">
          <cell r="C1603" t="str">
            <v>41051 2010</v>
          </cell>
          <cell r="D1603">
            <v>201041051</v>
          </cell>
          <cell r="E1603">
            <v>1</v>
          </cell>
          <cell r="F1603">
            <v>1</v>
          </cell>
          <cell r="G1603">
            <v>1</v>
          </cell>
          <cell r="H1603">
            <v>3</v>
          </cell>
          <cell r="I1603">
            <v>4</v>
          </cell>
        </row>
        <row r="1604">
          <cell r="C1604" t="str">
            <v>41051 2010</v>
          </cell>
          <cell r="D1604">
            <v>201041051</v>
          </cell>
          <cell r="E1604">
            <v>1</v>
          </cell>
          <cell r="F1604">
            <v>1</v>
          </cell>
          <cell r="G1604">
            <v>1</v>
          </cell>
          <cell r="H1604">
            <v>3</v>
          </cell>
          <cell r="I1604">
            <v>4</v>
          </cell>
        </row>
        <row r="1605">
          <cell r="C1605" t="str">
            <v>41051 2010</v>
          </cell>
          <cell r="D1605">
            <v>201041051</v>
          </cell>
          <cell r="E1605">
            <v>1</v>
          </cell>
          <cell r="F1605">
            <v>1</v>
          </cell>
          <cell r="G1605">
            <v>1</v>
          </cell>
          <cell r="H1605">
            <v>3</v>
          </cell>
          <cell r="I1605">
            <v>4</v>
          </cell>
        </row>
        <row r="1606">
          <cell r="C1606" t="str">
            <v>41051 2010</v>
          </cell>
          <cell r="D1606">
            <v>201041051</v>
          </cell>
          <cell r="E1606">
            <v>1</v>
          </cell>
          <cell r="F1606">
            <v>1</v>
          </cell>
          <cell r="G1606">
            <v>1</v>
          </cell>
          <cell r="H1606">
            <v>3</v>
          </cell>
          <cell r="I1606">
            <v>4</v>
          </cell>
        </row>
        <row r="1607">
          <cell r="C1607" t="str">
            <v>41051 2010</v>
          </cell>
          <cell r="D1607">
            <v>201041051</v>
          </cell>
          <cell r="E1607">
            <v>1</v>
          </cell>
          <cell r="F1607">
            <v>1</v>
          </cell>
          <cell r="G1607">
            <v>1</v>
          </cell>
          <cell r="H1607">
            <v>3</v>
          </cell>
          <cell r="I1607">
            <v>4</v>
          </cell>
        </row>
        <row r="1608">
          <cell r="C1608" t="str">
            <v>41051 2010</v>
          </cell>
          <cell r="D1608">
            <v>201041051</v>
          </cell>
          <cell r="E1608">
            <v>1</v>
          </cell>
          <cell r="F1608">
            <v>1</v>
          </cell>
          <cell r="G1608">
            <v>1</v>
          </cell>
          <cell r="H1608">
            <v>3</v>
          </cell>
          <cell r="I1608">
            <v>4</v>
          </cell>
        </row>
        <row r="1609">
          <cell r="C1609" t="str">
            <v>41051 2010</v>
          </cell>
          <cell r="D1609">
            <v>201041051</v>
          </cell>
          <cell r="E1609">
            <v>1</v>
          </cell>
          <cell r="F1609">
            <v>1</v>
          </cell>
          <cell r="G1609">
            <v>1</v>
          </cell>
          <cell r="H1609">
            <v>3</v>
          </cell>
          <cell r="I1609">
            <v>4</v>
          </cell>
        </row>
        <row r="1610">
          <cell r="C1610" t="str">
            <v>41051 2010</v>
          </cell>
          <cell r="D1610">
            <v>201041051</v>
          </cell>
          <cell r="E1610">
            <v>1</v>
          </cell>
          <cell r="F1610">
            <v>1</v>
          </cell>
          <cell r="G1610">
            <v>1</v>
          </cell>
          <cell r="H1610">
            <v>3</v>
          </cell>
          <cell r="I1610">
            <v>4</v>
          </cell>
        </row>
        <row r="1611">
          <cell r="C1611" t="str">
            <v>41051 2010</v>
          </cell>
          <cell r="D1611">
            <v>201041051</v>
          </cell>
          <cell r="E1611">
            <v>1</v>
          </cell>
          <cell r="F1611">
            <v>1</v>
          </cell>
          <cell r="G1611">
            <v>1</v>
          </cell>
          <cell r="H1611">
            <v>3</v>
          </cell>
          <cell r="I1611">
            <v>4</v>
          </cell>
        </row>
        <row r="1612">
          <cell r="C1612" t="str">
            <v>41051 2010</v>
          </cell>
          <cell r="D1612">
            <v>201041051</v>
          </cell>
          <cell r="E1612">
            <v>1</v>
          </cell>
          <cell r="F1612">
            <v>1</v>
          </cell>
          <cell r="G1612">
            <v>1</v>
          </cell>
          <cell r="H1612">
            <v>3</v>
          </cell>
          <cell r="I1612">
            <v>4</v>
          </cell>
        </row>
        <row r="1613">
          <cell r="C1613" t="str">
            <v>41051 2010</v>
          </cell>
          <cell r="D1613">
            <v>201041051</v>
          </cell>
          <cell r="E1613">
            <v>1</v>
          </cell>
          <cell r="F1613">
            <v>1</v>
          </cell>
          <cell r="G1613">
            <v>1</v>
          </cell>
          <cell r="H1613">
            <v>3</v>
          </cell>
          <cell r="I1613">
            <v>4</v>
          </cell>
        </row>
        <row r="1614">
          <cell r="C1614" t="str">
            <v>41051 2010</v>
          </cell>
          <cell r="D1614">
            <v>201041051</v>
          </cell>
          <cell r="E1614">
            <v>1</v>
          </cell>
          <cell r="F1614">
            <v>1</v>
          </cell>
          <cell r="G1614">
            <v>1</v>
          </cell>
          <cell r="H1614">
            <v>3</v>
          </cell>
          <cell r="I1614">
            <v>4</v>
          </cell>
        </row>
        <row r="1615">
          <cell r="C1615" t="str">
            <v>41051 2010</v>
          </cell>
          <cell r="D1615">
            <v>201041051</v>
          </cell>
          <cell r="E1615">
            <v>1</v>
          </cell>
          <cell r="F1615">
            <v>1</v>
          </cell>
          <cell r="G1615">
            <v>1</v>
          </cell>
          <cell r="H1615">
            <v>3</v>
          </cell>
          <cell r="I1615">
            <v>4</v>
          </cell>
        </row>
        <row r="1616">
          <cell r="C1616" t="str">
            <v>41051 2010</v>
          </cell>
          <cell r="D1616">
            <v>201041051</v>
          </cell>
          <cell r="E1616">
            <v>1</v>
          </cell>
          <cell r="F1616">
            <v>1</v>
          </cell>
          <cell r="G1616">
            <v>1</v>
          </cell>
          <cell r="H1616">
            <v>3</v>
          </cell>
          <cell r="I1616">
            <v>4</v>
          </cell>
        </row>
        <row r="1617">
          <cell r="C1617" t="str">
            <v>41051 2010</v>
          </cell>
          <cell r="D1617">
            <v>201041051</v>
          </cell>
          <cell r="E1617">
            <v>1</v>
          </cell>
          <cell r="F1617">
            <v>1</v>
          </cell>
          <cell r="G1617">
            <v>1</v>
          </cell>
          <cell r="H1617">
            <v>3</v>
          </cell>
          <cell r="I1617">
            <v>4</v>
          </cell>
        </row>
        <row r="1618">
          <cell r="C1618" t="str">
            <v>41051 2010</v>
          </cell>
          <cell r="D1618">
            <v>201041051</v>
          </cell>
          <cell r="E1618">
            <v>1</v>
          </cell>
          <cell r="F1618">
            <v>1</v>
          </cell>
          <cell r="G1618">
            <v>1</v>
          </cell>
          <cell r="H1618">
            <v>3</v>
          </cell>
          <cell r="I1618">
            <v>4</v>
          </cell>
        </row>
        <row r="1619">
          <cell r="C1619" t="str">
            <v>41051 2010</v>
          </cell>
          <cell r="D1619">
            <v>201041051</v>
          </cell>
          <cell r="E1619">
            <v>1</v>
          </cell>
          <cell r="F1619">
            <v>1</v>
          </cell>
          <cell r="G1619">
            <v>1</v>
          </cell>
          <cell r="H1619">
            <v>3</v>
          </cell>
          <cell r="I1619">
            <v>4</v>
          </cell>
        </row>
        <row r="1620">
          <cell r="C1620" t="str">
            <v>41051 2010</v>
          </cell>
          <cell r="D1620">
            <v>201041051</v>
          </cell>
          <cell r="E1620">
            <v>1</v>
          </cell>
          <cell r="F1620">
            <v>1</v>
          </cell>
          <cell r="G1620">
            <v>1</v>
          </cell>
          <cell r="H1620">
            <v>3</v>
          </cell>
          <cell r="I1620">
            <v>4</v>
          </cell>
        </row>
        <row r="1621">
          <cell r="C1621" t="str">
            <v>41051 2010</v>
          </cell>
          <cell r="D1621">
            <v>201041051</v>
          </cell>
          <cell r="E1621">
            <v>1</v>
          </cell>
          <cell r="F1621">
            <v>1</v>
          </cell>
          <cell r="G1621">
            <v>1</v>
          </cell>
          <cell r="H1621">
            <v>3</v>
          </cell>
          <cell r="I1621">
            <v>4</v>
          </cell>
        </row>
        <row r="1622">
          <cell r="C1622" t="str">
            <v>42116 2010</v>
          </cell>
          <cell r="D1622">
            <v>201042116</v>
          </cell>
          <cell r="E1622">
            <v>2</v>
          </cell>
          <cell r="F1622">
            <v>1</v>
          </cell>
          <cell r="G1622">
            <v>1</v>
          </cell>
          <cell r="H1622">
            <v>3</v>
          </cell>
          <cell r="I1622">
            <v>1</v>
          </cell>
        </row>
        <row r="1623">
          <cell r="C1623" t="str">
            <v>42116 2010</v>
          </cell>
          <cell r="D1623">
            <v>201042116</v>
          </cell>
          <cell r="E1623">
            <v>2</v>
          </cell>
          <cell r="F1623">
            <v>1</v>
          </cell>
          <cell r="G1623">
            <v>1</v>
          </cell>
          <cell r="H1623">
            <v>3</v>
          </cell>
          <cell r="I1623">
            <v>1</v>
          </cell>
        </row>
        <row r="1624">
          <cell r="C1624" t="str">
            <v>42164 2010</v>
          </cell>
          <cell r="D1624">
            <v>201042164</v>
          </cell>
          <cell r="E1624">
            <v>2</v>
          </cell>
          <cell r="F1624">
            <v>1</v>
          </cell>
          <cell r="G1624">
            <v>1</v>
          </cell>
          <cell r="H1624">
            <v>3</v>
          </cell>
          <cell r="I1624">
            <v>1</v>
          </cell>
        </row>
        <row r="1625">
          <cell r="C1625" t="str">
            <v>42164 2010</v>
          </cell>
          <cell r="D1625">
            <v>201042164</v>
          </cell>
          <cell r="E1625">
            <v>2</v>
          </cell>
          <cell r="F1625">
            <v>1</v>
          </cell>
          <cell r="G1625">
            <v>1</v>
          </cell>
          <cell r="H1625">
            <v>3</v>
          </cell>
          <cell r="I1625">
            <v>1</v>
          </cell>
        </row>
        <row r="1626">
          <cell r="C1626" t="str">
            <v>42164 2010</v>
          </cell>
          <cell r="D1626">
            <v>201042164</v>
          </cell>
          <cell r="E1626">
            <v>2</v>
          </cell>
          <cell r="F1626">
            <v>1</v>
          </cell>
          <cell r="G1626">
            <v>1</v>
          </cell>
          <cell r="H1626">
            <v>3</v>
          </cell>
          <cell r="I1626">
            <v>1</v>
          </cell>
        </row>
        <row r="1627">
          <cell r="C1627" t="str">
            <v>42164 2010</v>
          </cell>
          <cell r="D1627">
            <v>201042164</v>
          </cell>
          <cell r="E1627">
            <v>2</v>
          </cell>
          <cell r="F1627">
            <v>1</v>
          </cell>
          <cell r="G1627">
            <v>1</v>
          </cell>
          <cell r="H1627">
            <v>3</v>
          </cell>
          <cell r="I1627">
            <v>1</v>
          </cell>
        </row>
        <row r="1628">
          <cell r="C1628" t="str">
            <v>42164 2010</v>
          </cell>
          <cell r="D1628">
            <v>201042164</v>
          </cell>
          <cell r="E1628">
            <v>2</v>
          </cell>
          <cell r="F1628">
            <v>1</v>
          </cell>
          <cell r="G1628">
            <v>1</v>
          </cell>
          <cell r="H1628">
            <v>3</v>
          </cell>
          <cell r="I1628">
            <v>1</v>
          </cell>
        </row>
        <row r="1629">
          <cell r="C1629" t="str">
            <v>42164 2010</v>
          </cell>
          <cell r="D1629">
            <v>201042164</v>
          </cell>
          <cell r="E1629">
            <v>2</v>
          </cell>
          <cell r="F1629">
            <v>1</v>
          </cell>
          <cell r="G1629">
            <v>1</v>
          </cell>
          <cell r="H1629">
            <v>3</v>
          </cell>
          <cell r="I1629">
            <v>1</v>
          </cell>
        </row>
        <row r="1630">
          <cell r="C1630" t="str">
            <v>42164 2010</v>
          </cell>
          <cell r="D1630">
            <v>201042164</v>
          </cell>
          <cell r="E1630">
            <v>2</v>
          </cell>
          <cell r="F1630">
            <v>1</v>
          </cell>
          <cell r="G1630">
            <v>1</v>
          </cell>
          <cell r="H1630">
            <v>3</v>
          </cell>
          <cell r="I1630">
            <v>1</v>
          </cell>
        </row>
        <row r="1631">
          <cell r="C1631" t="str">
            <v>42164 2010</v>
          </cell>
          <cell r="D1631">
            <v>201042164</v>
          </cell>
          <cell r="E1631">
            <v>2</v>
          </cell>
          <cell r="F1631">
            <v>1</v>
          </cell>
          <cell r="G1631">
            <v>1</v>
          </cell>
          <cell r="H1631">
            <v>3</v>
          </cell>
          <cell r="I1631">
            <v>1</v>
          </cell>
        </row>
        <row r="1632">
          <cell r="C1632" t="str">
            <v>42164 2010</v>
          </cell>
          <cell r="D1632">
            <v>201042164</v>
          </cell>
          <cell r="E1632">
            <v>2</v>
          </cell>
          <cell r="F1632">
            <v>1</v>
          </cell>
          <cell r="G1632">
            <v>1</v>
          </cell>
          <cell r="H1632">
            <v>3</v>
          </cell>
          <cell r="I1632">
            <v>1</v>
          </cell>
        </row>
        <row r="1633">
          <cell r="C1633" t="str">
            <v>42164 2010</v>
          </cell>
          <cell r="D1633">
            <v>201042164</v>
          </cell>
          <cell r="E1633">
            <v>2</v>
          </cell>
          <cell r="F1633">
            <v>1</v>
          </cell>
          <cell r="G1633">
            <v>1</v>
          </cell>
          <cell r="H1633">
            <v>3</v>
          </cell>
          <cell r="I1633">
            <v>1</v>
          </cell>
        </row>
        <row r="1634">
          <cell r="C1634" t="str">
            <v>42164 2010</v>
          </cell>
          <cell r="D1634">
            <v>201042164</v>
          </cell>
          <cell r="E1634">
            <v>2</v>
          </cell>
          <cell r="F1634">
            <v>1</v>
          </cell>
          <cell r="G1634">
            <v>1</v>
          </cell>
          <cell r="H1634">
            <v>3</v>
          </cell>
          <cell r="I1634">
            <v>1</v>
          </cell>
        </row>
        <row r="1635">
          <cell r="C1635" t="str">
            <v>42164 2010</v>
          </cell>
          <cell r="D1635">
            <v>201042164</v>
          </cell>
          <cell r="E1635">
            <v>2</v>
          </cell>
          <cell r="F1635">
            <v>1</v>
          </cell>
          <cell r="G1635">
            <v>1</v>
          </cell>
          <cell r="H1635">
            <v>3</v>
          </cell>
          <cell r="I1635">
            <v>1</v>
          </cell>
        </row>
        <row r="1636">
          <cell r="C1636" t="str">
            <v>42164 2010</v>
          </cell>
          <cell r="D1636">
            <v>201042164</v>
          </cell>
          <cell r="E1636">
            <v>2</v>
          </cell>
          <cell r="F1636">
            <v>1</v>
          </cell>
          <cell r="G1636">
            <v>1</v>
          </cell>
          <cell r="H1636">
            <v>3</v>
          </cell>
          <cell r="I1636">
            <v>1</v>
          </cell>
        </row>
        <row r="1637">
          <cell r="C1637" t="str">
            <v>42164 2010</v>
          </cell>
          <cell r="D1637">
            <v>201042164</v>
          </cell>
          <cell r="E1637">
            <v>2</v>
          </cell>
          <cell r="F1637">
            <v>1</v>
          </cell>
          <cell r="G1637">
            <v>1</v>
          </cell>
          <cell r="H1637">
            <v>3</v>
          </cell>
          <cell r="I1637">
            <v>1</v>
          </cell>
        </row>
        <row r="1638">
          <cell r="C1638" t="str">
            <v>42164 2010</v>
          </cell>
          <cell r="D1638">
            <v>201042164</v>
          </cell>
          <cell r="E1638">
            <v>2</v>
          </cell>
          <cell r="F1638">
            <v>1</v>
          </cell>
          <cell r="G1638">
            <v>1</v>
          </cell>
          <cell r="H1638">
            <v>3</v>
          </cell>
          <cell r="I1638">
            <v>1</v>
          </cell>
        </row>
        <row r="1639">
          <cell r="C1639" t="str">
            <v>42164 2010</v>
          </cell>
          <cell r="D1639">
            <v>201042164</v>
          </cell>
          <cell r="E1639">
            <v>2</v>
          </cell>
          <cell r="F1639">
            <v>1</v>
          </cell>
          <cell r="G1639">
            <v>1</v>
          </cell>
          <cell r="H1639">
            <v>3</v>
          </cell>
          <cell r="I1639">
            <v>1</v>
          </cell>
        </row>
        <row r="1640">
          <cell r="C1640" t="str">
            <v>42164 2010</v>
          </cell>
          <cell r="D1640">
            <v>201042164</v>
          </cell>
          <cell r="E1640">
            <v>2</v>
          </cell>
          <cell r="F1640">
            <v>1</v>
          </cell>
          <cell r="G1640">
            <v>1</v>
          </cell>
          <cell r="H1640">
            <v>3</v>
          </cell>
          <cell r="I1640">
            <v>1</v>
          </cell>
        </row>
        <row r="1641">
          <cell r="C1641" t="str">
            <v>42164 2010</v>
          </cell>
          <cell r="D1641">
            <v>201042164</v>
          </cell>
          <cell r="E1641">
            <v>2</v>
          </cell>
          <cell r="F1641">
            <v>1</v>
          </cell>
          <cell r="G1641">
            <v>1</v>
          </cell>
          <cell r="H1641">
            <v>3</v>
          </cell>
          <cell r="I1641">
            <v>1</v>
          </cell>
        </row>
        <row r="1642">
          <cell r="C1642" t="str">
            <v>42164 2010</v>
          </cell>
          <cell r="D1642">
            <v>201042164</v>
          </cell>
          <cell r="E1642">
            <v>2</v>
          </cell>
          <cell r="F1642">
            <v>1</v>
          </cell>
          <cell r="G1642">
            <v>1</v>
          </cell>
          <cell r="H1642">
            <v>3</v>
          </cell>
          <cell r="I1642">
            <v>1</v>
          </cell>
        </row>
        <row r="1643">
          <cell r="C1643" t="str">
            <v>42201 2010</v>
          </cell>
          <cell r="D1643">
            <v>201042201</v>
          </cell>
          <cell r="E1643">
            <v>2</v>
          </cell>
          <cell r="F1643">
            <v>1</v>
          </cell>
          <cell r="G1643">
            <v>1</v>
          </cell>
          <cell r="H1643">
            <v>3</v>
          </cell>
          <cell r="I1643">
            <v>1</v>
          </cell>
        </row>
        <row r="1644">
          <cell r="C1644" t="str">
            <v>42201 2010</v>
          </cell>
          <cell r="D1644">
            <v>201042201</v>
          </cell>
          <cell r="E1644">
            <v>2</v>
          </cell>
          <cell r="F1644">
            <v>1</v>
          </cell>
          <cell r="G1644">
            <v>1</v>
          </cell>
          <cell r="H1644">
            <v>3</v>
          </cell>
          <cell r="I1644">
            <v>1</v>
          </cell>
        </row>
        <row r="1645">
          <cell r="C1645" t="str">
            <v>42201 2010</v>
          </cell>
          <cell r="D1645">
            <v>201042201</v>
          </cell>
          <cell r="E1645">
            <v>2</v>
          </cell>
          <cell r="F1645">
            <v>1</v>
          </cell>
          <cell r="G1645">
            <v>1</v>
          </cell>
          <cell r="H1645">
            <v>3</v>
          </cell>
          <cell r="I1645">
            <v>1</v>
          </cell>
        </row>
        <row r="1646">
          <cell r="C1646" t="str">
            <v>42201 2010</v>
          </cell>
          <cell r="D1646">
            <v>201042201</v>
          </cell>
          <cell r="E1646">
            <v>2</v>
          </cell>
          <cell r="F1646">
            <v>1</v>
          </cell>
          <cell r="G1646">
            <v>1</v>
          </cell>
          <cell r="H1646">
            <v>3</v>
          </cell>
          <cell r="I1646">
            <v>1</v>
          </cell>
        </row>
        <row r="1647">
          <cell r="C1647" t="str">
            <v>42201 2010</v>
          </cell>
          <cell r="D1647">
            <v>201042201</v>
          </cell>
          <cell r="E1647">
            <v>2</v>
          </cell>
          <cell r="F1647">
            <v>1</v>
          </cell>
          <cell r="G1647">
            <v>1</v>
          </cell>
          <cell r="H1647">
            <v>3</v>
          </cell>
          <cell r="I1647">
            <v>1</v>
          </cell>
        </row>
        <row r="1648">
          <cell r="C1648" t="str">
            <v>42201 2010</v>
          </cell>
          <cell r="D1648">
            <v>201042201</v>
          </cell>
          <cell r="E1648">
            <v>2</v>
          </cell>
          <cell r="F1648">
            <v>1</v>
          </cell>
          <cell r="G1648">
            <v>1</v>
          </cell>
          <cell r="H1648">
            <v>3</v>
          </cell>
          <cell r="I1648">
            <v>1</v>
          </cell>
        </row>
        <row r="1649">
          <cell r="C1649" t="str">
            <v>42201 2010</v>
          </cell>
          <cell r="D1649">
            <v>201042201</v>
          </cell>
          <cell r="E1649">
            <v>2</v>
          </cell>
          <cell r="F1649">
            <v>1</v>
          </cell>
          <cell r="G1649">
            <v>1</v>
          </cell>
          <cell r="H1649">
            <v>3</v>
          </cell>
          <cell r="I1649">
            <v>1</v>
          </cell>
        </row>
        <row r="1650">
          <cell r="C1650" t="str">
            <v>42201 2010</v>
          </cell>
          <cell r="D1650">
            <v>201042201</v>
          </cell>
          <cell r="E1650">
            <v>2</v>
          </cell>
          <cell r="F1650">
            <v>1</v>
          </cell>
          <cell r="G1650">
            <v>1</v>
          </cell>
          <cell r="H1650">
            <v>3</v>
          </cell>
          <cell r="I1650">
            <v>1</v>
          </cell>
        </row>
        <row r="1651">
          <cell r="C1651" t="str">
            <v>42201 2010</v>
          </cell>
          <cell r="D1651">
            <v>201042201</v>
          </cell>
          <cell r="E1651">
            <v>2</v>
          </cell>
          <cell r="F1651">
            <v>1</v>
          </cell>
          <cell r="G1651">
            <v>1</v>
          </cell>
          <cell r="H1651">
            <v>3</v>
          </cell>
          <cell r="I1651">
            <v>1</v>
          </cell>
        </row>
        <row r="1652">
          <cell r="C1652" t="str">
            <v>42201 2010</v>
          </cell>
          <cell r="D1652">
            <v>201042201</v>
          </cell>
          <cell r="E1652">
            <v>2</v>
          </cell>
          <cell r="F1652">
            <v>1</v>
          </cell>
          <cell r="G1652">
            <v>1</v>
          </cell>
          <cell r="H1652">
            <v>3</v>
          </cell>
          <cell r="I1652">
            <v>1</v>
          </cell>
        </row>
        <row r="1653">
          <cell r="C1653" t="str">
            <v>42201 2010</v>
          </cell>
          <cell r="D1653">
            <v>201042201</v>
          </cell>
          <cell r="E1653">
            <v>2</v>
          </cell>
          <cell r="F1653">
            <v>1</v>
          </cell>
          <cell r="G1653">
            <v>1</v>
          </cell>
          <cell r="H1653">
            <v>3</v>
          </cell>
          <cell r="I1653">
            <v>1</v>
          </cell>
        </row>
        <row r="1654">
          <cell r="C1654" t="str">
            <v>42201 2010</v>
          </cell>
          <cell r="D1654">
            <v>201042201</v>
          </cell>
          <cell r="E1654">
            <v>2</v>
          </cell>
          <cell r="F1654">
            <v>1</v>
          </cell>
          <cell r="G1654">
            <v>1</v>
          </cell>
          <cell r="H1654">
            <v>3</v>
          </cell>
          <cell r="I1654">
            <v>1</v>
          </cell>
        </row>
        <row r="1655">
          <cell r="C1655" t="str">
            <v>42201 2010</v>
          </cell>
          <cell r="D1655">
            <v>201042201</v>
          </cell>
          <cell r="E1655">
            <v>2</v>
          </cell>
          <cell r="F1655">
            <v>1</v>
          </cell>
          <cell r="G1655">
            <v>1</v>
          </cell>
          <cell r="H1655">
            <v>3</v>
          </cell>
          <cell r="I1655">
            <v>1</v>
          </cell>
        </row>
        <row r="1656">
          <cell r="C1656" t="str">
            <v>42201 2010</v>
          </cell>
          <cell r="D1656">
            <v>201042201</v>
          </cell>
          <cell r="E1656">
            <v>2</v>
          </cell>
          <cell r="F1656">
            <v>1</v>
          </cell>
          <cell r="G1656">
            <v>1</v>
          </cell>
          <cell r="H1656">
            <v>3</v>
          </cell>
          <cell r="I1656">
            <v>1</v>
          </cell>
        </row>
        <row r="1657">
          <cell r="C1657" t="str">
            <v>42201 2010</v>
          </cell>
          <cell r="D1657">
            <v>201042201</v>
          </cell>
          <cell r="E1657">
            <v>2</v>
          </cell>
          <cell r="F1657">
            <v>1</v>
          </cell>
          <cell r="G1657">
            <v>1</v>
          </cell>
          <cell r="H1657">
            <v>3</v>
          </cell>
          <cell r="I1657">
            <v>1</v>
          </cell>
        </row>
        <row r="1658">
          <cell r="C1658" t="str">
            <v>42201 2010</v>
          </cell>
          <cell r="D1658">
            <v>201042201</v>
          </cell>
          <cell r="E1658">
            <v>2</v>
          </cell>
          <cell r="F1658">
            <v>1</v>
          </cell>
          <cell r="G1658">
            <v>1</v>
          </cell>
          <cell r="H1658">
            <v>3</v>
          </cell>
          <cell r="I1658">
            <v>1</v>
          </cell>
        </row>
        <row r="1659">
          <cell r="C1659" t="str">
            <v>42201 2010</v>
          </cell>
          <cell r="D1659">
            <v>201042201</v>
          </cell>
          <cell r="E1659">
            <v>2</v>
          </cell>
          <cell r="F1659">
            <v>1</v>
          </cell>
          <cell r="G1659">
            <v>1</v>
          </cell>
          <cell r="H1659">
            <v>3</v>
          </cell>
          <cell r="I1659">
            <v>1</v>
          </cell>
        </row>
        <row r="1660">
          <cell r="C1660" t="str">
            <v>42201 2010</v>
          </cell>
          <cell r="D1660">
            <v>201042201</v>
          </cell>
          <cell r="E1660">
            <v>2</v>
          </cell>
          <cell r="F1660">
            <v>1</v>
          </cell>
          <cell r="G1660">
            <v>1</v>
          </cell>
          <cell r="H1660">
            <v>3</v>
          </cell>
          <cell r="I1660">
            <v>1</v>
          </cell>
        </row>
        <row r="1661">
          <cell r="C1661" t="str">
            <v>42201 2010</v>
          </cell>
          <cell r="D1661">
            <v>201042201</v>
          </cell>
          <cell r="E1661">
            <v>2</v>
          </cell>
          <cell r="F1661">
            <v>1</v>
          </cell>
          <cell r="G1661">
            <v>1</v>
          </cell>
          <cell r="H1661">
            <v>3</v>
          </cell>
          <cell r="I1661">
            <v>1</v>
          </cell>
        </row>
        <row r="1662">
          <cell r="C1662" t="str">
            <v>42201 2010</v>
          </cell>
          <cell r="D1662">
            <v>201042201</v>
          </cell>
          <cell r="E1662">
            <v>2</v>
          </cell>
          <cell r="F1662">
            <v>1</v>
          </cell>
          <cell r="G1662">
            <v>1</v>
          </cell>
          <cell r="H1662">
            <v>3</v>
          </cell>
          <cell r="I1662">
            <v>1</v>
          </cell>
        </row>
        <row r="1663">
          <cell r="C1663" t="str">
            <v>42201 2010</v>
          </cell>
          <cell r="D1663">
            <v>201042201</v>
          </cell>
          <cell r="E1663">
            <v>2</v>
          </cell>
          <cell r="F1663">
            <v>1</v>
          </cell>
          <cell r="G1663">
            <v>1</v>
          </cell>
          <cell r="H1663">
            <v>3</v>
          </cell>
          <cell r="I1663">
            <v>1</v>
          </cell>
        </row>
        <row r="1664">
          <cell r="C1664" t="str">
            <v>42201 2010</v>
          </cell>
          <cell r="D1664">
            <v>201042201</v>
          </cell>
          <cell r="E1664">
            <v>2</v>
          </cell>
          <cell r="F1664">
            <v>1</v>
          </cell>
          <cell r="G1664">
            <v>1</v>
          </cell>
          <cell r="H1664">
            <v>3</v>
          </cell>
          <cell r="I1664">
            <v>1</v>
          </cell>
        </row>
        <row r="1665">
          <cell r="C1665" t="str">
            <v>42201 2010</v>
          </cell>
          <cell r="D1665">
            <v>201042201</v>
          </cell>
          <cell r="E1665">
            <v>2</v>
          </cell>
          <cell r="F1665">
            <v>1</v>
          </cell>
          <cell r="G1665">
            <v>1</v>
          </cell>
          <cell r="H1665">
            <v>3</v>
          </cell>
          <cell r="I1665">
            <v>1</v>
          </cell>
        </row>
        <row r="1666">
          <cell r="C1666" t="str">
            <v>45046 2010</v>
          </cell>
          <cell r="D1666">
            <v>201045046</v>
          </cell>
          <cell r="E1666">
            <v>1</v>
          </cell>
          <cell r="F1666">
            <v>1</v>
          </cell>
          <cell r="G1666">
            <v>1</v>
          </cell>
          <cell r="H1666">
            <v>3</v>
          </cell>
          <cell r="I1666">
            <v>3</v>
          </cell>
        </row>
        <row r="1667">
          <cell r="C1667" t="str">
            <v>45046 2010</v>
          </cell>
          <cell r="D1667">
            <v>201045046</v>
          </cell>
          <cell r="E1667">
            <v>1</v>
          </cell>
          <cell r="F1667">
            <v>1</v>
          </cell>
          <cell r="G1667">
            <v>1</v>
          </cell>
          <cell r="H1667">
            <v>3</v>
          </cell>
          <cell r="I1667">
            <v>3</v>
          </cell>
        </row>
        <row r="1668">
          <cell r="C1668" t="str">
            <v>45046 2010</v>
          </cell>
          <cell r="D1668">
            <v>201045046</v>
          </cell>
          <cell r="E1668">
            <v>1</v>
          </cell>
          <cell r="F1668">
            <v>1</v>
          </cell>
          <cell r="G1668">
            <v>1</v>
          </cell>
          <cell r="H1668">
            <v>3</v>
          </cell>
          <cell r="I1668">
            <v>3</v>
          </cell>
        </row>
        <row r="1669">
          <cell r="C1669" t="str">
            <v>45046 2010</v>
          </cell>
          <cell r="D1669">
            <v>201045046</v>
          </cell>
          <cell r="E1669">
            <v>1</v>
          </cell>
          <cell r="F1669">
            <v>1</v>
          </cell>
          <cell r="G1669">
            <v>1</v>
          </cell>
          <cell r="H1669">
            <v>3</v>
          </cell>
          <cell r="I1669">
            <v>3</v>
          </cell>
        </row>
        <row r="1670">
          <cell r="C1670" t="str">
            <v>45046 2010</v>
          </cell>
          <cell r="D1670">
            <v>201045046</v>
          </cell>
          <cell r="E1670">
            <v>1</v>
          </cell>
          <cell r="F1670">
            <v>1</v>
          </cell>
          <cell r="G1670">
            <v>1</v>
          </cell>
          <cell r="H1670">
            <v>3</v>
          </cell>
          <cell r="I1670">
            <v>3</v>
          </cell>
        </row>
        <row r="1671">
          <cell r="C1671" t="str">
            <v>45046 2010</v>
          </cell>
          <cell r="D1671">
            <v>201045046</v>
          </cell>
          <cell r="E1671">
            <v>1</v>
          </cell>
          <cell r="F1671">
            <v>1</v>
          </cell>
          <cell r="G1671">
            <v>1</v>
          </cell>
          <cell r="H1671">
            <v>3</v>
          </cell>
          <cell r="I1671">
            <v>3</v>
          </cell>
        </row>
        <row r="1672">
          <cell r="C1672" t="str">
            <v>45046 2010</v>
          </cell>
          <cell r="D1672">
            <v>201045046</v>
          </cell>
          <cell r="E1672">
            <v>1</v>
          </cell>
          <cell r="F1672">
            <v>1</v>
          </cell>
          <cell r="G1672">
            <v>1</v>
          </cell>
          <cell r="H1672">
            <v>3</v>
          </cell>
          <cell r="I1672">
            <v>3</v>
          </cell>
        </row>
        <row r="1673">
          <cell r="C1673" t="str">
            <v>45046 2010</v>
          </cell>
          <cell r="D1673">
            <v>201045046</v>
          </cell>
          <cell r="E1673">
            <v>1</v>
          </cell>
          <cell r="F1673">
            <v>1</v>
          </cell>
          <cell r="G1673">
            <v>1</v>
          </cell>
          <cell r="H1673">
            <v>3</v>
          </cell>
          <cell r="I1673">
            <v>3</v>
          </cell>
        </row>
        <row r="1674">
          <cell r="C1674" t="str">
            <v>48055 2010</v>
          </cell>
          <cell r="D1674">
            <v>201048055</v>
          </cell>
          <cell r="E1674">
            <v>2</v>
          </cell>
          <cell r="F1674">
            <v>1</v>
          </cell>
          <cell r="G1674">
            <v>1</v>
          </cell>
          <cell r="H1674">
            <v>3</v>
          </cell>
          <cell r="I1674">
            <v>3</v>
          </cell>
        </row>
        <row r="1675">
          <cell r="C1675" t="str">
            <v>48055 2010</v>
          </cell>
          <cell r="D1675">
            <v>201048055</v>
          </cell>
          <cell r="E1675">
            <v>2</v>
          </cell>
          <cell r="F1675">
            <v>1</v>
          </cell>
          <cell r="G1675">
            <v>1</v>
          </cell>
          <cell r="H1675">
            <v>3</v>
          </cell>
          <cell r="I1675">
            <v>3</v>
          </cell>
        </row>
        <row r="1676">
          <cell r="C1676" t="str">
            <v>48057 2010</v>
          </cell>
          <cell r="D1676">
            <v>201048057</v>
          </cell>
          <cell r="E1676">
            <v>2</v>
          </cell>
          <cell r="F1676">
            <v>1</v>
          </cell>
          <cell r="G1676">
            <v>1</v>
          </cell>
          <cell r="H1676">
            <v>3</v>
          </cell>
          <cell r="I1676">
            <v>3</v>
          </cell>
        </row>
        <row r="1677">
          <cell r="C1677" t="str">
            <v>48057 2010</v>
          </cell>
          <cell r="D1677">
            <v>201048057</v>
          </cell>
          <cell r="E1677">
            <v>2</v>
          </cell>
          <cell r="F1677">
            <v>1</v>
          </cell>
          <cell r="G1677">
            <v>1</v>
          </cell>
          <cell r="H1677">
            <v>3</v>
          </cell>
          <cell r="I1677">
            <v>3</v>
          </cell>
        </row>
        <row r="1678">
          <cell r="C1678" t="str">
            <v>48057 2010</v>
          </cell>
          <cell r="D1678">
            <v>201048057</v>
          </cell>
          <cell r="E1678">
            <v>2</v>
          </cell>
          <cell r="F1678">
            <v>1</v>
          </cell>
          <cell r="G1678">
            <v>1</v>
          </cell>
          <cell r="H1678">
            <v>3</v>
          </cell>
          <cell r="I1678">
            <v>3</v>
          </cell>
        </row>
        <row r="1679">
          <cell r="C1679" t="str">
            <v>48057 2010</v>
          </cell>
          <cell r="D1679">
            <v>201048057</v>
          </cell>
          <cell r="E1679">
            <v>2</v>
          </cell>
          <cell r="F1679">
            <v>1</v>
          </cell>
          <cell r="G1679">
            <v>1</v>
          </cell>
          <cell r="H1679">
            <v>3</v>
          </cell>
          <cell r="I1679">
            <v>3</v>
          </cell>
        </row>
        <row r="1680">
          <cell r="C1680" t="str">
            <v>48057 2010</v>
          </cell>
          <cell r="D1680">
            <v>201048057</v>
          </cell>
          <cell r="E1680">
            <v>2</v>
          </cell>
          <cell r="F1680">
            <v>1</v>
          </cell>
          <cell r="G1680">
            <v>1</v>
          </cell>
          <cell r="H1680">
            <v>3</v>
          </cell>
          <cell r="I1680">
            <v>3</v>
          </cell>
        </row>
        <row r="1681">
          <cell r="C1681" t="str">
            <v>48057 2010</v>
          </cell>
          <cell r="D1681">
            <v>201048057</v>
          </cell>
          <cell r="E1681">
            <v>2</v>
          </cell>
          <cell r="F1681">
            <v>1</v>
          </cell>
          <cell r="G1681">
            <v>1</v>
          </cell>
          <cell r="H1681">
            <v>3</v>
          </cell>
          <cell r="I1681">
            <v>3</v>
          </cell>
        </row>
        <row r="1682">
          <cell r="C1682" t="str">
            <v>48057 2010</v>
          </cell>
          <cell r="D1682">
            <v>201048057</v>
          </cell>
          <cell r="E1682">
            <v>2</v>
          </cell>
          <cell r="F1682">
            <v>1</v>
          </cell>
          <cell r="G1682">
            <v>1</v>
          </cell>
          <cell r="H1682">
            <v>3</v>
          </cell>
          <cell r="I1682">
            <v>3</v>
          </cell>
        </row>
        <row r="1683">
          <cell r="C1683" t="str">
            <v>48057 2010</v>
          </cell>
          <cell r="D1683">
            <v>201048057</v>
          </cell>
          <cell r="E1683">
            <v>2</v>
          </cell>
          <cell r="F1683">
            <v>1</v>
          </cell>
          <cell r="G1683">
            <v>1</v>
          </cell>
          <cell r="H1683">
            <v>3</v>
          </cell>
          <cell r="I1683">
            <v>3</v>
          </cell>
        </row>
        <row r="1684">
          <cell r="C1684" t="str">
            <v>48057 2010</v>
          </cell>
          <cell r="D1684">
            <v>201048057</v>
          </cell>
          <cell r="E1684">
            <v>2</v>
          </cell>
          <cell r="F1684">
            <v>1</v>
          </cell>
          <cell r="G1684">
            <v>1</v>
          </cell>
          <cell r="H1684">
            <v>3</v>
          </cell>
          <cell r="I1684">
            <v>3</v>
          </cell>
        </row>
        <row r="1685">
          <cell r="C1685" t="str">
            <v>48057 2010</v>
          </cell>
          <cell r="D1685">
            <v>201048057</v>
          </cell>
          <cell r="E1685">
            <v>2</v>
          </cell>
          <cell r="F1685">
            <v>1</v>
          </cell>
          <cell r="G1685">
            <v>1</v>
          </cell>
          <cell r="H1685">
            <v>3</v>
          </cell>
          <cell r="I1685">
            <v>3</v>
          </cell>
        </row>
        <row r="1686">
          <cell r="C1686" t="str">
            <v>48057 2010</v>
          </cell>
          <cell r="D1686">
            <v>201048057</v>
          </cell>
          <cell r="E1686">
            <v>2</v>
          </cell>
          <cell r="F1686">
            <v>1</v>
          </cell>
          <cell r="G1686">
            <v>1</v>
          </cell>
          <cell r="H1686">
            <v>3</v>
          </cell>
          <cell r="I1686">
            <v>3</v>
          </cell>
        </row>
        <row r="1687">
          <cell r="C1687" t="str">
            <v>48057 2010</v>
          </cell>
          <cell r="D1687">
            <v>201048057</v>
          </cell>
          <cell r="E1687">
            <v>2</v>
          </cell>
          <cell r="F1687">
            <v>1</v>
          </cell>
          <cell r="G1687">
            <v>1</v>
          </cell>
          <cell r="H1687">
            <v>3</v>
          </cell>
          <cell r="I1687">
            <v>3</v>
          </cell>
        </row>
        <row r="1688">
          <cell r="C1688" t="str">
            <v>48057 2010</v>
          </cell>
          <cell r="D1688">
            <v>201048057</v>
          </cell>
          <cell r="E1688">
            <v>2</v>
          </cell>
          <cell r="F1688">
            <v>1</v>
          </cell>
          <cell r="G1688">
            <v>1</v>
          </cell>
          <cell r="H1688">
            <v>3</v>
          </cell>
          <cell r="I1688">
            <v>3</v>
          </cell>
        </row>
        <row r="1689">
          <cell r="C1689" t="str">
            <v>48057 2010</v>
          </cell>
          <cell r="D1689">
            <v>201048057</v>
          </cell>
          <cell r="E1689">
            <v>2</v>
          </cell>
          <cell r="F1689">
            <v>1</v>
          </cell>
          <cell r="G1689">
            <v>1</v>
          </cell>
          <cell r="H1689">
            <v>3</v>
          </cell>
          <cell r="I1689">
            <v>3</v>
          </cell>
        </row>
        <row r="1690">
          <cell r="C1690" t="str">
            <v>48057 2010</v>
          </cell>
          <cell r="D1690">
            <v>201048057</v>
          </cell>
          <cell r="E1690">
            <v>2</v>
          </cell>
          <cell r="F1690">
            <v>1</v>
          </cell>
          <cell r="G1690">
            <v>1</v>
          </cell>
          <cell r="H1690">
            <v>3</v>
          </cell>
          <cell r="I1690">
            <v>3</v>
          </cell>
        </row>
        <row r="1691">
          <cell r="C1691" t="str">
            <v>48057 2010</v>
          </cell>
          <cell r="D1691">
            <v>201048057</v>
          </cell>
          <cell r="E1691">
            <v>2</v>
          </cell>
          <cell r="F1691">
            <v>1</v>
          </cell>
          <cell r="G1691">
            <v>1</v>
          </cell>
          <cell r="H1691">
            <v>3</v>
          </cell>
          <cell r="I1691">
            <v>3</v>
          </cell>
        </row>
        <row r="1692">
          <cell r="C1692" t="str">
            <v>48057 2010</v>
          </cell>
          <cell r="D1692">
            <v>201048057</v>
          </cell>
          <cell r="E1692">
            <v>2</v>
          </cell>
          <cell r="F1692">
            <v>1</v>
          </cell>
          <cell r="G1692">
            <v>1</v>
          </cell>
          <cell r="H1692">
            <v>3</v>
          </cell>
          <cell r="I1692">
            <v>3</v>
          </cell>
        </row>
        <row r="1693">
          <cell r="C1693" t="str">
            <v>48057 2010</v>
          </cell>
          <cell r="D1693">
            <v>201048057</v>
          </cell>
          <cell r="E1693">
            <v>2</v>
          </cell>
          <cell r="F1693">
            <v>1</v>
          </cell>
          <cell r="G1693">
            <v>1</v>
          </cell>
          <cell r="H1693">
            <v>3</v>
          </cell>
          <cell r="I1693">
            <v>3</v>
          </cell>
        </row>
        <row r="1694">
          <cell r="C1694" t="str">
            <v>48057 2010</v>
          </cell>
          <cell r="D1694">
            <v>201048057</v>
          </cell>
          <cell r="E1694">
            <v>2</v>
          </cell>
          <cell r="F1694">
            <v>1</v>
          </cell>
          <cell r="G1694">
            <v>1</v>
          </cell>
          <cell r="H1694">
            <v>3</v>
          </cell>
          <cell r="I1694">
            <v>3</v>
          </cell>
        </row>
        <row r="1695">
          <cell r="C1695" t="str">
            <v>48057 2010</v>
          </cell>
          <cell r="D1695">
            <v>201048057</v>
          </cell>
          <cell r="E1695">
            <v>2</v>
          </cell>
          <cell r="F1695">
            <v>1</v>
          </cell>
          <cell r="G1695">
            <v>1</v>
          </cell>
          <cell r="H1695">
            <v>3</v>
          </cell>
          <cell r="I1695">
            <v>3</v>
          </cell>
        </row>
        <row r="1696">
          <cell r="C1696" t="str">
            <v>48057 2010</v>
          </cell>
          <cell r="D1696">
            <v>201048057</v>
          </cell>
          <cell r="E1696">
            <v>2</v>
          </cell>
          <cell r="F1696">
            <v>1</v>
          </cell>
          <cell r="G1696">
            <v>1</v>
          </cell>
          <cell r="H1696">
            <v>3</v>
          </cell>
          <cell r="I1696">
            <v>3</v>
          </cell>
        </row>
        <row r="1697">
          <cell r="C1697" t="str">
            <v>48057 2010</v>
          </cell>
          <cell r="D1697">
            <v>201048057</v>
          </cell>
          <cell r="E1697">
            <v>2</v>
          </cell>
          <cell r="F1697">
            <v>1</v>
          </cell>
          <cell r="G1697">
            <v>1</v>
          </cell>
          <cell r="H1697">
            <v>3</v>
          </cell>
          <cell r="I1697">
            <v>3</v>
          </cell>
        </row>
        <row r="1698">
          <cell r="C1698" t="str">
            <v>48057 2010</v>
          </cell>
          <cell r="D1698">
            <v>201048057</v>
          </cell>
          <cell r="E1698">
            <v>2</v>
          </cell>
          <cell r="F1698">
            <v>1</v>
          </cell>
          <cell r="G1698">
            <v>1</v>
          </cell>
          <cell r="H1698">
            <v>3</v>
          </cell>
          <cell r="I1698">
            <v>3</v>
          </cell>
        </row>
        <row r="1699">
          <cell r="C1699" t="str">
            <v>48057 2010</v>
          </cell>
          <cell r="D1699">
            <v>201048057</v>
          </cell>
          <cell r="E1699">
            <v>2</v>
          </cell>
          <cell r="F1699">
            <v>1</v>
          </cell>
          <cell r="G1699">
            <v>1</v>
          </cell>
          <cell r="H1699">
            <v>3</v>
          </cell>
          <cell r="I1699">
            <v>3</v>
          </cell>
        </row>
        <row r="1700">
          <cell r="C1700" t="str">
            <v>48057 2010</v>
          </cell>
          <cell r="D1700">
            <v>201048057</v>
          </cell>
          <cell r="E1700">
            <v>2</v>
          </cell>
          <cell r="F1700">
            <v>1</v>
          </cell>
          <cell r="G1700">
            <v>1</v>
          </cell>
          <cell r="H1700">
            <v>3</v>
          </cell>
          <cell r="I1700">
            <v>3</v>
          </cell>
        </row>
        <row r="1701">
          <cell r="C1701" t="str">
            <v>48057 2010</v>
          </cell>
          <cell r="D1701">
            <v>201048057</v>
          </cell>
          <cell r="E1701">
            <v>2</v>
          </cell>
          <cell r="F1701">
            <v>1</v>
          </cell>
          <cell r="G1701">
            <v>1</v>
          </cell>
          <cell r="H1701">
            <v>3</v>
          </cell>
          <cell r="I1701">
            <v>3</v>
          </cell>
        </row>
        <row r="1702">
          <cell r="C1702" t="str">
            <v>48057 2010</v>
          </cell>
          <cell r="D1702">
            <v>201048057</v>
          </cell>
          <cell r="E1702">
            <v>2</v>
          </cell>
          <cell r="F1702">
            <v>1</v>
          </cell>
          <cell r="G1702">
            <v>1</v>
          </cell>
          <cell r="H1702">
            <v>3</v>
          </cell>
          <cell r="I1702">
            <v>3</v>
          </cell>
        </row>
        <row r="1703">
          <cell r="C1703" t="str">
            <v>48057 2010</v>
          </cell>
          <cell r="D1703">
            <v>201048057</v>
          </cell>
          <cell r="E1703">
            <v>2</v>
          </cell>
          <cell r="F1703">
            <v>1</v>
          </cell>
          <cell r="G1703">
            <v>1</v>
          </cell>
          <cell r="H1703">
            <v>3</v>
          </cell>
          <cell r="I1703">
            <v>3</v>
          </cell>
        </row>
        <row r="1704">
          <cell r="C1704" t="str">
            <v>48057 2010</v>
          </cell>
          <cell r="D1704">
            <v>201048057</v>
          </cell>
          <cell r="E1704">
            <v>2</v>
          </cell>
          <cell r="F1704">
            <v>1</v>
          </cell>
          <cell r="G1704">
            <v>1</v>
          </cell>
          <cell r="H1704">
            <v>3</v>
          </cell>
          <cell r="I1704">
            <v>3</v>
          </cell>
        </row>
        <row r="1705">
          <cell r="C1705" t="str">
            <v>48057 2010</v>
          </cell>
          <cell r="D1705">
            <v>201048057</v>
          </cell>
          <cell r="E1705">
            <v>2</v>
          </cell>
          <cell r="F1705">
            <v>1</v>
          </cell>
          <cell r="G1705">
            <v>1</v>
          </cell>
          <cell r="H1705">
            <v>3</v>
          </cell>
          <cell r="I1705">
            <v>3</v>
          </cell>
        </row>
        <row r="1706">
          <cell r="C1706" t="str">
            <v>48057 2010</v>
          </cell>
          <cell r="D1706">
            <v>201048057</v>
          </cell>
          <cell r="E1706">
            <v>2</v>
          </cell>
          <cell r="F1706">
            <v>1</v>
          </cell>
          <cell r="G1706">
            <v>1</v>
          </cell>
          <cell r="H1706">
            <v>3</v>
          </cell>
          <cell r="I1706">
            <v>3</v>
          </cell>
        </row>
        <row r="1707">
          <cell r="C1707" t="str">
            <v>48057 2010</v>
          </cell>
          <cell r="D1707">
            <v>201048057</v>
          </cell>
          <cell r="E1707">
            <v>2</v>
          </cell>
          <cell r="F1707">
            <v>1</v>
          </cell>
          <cell r="G1707">
            <v>1</v>
          </cell>
          <cell r="H1707">
            <v>3</v>
          </cell>
          <cell r="I1707">
            <v>3</v>
          </cell>
        </row>
        <row r="1708">
          <cell r="C1708" t="str">
            <v>48057 2010</v>
          </cell>
          <cell r="D1708">
            <v>201048057</v>
          </cell>
          <cell r="E1708">
            <v>2</v>
          </cell>
          <cell r="F1708">
            <v>1</v>
          </cell>
          <cell r="G1708">
            <v>1</v>
          </cell>
          <cell r="H1708">
            <v>3</v>
          </cell>
          <cell r="I1708">
            <v>3</v>
          </cell>
        </row>
        <row r="1709">
          <cell r="C1709" t="str">
            <v>48057 2010</v>
          </cell>
          <cell r="D1709">
            <v>201048057</v>
          </cell>
          <cell r="E1709">
            <v>2</v>
          </cell>
          <cell r="F1709">
            <v>1</v>
          </cell>
          <cell r="G1709">
            <v>1</v>
          </cell>
          <cell r="H1709">
            <v>3</v>
          </cell>
          <cell r="I1709">
            <v>3</v>
          </cell>
        </row>
        <row r="1710">
          <cell r="C1710" t="str">
            <v>48057 2010</v>
          </cell>
          <cell r="D1710">
            <v>201048057</v>
          </cell>
          <cell r="E1710">
            <v>2</v>
          </cell>
          <cell r="F1710">
            <v>1</v>
          </cell>
          <cell r="G1710">
            <v>1</v>
          </cell>
          <cell r="H1710">
            <v>3</v>
          </cell>
          <cell r="I1710">
            <v>3</v>
          </cell>
        </row>
        <row r="1711">
          <cell r="C1711" t="str">
            <v>48057 2010</v>
          </cell>
          <cell r="D1711">
            <v>201048057</v>
          </cell>
          <cell r="E1711">
            <v>2</v>
          </cell>
          <cell r="F1711">
            <v>1</v>
          </cell>
          <cell r="G1711">
            <v>1</v>
          </cell>
          <cell r="H1711">
            <v>3</v>
          </cell>
          <cell r="I1711">
            <v>3</v>
          </cell>
        </row>
        <row r="1712">
          <cell r="C1712" t="str">
            <v>48057 2010</v>
          </cell>
          <cell r="D1712">
            <v>201048057</v>
          </cell>
          <cell r="E1712">
            <v>2</v>
          </cell>
          <cell r="F1712">
            <v>1</v>
          </cell>
          <cell r="G1712">
            <v>1</v>
          </cell>
          <cell r="H1712">
            <v>3</v>
          </cell>
          <cell r="I1712">
            <v>3</v>
          </cell>
        </row>
        <row r="1713">
          <cell r="C1713" t="str">
            <v>48057 2010</v>
          </cell>
          <cell r="D1713">
            <v>201048057</v>
          </cell>
          <cell r="E1713">
            <v>2</v>
          </cell>
          <cell r="F1713">
            <v>1</v>
          </cell>
          <cell r="G1713">
            <v>1</v>
          </cell>
          <cell r="H1713">
            <v>3</v>
          </cell>
          <cell r="I1713">
            <v>3</v>
          </cell>
        </row>
        <row r="1714">
          <cell r="C1714" t="str">
            <v>48057 2010</v>
          </cell>
          <cell r="D1714">
            <v>201048057</v>
          </cell>
          <cell r="E1714">
            <v>2</v>
          </cell>
          <cell r="F1714">
            <v>1</v>
          </cell>
          <cell r="G1714">
            <v>1</v>
          </cell>
          <cell r="H1714">
            <v>3</v>
          </cell>
          <cell r="I1714">
            <v>3</v>
          </cell>
        </row>
        <row r="1715">
          <cell r="C1715" t="str">
            <v>48057 2010</v>
          </cell>
          <cell r="D1715">
            <v>201048057</v>
          </cell>
          <cell r="E1715">
            <v>2</v>
          </cell>
          <cell r="F1715">
            <v>1</v>
          </cell>
          <cell r="G1715">
            <v>1</v>
          </cell>
          <cell r="H1715">
            <v>3</v>
          </cell>
          <cell r="I1715">
            <v>3</v>
          </cell>
        </row>
        <row r="1716">
          <cell r="C1716" t="str">
            <v>48057 2010</v>
          </cell>
          <cell r="D1716">
            <v>201048057</v>
          </cell>
          <cell r="E1716">
            <v>2</v>
          </cell>
          <cell r="F1716">
            <v>1</v>
          </cell>
          <cell r="G1716">
            <v>1</v>
          </cell>
          <cell r="H1716">
            <v>3</v>
          </cell>
          <cell r="I1716">
            <v>3</v>
          </cell>
        </row>
        <row r="1717">
          <cell r="C1717" t="str">
            <v>48057 2010</v>
          </cell>
          <cell r="D1717">
            <v>201048057</v>
          </cell>
          <cell r="E1717">
            <v>2</v>
          </cell>
          <cell r="F1717">
            <v>1</v>
          </cell>
          <cell r="G1717">
            <v>1</v>
          </cell>
          <cell r="H1717">
            <v>3</v>
          </cell>
          <cell r="I1717">
            <v>3</v>
          </cell>
        </row>
        <row r="1718">
          <cell r="C1718" t="str">
            <v>48057 2010</v>
          </cell>
          <cell r="D1718">
            <v>201048057</v>
          </cell>
          <cell r="E1718">
            <v>2</v>
          </cell>
          <cell r="F1718">
            <v>1</v>
          </cell>
          <cell r="G1718">
            <v>1</v>
          </cell>
          <cell r="H1718">
            <v>3</v>
          </cell>
          <cell r="I1718">
            <v>3</v>
          </cell>
        </row>
        <row r="1719">
          <cell r="C1719" t="str">
            <v>48057 2010</v>
          </cell>
          <cell r="D1719">
            <v>201048057</v>
          </cell>
          <cell r="E1719">
            <v>2</v>
          </cell>
          <cell r="F1719">
            <v>1</v>
          </cell>
          <cell r="G1719">
            <v>1</v>
          </cell>
          <cell r="H1719">
            <v>3</v>
          </cell>
          <cell r="I1719">
            <v>3</v>
          </cell>
        </row>
        <row r="1720">
          <cell r="C1720" t="str">
            <v>48057 2010</v>
          </cell>
          <cell r="D1720">
            <v>201048057</v>
          </cell>
          <cell r="E1720">
            <v>2</v>
          </cell>
          <cell r="F1720">
            <v>1</v>
          </cell>
          <cell r="G1720">
            <v>1</v>
          </cell>
          <cell r="H1720">
            <v>3</v>
          </cell>
          <cell r="I1720">
            <v>3</v>
          </cell>
        </row>
        <row r="1721">
          <cell r="C1721" t="str">
            <v>48057 2010</v>
          </cell>
          <cell r="D1721">
            <v>201048057</v>
          </cell>
          <cell r="E1721">
            <v>2</v>
          </cell>
          <cell r="F1721">
            <v>1</v>
          </cell>
          <cell r="G1721">
            <v>1</v>
          </cell>
          <cell r="H1721">
            <v>3</v>
          </cell>
          <cell r="I1721">
            <v>3</v>
          </cell>
        </row>
        <row r="1722">
          <cell r="C1722" t="str">
            <v>48057 2010</v>
          </cell>
          <cell r="D1722">
            <v>201048057</v>
          </cell>
          <cell r="E1722">
            <v>2</v>
          </cell>
          <cell r="F1722">
            <v>1</v>
          </cell>
          <cell r="G1722">
            <v>1</v>
          </cell>
          <cell r="H1722">
            <v>3</v>
          </cell>
          <cell r="I1722">
            <v>3</v>
          </cell>
        </row>
        <row r="1723">
          <cell r="C1723" t="str">
            <v>48142 2010</v>
          </cell>
          <cell r="D1723">
            <v>201048142</v>
          </cell>
          <cell r="E1723">
            <v>2</v>
          </cell>
          <cell r="F1723">
            <v>1</v>
          </cell>
          <cell r="G1723">
            <v>1</v>
          </cell>
          <cell r="H1723">
            <v>3</v>
          </cell>
          <cell r="I1723">
            <v>3</v>
          </cell>
        </row>
        <row r="1724">
          <cell r="C1724" t="str">
            <v>48142 2010</v>
          </cell>
          <cell r="D1724">
            <v>201048142</v>
          </cell>
          <cell r="E1724">
            <v>2</v>
          </cell>
          <cell r="F1724">
            <v>1</v>
          </cell>
          <cell r="G1724">
            <v>1</v>
          </cell>
          <cell r="H1724">
            <v>3</v>
          </cell>
          <cell r="I1724">
            <v>3</v>
          </cell>
        </row>
        <row r="1725">
          <cell r="C1725" t="str">
            <v>48142 2010</v>
          </cell>
          <cell r="D1725">
            <v>201048142</v>
          </cell>
          <cell r="E1725">
            <v>2</v>
          </cell>
          <cell r="F1725">
            <v>1</v>
          </cell>
          <cell r="G1725">
            <v>1</v>
          </cell>
          <cell r="H1725">
            <v>3</v>
          </cell>
          <cell r="I1725">
            <v>3</v>
          </cell>
        </row>
        <row r="1726">
          <cell r="C1726" t="str">
            <v>48142 2010</v>
          </cell>
          <cell r="D1726">
            <v>201048142</v>
          </cell>
          <cell r="E1726">
            <v>2</v>
          </cell>
          <cell r="F1726">
            <v>1</v>
          </cell>
          <cell r="G1726">
            <v>1</v>
          </cell>
          <cell r="H1726">
            <v>3</v>
          </cell>
          <cell r="I1726">
            <v>3</v>
          </cell>
        </row>
        <row r="1727">
          <cell r="C1727" t="str">
            <v>48142 2010</v>
          </cell>
          <cell r="D1727">
            <v>201048142</v>
          </cell>
          <cell r="E1727">
            <v>2</v>
          </cell>
          <cell r="F1727">
            <v>1</v>
          </cell>
          <cell r="G1727">
            <v>1</v>
          </cell>
          <cell r="H1727">
            <v>3</v>
          </cell>
          <cell r="I1727">
            <v>3</v>
          </cell>
        </row>
        <row r="1728">
          <cell r="C1728" t="str">
            <v>48142 2010</v>
          </cell>
          <cell r="D1728">
            <v>201048142</v>
          </cell>
          <cell r="E1728">
            <v>2</v>
          </cell>
          <cell r="F1728">
            <v>1</v>
          </cell>
          <cell r="G1728">
            <v>1</v>
          </cell>
          <cell r="H1728">
            <v>3</v>
          </cell>
          <cell r="I1728">
            <v>3</v>
          </cell>
        </row>
        <row r="1729">
          <cell r="C1729" t="str">
            <v>48142 2010</v>
          </cell>
          <cell r="D1729">
            <v>201048142</v>
          </cell>
          <cell r="E1729">
            <v>2</v>
          </cell>
          <cell r="F1729">
            <v>1</v>
          </cell>
          <cell r="G1729">
            <v>1</v>
          </cell>
          <cell r="H1729">
            <v>3</v>
          </cell>
          <cell r="I1729">
            <v>3</v>
          </cell>
        </row>
        <row r="1730">
          <cell r="C1730" t="str">
            <v>48142 2010</v>
          </cell>
          <cell r="D1730">
            <v>201048142</v>
          </cell>
          <cell r="E1730">
            <v>2</v>
          </cell>
          <cell r="F1730">
            <v>1</v>
          </cell>
          <cell r="G1730">
            <v>1</v>
          </cell>
          <cell r="H1730">
            <v>3</v>
          </cell>
          <cell r="I1730">
            <v>3</v>
          </cell>
        </row>
        <row r="1731">
          <cell r="C1731" t="str">
            <v>48500 2010</v>
          </cell>
          <cell r="D1731">
            <v>201048500</v>
          </cell>
          <cell r="E1731">
            <v>1</v>
          </cell>
          <cell r="F1731">
            <v>1</v>
          </cell>
          <cell r="G1731">
            <v>1</v>
          </cell>
          <cell r="H1731">
            <v>3</v>
          </cell>
          <cell r="I1731">
            <v>3</v>
          </cell>
        </row>
        <row r="1732">
          <cell r="C1732" t="str">
            <v>48500 2010</v>
          </cell>
          <cell r="D1732">
            <v>201048500</v>
          </cell>
          <cell r="E1732">
            <v>1</v>
          </cell>
          <cell r="F1732">
            <v>1</v>
          </cell>
          <cell r="G1732">
            <v>1</v>
          </cell>
          <cell r="H1732">
            <v>3</v>
          </cell>
          <cell r="I1732">
            <v>3</v>
          </cell>
        </row>
        <row r="1733">
          <cell r="C1733" t="str">
            <v>48500 2010</v>
          </cell>
          <cell r="D1733">
            <v>201048500</v>
          </cell>
          <cell r="E1733">
            <v>1</v>
          </cell>
          <cell r="F1733">
            <v>1</v>
          </cell>
          <cell r="G1733">
            <v>1</v>
          </cell>
          <cell r="H1733">
            <v>3</v>
          </cell>
          <cell r="I1733">
            <v>3</v>
          </cell>
        </row>
        <row r="1734">
          <cell r="C1734" t="str">
            <v>48500 2010</v>
          </cell>
          <cell r="D1734">
            <v>201048500</v>
          </cell>
          <cell r="E1734">
            <v>1</v>
          </cell>
          <cell r="F1734">
            <v>1</v>
          </cell>
          <cell r="G1734">
            <v>1</v>
          </cell>
          <cell r="H1734">
            <v>3</v>
          </cell>
          <cell r="I1734">
            <v>3</v>
          </cell>
        </row>
        <row r="1735">
          <cell r="C1735" t="str">
            <v>48500 2010</v>
          </cell>
          <cell r="D1735">
            <v>201048500</v>
          </cell>
          <cell r="E1735">
            <v>1</v>
          </cell>
          <cell r="F1735">
            <v>1</v>
          </cell>
          <cell r="G1735">
            <v>1</v>
          </cell>
          <cell r="H1735">
            <v>3</v>
          </cell>
          <cell r="I1735">
            <v>3</v>
          </cell>
        </row>
        <row r="1736">
          <cell r="C1736" t="str">
            <v>48500 2010</v>
          </cell>
          <cell r="D1736">
            <v>201048500</v>
          </cell>
          <cell r="E1736">
            <v>1</v>
          </cell>
          <cell r="F1736">
            <v>1</v>
          </cell>
          <cell r="G1736">
            <v>1</v>
          </cell>
          <cell r="H1736">
            <v>3</v>
          </cell>
          <cell r="I1736">
            <v>3</v>
          </cell>
        </row>
        <row r="1737">
          <cell r="C1737" t="str">
            <v>48500 2010</v>
          </cell>
          <cell r="D1737">
            <v>201048500</v>
          </cell>
          <cell r="E1737">
            <v>1</v>
          </cell>
          <cell r="F1737">
            <v>1</v>
          </cell>
          <cell r="G1737">
            <v>1</v>
          </cell>
          <cell r="H1737">
            <v>3</v>
          </cell>
          <cell r="I1737">
            <v>3</v>
          </cell>
        </row>
        <row r="1738">
          <cell r="C1738" t="str">
            <v>48500 2010</v>
          </cell>
          <cell r="D1738">
            <v>201048500</v>
          </cell>
          <cell r="E1738">
            <v>1</v>
          </cell>
          <cell r="F1738">
            <v>1</v>
          </cell>
          <cell r="G1738">
            <v>1</v>
          </cell>
          <cell r="H1738">
            <v>3</v>
          </cell>
          <cell r="I1738">
            <v>3</v>
          </cell>
        </row>
        <row r="1739">
          <cell r="C1739" t="str">
            <v>48500 2010</v>
          </cell>
          <cell r="D1739">
            <v>201048500</v>
          </cell>
          <cell r="E1739">
            <v>1</v>
          </cell>
          <cell r="F1739">
            <v>1</v>
          </cell>
          <cell r="G1739">
            <v>1</v>
          </cell>
          <cell r="H1739">
            <v>3</v>
          </cell>
          <cell r="I1739">
            <v>3</v>
          </cell>
        </row>
        <row r="1740">
          <cell r="C1740" t="str">
            <v>48500 2010</v>
          </cell>
          <cell r="D1740">
            <v>201048500</v>
          </cell>
          <cell r="E1740">
            <v>1</v>
          </cell>
          <cell r="F1740">
            <v>1</v>
          </cell>
          <cell r="G1740">
            <v>1</v>
          </cell>
          <cell r="H1740">
            <v>3</v>
          </cell>
          <cell r="I1740">
            <v>3</v>
          </cell>
        </row>
        <row r="1741">
          <cell r="C1741" t="str">
            <v>48500 2010</v>
          </cell>
          <cell r="D1741">
            <v>201048500</v>
          </cell>
          <cell r="E1741">
            <v>1</v>
          </cell>
          <cell r="F1741">
            <v>1</v>
          </cell>
          <cell r="G1741">
            <v>1</v>
          </cell>
          <cell r="H1741">
            <v>3</v>
          </cell>
          <cell r="I1741">
            <v>3</v>
          </cell>
        </row>
        <row r="1742">
          <cell r="C1742" t="str">
            <v>48500 2010</v>
          </cell>
          <cell r="D1742">
            <v>201048500</v>
          </cell>
          <cell r="E1742">
            <v>1</v>
          </cell>
          <cell r="F1742">
            <v>1</v>
          </cell>
          <cell r="G1742">
            <v>1</v>
          </cell>
          <cell r="H1742">
            <v>3</v>
          </cell>
          <cell r="I1742">
            <v>3</v>
          </cell>
        </row>
        <row r="1743">
          <cell r="C1743" t="str">
            <v>48500 2010</v>
          </cell>
          <cell r="D1743">
            <v>201048500</v>
          </cell>
          <cell r="E1743">
            <v>1</v>
          </cell>
          <cell r="F1743">
            <v>1</v>
          </cell>
          <cell r="G1743">
            <v>1</v>
          </cell>
          <cell r="H1743">
            <v>3</v>
          </cell>
          <cell r="I1743">
            <v>3</v>
          </cell>
        </row>
        <row r="1744">
          <cell r="C1744" t="str">
            <v>48500 2010</v>
          </cell>
          <cell r="D1744">
            <v>201048500</v>
          </cell>
          <cell r="E1744">
            <v>1</v>
          </cell>
          <cell r="F1744">
            <v>1</v>
          </cell>
          <cell r="G1744">
            <v>1</v>
          </cell>
          <cell r="H1744">
            <v>3</v>
          </cell>
          <cell r="I1744">
            <v>3</v>
          </cell>
        </row>
        <row r="1745">
          <cell r="C1745" t="str">
            <v>48500 2010</v>
          </cell>
          <cell r="D1745">
            <v>201048500</v>
          </cell>
          <cell r="E1745">
            <v>1</v>
          </cell>
          <cell r="F1745">
            <v>1</v>
          </cell>
          <cell r="G1745">
            <v>1</v>
          </cell>
          <cell r="H1745">
            <v>3</v>
          </cell>
          <cell r="I1745">
            <v>3</v>
          </cell>
        </row>
        <row r="1746">
          <cell r="C1746" t="str">
            <v>48500 2010</v>
          </cell>
          <cell r="D1746">
            <v>201048500</v>
          </cell>
          <cell r="E1746">
            <v>1</v>
          </cell>
          <cell r="F1746">
            <v>1</v>
          </cell>
          <cell r="G1746">
            <v>1</v>
          </cell>
          <cell r="H1746">
            <v>3</v>
          </cell>
          <cell r="I1746">
            <v>3</v>
          </cell>
        </row>
        <row r="1747">
          <cell r="C1747" t="str">
            <v>48500 2010</v>
          </cell>
          <cell r="D1747">
            <v>201048500</v>
          </cell>
          <cell r="E1747">
            <v>1</v>
          </cell>
          <cell r="F1747">
            <v>1</v>
          </cell>
          <cell r="G1747">
            <v>1</v>
          </cell>
          <cell r="H1747">
            <v>3</v>
          </cell>
          <cell r="I1747">
            <v>3</v>
          </cell>
        </row>
        <row r="1748">
          <cell r="C1748" t="str">
            <v>48500 2010</v>
          </cell>
          <cell r="D1748">
            <v>201048500</v>
          </cell>
          <cell r="E1748">
            <v>1</v>
          </cell>
          <cell r="F1748">
            <v>1</v>
          </cell>
          <cell r="G1748">
            <v>1</v>
          </cell>
          <cell r="H1748">
            <v>3</v>
          </cell>
          <cell r="I1748">
            <v>3</v>
          </cell>
        </row>
        <row r="1749">
          <cell r="C1749" t="str">
            <v>48500 2010</v>
          </cell>
          <cell r="D1749">
            <v>201048500</v>
          </cell>
          <cell r="E1749">
            <v>1</v>
          </cell>
          <cell r="F1749">
            <v>1</v>
          </cell>
          <cell r="G1749">
            <v>1</v>
          </cell>
          <cell r="H1749">
            <v>3</v>
          </cell>
          <cell r="I1749">
            <v>3</v>
          </cell>
        </row>
        <row r="1750">
          <cell r="C1750" t="str">
            <v>48500 2010</v>
          </cell>
          <cell r="D1750">
            <v>201048500</v>
          </cell>
          <cell r="E1750">
            <v>1</v>
          </cell>
          <cell r="F1750">
            <v>1</v>
          </cell>
          <cell r="G1750">
            <v>1</v>
          </cell>
          <cell r="H1750">
            <v>3</v>
          </cell>
          <cell r="I1750">
            <v>3</v>
          </cell>
        </row>
        <row r="1751">
          <cell r="C1751" t="str">
            <v>48500 2010</v>
          </cell>
          <cell r="D1751">
            <v>201048500</v>
          </cell>
          <cell r="E1751">
            <v>1</v>
          </cell>
          <cell r="F1751">
            <v>1</v>
          </cell>
          <cell r="G1751">
            <v>1</v>
          </cell>
          <cell r="H1751">
            <v>3</v>
          </cell>
          <cell r="I1751">
            <v>3</v>
          </cell>
        </row>
        <row r="1752">
          <cell r="C1752" t="str">
            <v>48500 2010</v>
          </cell>
          <cell r="D1752">
            <v>201048500</v>
          </cell>
          <cell r="E1752">
            <v>1</v>
          </cell>
          <cell r="F1752">
            <v>1</v>
          </cell>
          <cell r="G1752">
            <v>1</v>
          </cell>
          <cell r="H1752">
            <v>3</v>
          </cell>
          <cell r="I1752">
            <v>3</v>
          </cell>
        </row>
        <row r="1753">
          <cell r="C1753" t="str">
            <v>48500 2010</v>
          </cell>
          <cell r="D1753">
            <v>201048500</v>
          </cell>
          <cell r="E1753">
            <v>1</v>
          </cell>
          <cell r="F1753">
            <v>1</v>
          </cell>
          <cell r="G1753">
            <v>1</v>
          </cell>
          <cell r="H1753">
            <v>3</v>
          </cell>
          <cell r="I1753">
            <v>3</v>
          </cell>
        </row>
        <row r="1754">
          <cell r="C1754" t="str">
            <v>48500 2010</v>
          </cell>
          <cell r="D1754">
            <v>201048500</v>
          </cell>
          <cell r="E1754">
            <v>1</v>
          </cell>
          <cell r="F1754">
            <v>1</v>
          </cell>
          <cell r="G1754">
            <v>1</v>
          </cell>
          <cell r="H1754">
            <v>3</v>
          </cell>
          <cell r="I1754">
            <v>3</v>
          </cell>
        </row>
        <row r="1755">
          <cell r="C1755" t="str">
            <v>48500 2010</v>
          </cell>
          <cell r="D1755">
            <v>201048500</v>
          </cell>
          <cell r="E1755">
            <v>1</v>
          </cell>
          <cell r="F1755">
            <v>1</v>
          </cell>
          <cell r="G1755">
            <v>1</v>
          </cell>
          <cell r="H1755">
            <v>3</v>
          </cell>
          <cell r="I1755">
            <v>3</v>
          </cell>
        </row>
        <row r="1756">
          <cell r="C1756" t="str">
            <v>48500 2010</v>
          </cell>
          <cell r="D1756">
            <v>201048500</v>
          </cell>
          <cell r="E1756">
            <v>1</v>
          </cell>
          <cell r="F1756">
            <v>1</v>
          </cell>
          <cell r="G1756">
            <v>1</v>
          </cell>
          <cell r="H1756">
            <v>3</v>
          </cell>
          <cell r="I1756">
            <v>3</v>
          </cell>
        </row>
        <row r="1757">
          <cell r="C1757" t="str">
            <v>51041 2010</v>
          </cell>
          <cell r="D1757">
            <v>201051041</v>
          </cell>
          <cell r="E1757">
            <v>2</v>
          </cell>
          <cell r="F1757">
            <v>1</v>
          </cell>
          <cell r="G1757">
            <v>1</v>
          </cell>
          <cell r="H1757">
            <v>2</v>
          </cell>
          <cell r="I1757">
            <v>3</v>
          </cell>
        </row>
        <row r="1758">
          <cell r="C1758" t="str">
            <v>51041 2010</v>
          </cell>
          <cell r="D1758">
            <v>201051041</v>
          </cell>
          <cell r="E1758">
            <v>2</v>
          </cell>
          <cell r="F1758">
            <v>1</v>
          </cell>
          <cell r="G1758">
            <v>1</v>
          </cell>
          <cell r="H1758">
            <v>2</v>
          </cell>
          <cell r="I1758">
            <v>3</v>
          </cell>
        </row>
        <row r="1759">
          <cell r="C1759" t="str">
            <v>51041 2010</v>
          </cell>
          <cell r="D1759">
            <v>201051041</v>
          </cell>
          <cell r="E1759">
            <v>2</v>
          </cell>
          <cell r="F1759">
            <v>1</v>
          </cell>
          <cell r="G1759">
            <v>1</v>
          </cell>
          <cell r="H1759">
            <v>2</v>
          </cell>
          <cell r="I1759">
            <v>3</v>
          </cell>
        </row>
        <row r="1760">
          <cell r="C1760" t="str">
            <v>51041 2010</v>
          </cell>
          <cell r="D1760">
            <v>201051041</v>
          </cell>
          <cell r="E1760">
            <v>2</v>
          </cell>
          <cell r="F1760">
            <v>1</v>
          </cell>
          <cell r="G1760">
            <v>1</v>
          </cell>
          <cell r="H1760">
            <v>2</v>
          </cell>
          <cell r="I1760">
            <v>3</v>
          </cell>
        </row>
        <row r="1761">
          <cell r="C1761" t="str">
            <v>51041 2010</v>
          </cell>
          <cell r="D1761">
            <v>201051041</v>
          </cell>
          <cell r="E1761">
            <v>2</v>
          </cell>
          <cell r="F1761">
            <v>1</v>
          </cell>
          <cell r="G1761">
            <v>1</v>
          </cell>
          <cell r="H1761">
            <v>2</v>
          </cell>
          <cell r="I1761">
            <v>3</v>
          </cell>
        </row>
        <row r="1762">
          <cell r="C1762" t="str">
            <v>51041 2010</v>
          </cell>
          <cell r="D1762">
            <v>201051041</v>
          </cell>
          <cell r="E1762">
            <v>2</v>
          </cell>
          <cell r="F1762">
            <v>1</v>
          </cell>
          <cell r="G1762">
            <v>1</v>
          </cell>
          <cell r="H1762">
            <v>2</v>
          </cell>
          <cell r="I1762">
            <v>3</v>
          </cell>
        </row>
        <row r="1763">
          <cell r="C1763" t="str">
            <v>51041 2010</v>
          </cell>
          <cell r="D1763">
            <v>201051041</v>
          </cell>
          <cell r="E1763">
            <v>2</v>
          </cell>
          <cell r="F1763">
            <v>1</v>
          </cell>
          <cell r="G1763">
            <v>1</v>
          </cell>
          <cell r="H1763">
            <v>2</v>
          </cell>
          <cell r="I1763">
            <v>3</v>
          </cell>
        </row>
        <row r="1764">
          <cell r="C1764" t="str">
            <v>51043 2010</v>
          </cell>
          <cell r="D1764">
            <v>201051043</v>
          </cell>
          <cell r="E1764">
            <v>2</v>
          </cell>
          <cell r="F1764">
            <v>1</v>
          </cell>
          <cell r="G1764">
            <v>1</v>
          </cell>
          <cell r="H1764">
            <v>3</v>
          </cell>
          <cell r="I1764">
            <v>3</v>
          </cell>
        </row>
        <row r="1765">
          <cell r="C1765" t="str">
            <v>51043 2010</v>
          </cell>
          <cell r="D1765">
            <v>201051043</v>
          </cell>
          <cell r="E1765">
            <v>2</v>
          </cell>
          <cell r="F1765">
            <v>1</v>
          </cell>
          <cell r="G1765">
            <v>1</v>
          </cell>
          <cell r="H1765">
            <v>3</v>
          </cell>
          <cell r="I1765">
            <v>3</v>
          </cell>
        </row>
        <row r="1766">
          <cell r="C1766" t="str">
            <v>51043 2010</v>
          </cell>
          <cell r="D1766">
            <v>201051043</v>
          </cell>
          <cell r="E1766">
            <v>2</v>
          </cell>
          <cell r="F1766">
            <v>1</v>
          </cell>
          <cell r="G1766">
            <v>1</v>
          </cell>
          <cell r="H1766">
            <v>3</v>
          </cell>
          <cell r="I1766">
            <v>3</v>
          </cell>
        </row>
        <row r="1767">
          <cell r="C1767" t="str">
            <v>51043 2010</v>
          </cell>
          <cell r="D1767">
            <v>201051043</v>
          </cell>
          <cell r="E1767">
            <v>2</v>
          </cell>
          <cell r="F1767">
            <v>1</v>
          </cell>
          <cell r="G1767">
            <v>1</v>
          </cell>
          <cell r="H1767">
            <v>3</v>
          </cell>
          <cell r="I1767">
            <v>3</v>
          </cell>
        </row>
        <row r="1768">
          <cell r="C1768" t="str">
            <v>51043 2010</v>
          </cell>
          <cell r="D1768">
            <v>201051043</v>
          </cell>
          <cell r="E1768">
            <v>2</v>
          </cell>
          <cell r="F1768">
            <v>1</v>
          </cell>
          <cell r="G1768">
            <v>1</v>
          </cell>
          <cell r="H1768">
            <v>3</v>
          </cell>
          <cell r="I1768">
            <v>3</v>
          </cell>
        </row>
        <row r="1769">
          <cell r="C1769" t="str">
            <v>51043 2010</v>
          </cell>
          <cell r="D1769">
            <v>201051043</v>
          </cell>
          <cell r="E1769">
            <v>2</v>
          </cell>
          <cell r="F1769">
            <v>1</v>
          </cell>
          <cell r="G1769">
            <v>1</v>
          </cell>
          <cell r="H1769">
            <v>3</v>
          </cell>
          <cell r="I1769">
            <v>3</v>
          </cell>
        </row>
        <row r="1770">
          <cell r="C1770" t="str">
            <v>51043 2010</v>
          </cell>
          <cell r="D1770">
            <v>201051043</v>
          </cell>
          <cell r="E1770">
            <v>2</v>
          </cell>
          <cell r="F1770">
            <v>1</v>
          </cell>
          <cell r="G1770">
            <v>1</v>
          </cell>
          <cell r="H1770">
            <v>3</v>
          </cell>
          <cell r="I1770">
            <v>3</v>
          </cell>
        </row>
        <row r="1771">
          <cell r="C1771" t="str">
            <v>51043 2010</v>
          </cell>
          <cell r="D1771">
            <v>201051043</v>
          </cell>
          <cell r="E1771">
            <v>2</v>
          </cell>
          <cell r="F1771">
            <v>1</v>
          </cell>
          <cell r="G1771">
            <v>1</v>
          </cell>
          <cell r="H1771">
            <v>3</v>
          </cell>
          <cell r="I1771">
            <v>3</v>
          </cell>
        </row>
        <row r="1772">
          <cell r="C1772" t="str">
            <v>51043 2010</v>
          </cell>
          <cell r="D1772">
            <v>201051043</v>
          </cell>
          <cell r="E1772">
            <v>2</v>
          </cell>
          <cell r="F1772">
            <v>1</v>
          </cell>
          <cell r="G1772">
            <v>1</v>
          </cell>
          <cell r="H1772">
            <v>3</v>
          </cell>
          <cell r="I1772">
            <v>3</v>
          </cell>
        </row>
        <row r="1773">
          <cell r="C1773" t="str">
            <v>51043 2010</v>
          </cell>
          <cell r="D1773">
            <v>201051043</v>
          </cell>
          <cell r="E1773">
            <v>2</v>
          </cell>
          <cell r="F1773">
            <v>1</v>
          </cell>
          <cell r="G1773">
            <v>1</v>
          </cell>
          <cell r="H1773">
            <v>3</v>
          </cell>
          <cell r="I1773">
            <v>3</v>
          </cell>
        </row>
        <row r="1774">
          <cell r="C1774" t="str">
            <v>51043 2010</v>
          </cell>
          <cell r="D1774">
            <v>201051043</v>
          </cell>
          <cell r="E1774">
            <v>2</v>
          </cell>
          <cell r="F1774">
            <v>1</v>
          </cell>
          <cell r="G1774">
            <v>1</v>
          </cell>
          <cell r="H1774">
            <v>3</v>
          </cell>
          <cell r="I1774">
            <v>3</v>
          </cell>
        </row>
        <row r="1775">
          <cell r="C1775" t="str">
            <v>51043 2010</v>
          </cell>
          <cell r="D1775">
            <v>201051043</v>
          </cell>
          <cell r="E1775">
            <v>2</v>
          </cell>
          <cell r="F1775">
            <v>1</v>
          </cell>
          <cell r="G1775">
            <v>1</v>
          </cell>
          <cell r="H1775">
            <v>3</v>
          </cell>
          <cell r="I1775">
            <v>3</v>
          </cell>
        </row>
        <row r="1776">
          <cell r="C1776" t="str">
            <v>51043 2010</v>
          </cell>
          <cell r="D1776">
            <v>201051043</v>
          </cell>
          <cell r="E1776">
            <v>2</v>
          </cell>
          <cell r="F1776">
            <v>1</v>
          </cell>
          <cell r="G1776">
            <v>1</v>
          </cell>
          <cell r="H1776">
            <v>3</v>
          </cell>
          <cell r="I1776">
            <v>3</v>
          </cell>
        </row>
        <row r="1777">
          <cell r="C1777" t="str">
            <v>51043 2010</v>
          </cell>
          <cell r="D1777">
            <v>201051043</v>
          </cell>
          <cell r="E1777">
            <v>2</v>
          </cell>
          <cell r="F1777">
            <v>1</v>
          </cell>
          <cell r="G1777">
            <v>1</v>
          </cell>
          <cell r="H1777">
            <v>3</v>
          </cell>
          <cell r="I1777">
            <v>3</v>
          </cell>
        </row>
        <row r="1778">
          <cell r="C1778" t="str">
            <v>51043 2010</v>
          </cell>
          <cell r="D1778">
            <v>201051043</v>
          </cell>
          <cell r="E1778">
            <v>2</v>
          </cell>
          <cell r="F1778">
            <v>1</v>
          </cell>
          <cell r="G1778">
            <v>1</v>
          </cell>
          <cell r="H1778">
            <v>3</v>
          </cell>
          <cell r="I1778">
            <v>3</v>
          </cell>
        </row>
        <row r="1779">
          <cell r="C1779" t="str">
            <v>51043 2010</v>
          </cell>
          <cell r="D1779">
            <v>201051043</v>
          </cell>
          <cell r="E1779">
            <v>2</v>
          </cell>
          <cell r="F1779">
            <v>1</v>
          </cell>
          <cell r="G1779">
            <v>1</v>
          </cell>
          <cell r="H1779">
            <v>3</v>
          </cell>
          <cell r="I1779">
            <v>3</v>
          </cell>
        </row>
        <row r="1780">
          <cell r="C1780" t="str">
            <v>51043 2010</v>
          </cell>
          <cell r="D1780">
            <v>201051043</v>
          </cell>
          <cell r="E1780">
            <v>2</v>
          </cell>
          <cell r="F1780">
            <v>1</v>
          </cell>
          <cell r="G1780">
            <v>1</v>
          </cell>
          <cell r="H1780">
            <v>3</v>
          </cell>
          <cell r="I1780">
            <v>3</v>
          </cell>
        </row>
        <row r="1781">
          <cell r="C1781" t="str">
            <v>51043 2010</v>
          </cell>
          <cell r="D1781">
            <v>201051043</v>
          </cell>
          <cell r="E1781">
            <v>2</v>
          </cell>
          <cell r="F1781">
            <v>1</v>
          </cell>
          <cell r="G1781">
            <v>1</v>
          </cell>
          <cell r="H1781">
            <v>3</v>
          </cell>
          <cell r="I1781">
            <v>3</v>
          </cell>
        </row>
        <row r="1782">
          <cell r="C1782" t="str">
            <v>51043 2010</v>
          </cell>
          <cell r="D1782">
            <v>201051043</v>
          </cell>
          <cell r="E1782">
            <v>2</v>
          </cell>
          <cell r="F1782">
            <v>1</v>
          </cell>
          <cell r="G1782">
            <v>1</v>
          </cell>
          <cell r="H1782">
            <v>3</v>
          </cell>
          <cell r="I1782">
            <v>3</v>
          </cell>
        </row>
        <row r="1783">
          <cell r="C1783" t="str">
            <v>51043 2010</v>
          </cell>
          <cell r="D1783">
            <v>201051043</v>
          </cell>
          <cell r="E1783">
            <v>2</v>
          </cell>
          <cell r="F1783">
            <v>1</v>
          </cell>
          <cell r="G1783">
            <v>1</v>
          </cell>
          <cell r="H1783">
            <v>3</v>
          </cell>
          <cell r="I1783">
            <v>3</v>
          </cell>
        </row>
        <row r="1784">
          <cell r="C1784" t="str">
            <v>51043 2010</v>
          </cell>
          <cell r="D1784">
            <v>201051043</v>
          </cell>
          <cell r="E1784">
            <v>2</v>
          </cell>
          <cell r="F1784">
            <v>1</v>
          </cell>
          <cell r="G1784">
            <v>1</v>
          </cell>
          <cell r="H1784">
            <v>3</v>
          </cell>
          <cell r="I1784">
            <v>3</v>
          </cell>
        </row>
        <row r="1785">
          <cell r="C1785" t="str">
            <v>51043 2010</v>
          </cell>
          <cell r="D1785">
            <v>201051043</v>
          </cell>
          <cell r="E1785">
            <v>2</v>
          </cell>
          <cell r="F1785">
            <v>1</v>
          </cell>
          <cell r="G1785">
            <v>1</v>
          </cell>
          <cell r="H1785">
            <v>3</v>
          </cell>
          <cell r="I1785">
            <v>3</v>
          </cell>
        </row>
        <row r="1786">
          <cell r="C1786" t="str">
            <v>51043 2010</v>
          </cell>
          <cell r="D1786">
            <v>201051043</v>
          </cell>
          <cell r="E1786">
            <v>2</v>
          </cell>
          <cell r="F1786">
            <v>1</v>
          </cell>
          <cell r="G1786">
            <v>1</v>
          </cell>
          <cell r="H1786">
            <v>3</v>
          </cell>
          <cell r="I1786">
            <v>3</v>
          </cell>
        </row>
        <row r="1787">
          <cell r="C1787" t="str">
            <v>51043 2010</v>
          </cell>
          <cell r="D1787">
            <v>201051043</v>
          </cell>
          <cell r="E1787">
            <v>2</v>
          </cell>
          <cell r="F1787">
            <v>1</v>
          </cell>
          <cell r="G1787">
            <v>1</v>
          </cell>
          <cell r="H1787">
            <v>3</v>
          </cell>
          <cell r="I1787">
            <v>3</v>
          </cell>
        </row>
        <row r="1788">
          <cell r="C1788" t="str">
            <v>51043 2010</v>
          </cell>
          <cell r="D1788">
            <v>201051043</v>
          </cell>
          <cell r="E1788">
            <v>2</v>
          </cell>
          <cell r="F1788">
            <v>1</v>
          </cell>
          <cell r="G1788">
            <v>1</v>
          </cell>
          <cell r="H1788">
            <v>3</v>
          </cell>
          <cell r="I1788">
            <v>3</v>
          </cell>
        </row>
        <row r="1789">
          <cell r="C1789" t="str">
            <v>51043 2010</v>
          </cell>
          <cell r="D1789">
            <v>201051043</v>
          </cell>
          <cell r="E1789">
            <v>2</v>
          </cell>
          <cell r="F1789">
            <v>1</v>
          </cell>
          <cell r="G1789">
            <v>1</v>
          </cell>
          <cell r="H1789">
            <v>3</v>
          </cell>
          <cell r="I1789">
            <v>3</v>
          </cell>
        </row>
        <row r="1790">
          <cell r="C1790" t="str">
            <v>51043 2010</v>
          </cell>
          <cell r="D1790">
            <v>201051043</v>
          </cell>
          <cell r="E1790">
            <v>2</v>
          </cell>
          <cell r="F1790">
            <v>1</v>
          </cell>
          <cell r="G1790">
            <v>1</v>
          </cell>
          <cell r="H1790">
            <v>3</v>
          </cell>
          <cell r="I1790">
            <v>3</v>
          </cell>
        </row>
        <row r="1791">
          <cell r="C1791" t="str">
            <v>51043 2010</v>
          </cell>
          <cell r="D1791">
            <v>201051043</v>
          </cell>
          <cell r="E1791">
            <v>2</v>
          </cell>
          <cell r="F1791">
            <v>1</v>
          </cell>
          <cell r="G1791">
            <v>1</v>
          </cell>
          <cell r="H1791">
            <v>3</v>
          </cell>
          <cell r="I1791">
            <v>3</v>
          </cell>
        </row>
        <row r="1792">
          <cell r="C1792" t="str">
            <v>51043 2010</v>
          </cell>
          <cell r="D1792">
            <v>201051043</v>
          </cell>
          <cell r="E1792">
            <v>2</v>
          </cell>
          <cell r="F1792">
            <v>1</v>
          </cell>
          <cell r="G1792">
            <v>1</v>
          </cell>
          <cell r="H1792">
            <v>3</v>
          </cell>
          <cell r="I1792">
            <v>3</v>
          </cell>
        </row>
        <row r="1793">
          <cell r="C1793" t="str">
            <v>4033 2011</v>
          </cell>
          <cell r="D1793">
            <v>20114033</v>
          </cell>
          <cell r="E1793">
            <v>0</v>
          </cell>
          <cell r="F1793">
            <v>1</v>
          </cell>
          <cell r="G1793">
            <v>1</v>
          </cell>
          <cell r="H1793">
            <v>3</v>
          </cell>
          <cell r="I1793">
            <v>4</v>
          </cell>
        </row>
        <row r="1794">
          <cell r="C1794" t="str">
            <v>4033 2011</v>
          </cell>
          <cell r="D1794">
            <v>20114033</v>
          </cell>
          <cell r="E1794">
            <v>0</v>
          </cell>
          <cell r="F1794">
            <v>1</v>
          </cell>
          <cell r="G1794">
            <v>1</v>
          </cell>
          <cell r="H1794">
            <v>3</v>
          </cell>
          <cell r="I1794">
            <v>4</v>
          </cell>
        </row>
        <row r="1795">
          <cell r="C1795" t="str">
            <v>5108 2011</v>
          </cell>
          <cell r="D1795">
            <v>20115108</v>
          </cell>
          <cell r="E1795">
            <v>0</v>
          </cell>
          <cell r="F1795">
            <v>1</v>
          </cell>
          <cell r="G1795">
            <v>1</v>
          </cell>
          <cell r="H1795">
            <v>2</v>
          </cell>
          <cell r="I1795">
            <v>3</v>
          </cell>
        </row>
        <row r="1796">
          <cell r="C1796" t="str">
            <v>6624 2011</v>
          </cell>
          <cell r="D1796">
            <v>20116624</v>
          </cell>
          <cell r="E1796">
            <v>0</v>
          </cell>
          <cell r="F1796">
            <v>1</v>
          </cell>
          <cell r="G1796">
            <v>1</v>
          </cell>
          <cell r="H1796">
            <v>2</v>
          </cell>
          <cell r="I1796">
            <v>4</v>
          </cell>
        </row>
        <row r="1797">
          <cell r="C1797" t="str">
            <v>6624 2011</v>
          </cell>
          <cell r="D1797">
            <v>20116624</v>
          </cell>
          <cell r="E1797">
            <v>0</v>
          </cell>
          <cell r="F1797">
            <v>1</v>
          </cell>
          <cell r="G1797">
            <v>1</v>
          </cell>
          <cell r="H1797">
            <v>2</v>
          </cell>
          <cell r="I1797">
            <v>4</v>
          </cell>
        </row>
        <row r="1798">
          <cell r="C1798" t="str">
            <v>6624 2011</v>
          </cell>
          <cell r="D1798">
            <v>20116624</v>
          </cell>
          <cell r="E1798">
            <v>0</v>
          </cell>
          <cell r="F1798">
            <v>1</v>
          </cell>
          <cell r="G1798">
            <v>1</v>
          </cell>
          <cell r="H1798">
            <v>2</v>
          </cell>
          <cell r="I1798">
            <v>4</v>
          </cell>
        </row>
        <row r="1799">
          <cell r="C1799" t="str">
            <v>6624 2011</v>
          </cell>
          <cell r="D1799">
            <v>20116624</v>
          </cell>
          <cell r="E1799">
            <v>0</v>
          </cell>
          <cell r="F1799">
            <v>1</v>
          </cell>
          <cell r="G1799">
            <v>1</v>
          </cell>
          <cell r="H1799">
            <v>2</v>
          </cell>
          <cell r="I1799">
            <v>4</v>
          </cell>
        </row>
        <row r="1800">
          <cell r="C1800" t="str">
            <v>6624 2011</v>
          </cell>
          <cell r="D1800">
            <v>20116624</v>
          </cell>
          <cell r="E1800">
            <v>0</v>
          </cell>
          <cell r="F1800">
            <v>1</v>
          </cell>
          <cell r="G1800">
            <v>1</v>
          </cell>
          <cell r="H1800">
            <v>2</v>
          </cell>
          <cell r="I1800">
            <v>4</v>
          </cell>
        </row>
        <row r="1801">
          <cell r="C1801" t="str">
            <v>6624 2011</v>
          </cell>
          <cell r="D1801">
            <v>20116624</v>
          </cell>
          <cell r="E1801">
            <v>0</v>
          </cell>
          <cell r="F1801">
            <v>1</v>
          </cell>
          <cell r="G1801">
            <v>1</v>
          </cell>
          <cell r="H1801">
            <v>2</v>
          </cell>
          <cell r="I1801">
            <v>4</v>
          </cell>
        </row>
        <row r="1802">
          <cell r="C1802" t="str">
            <v>6624 2011</v>
          </cell>
          <cell r="D1802">
            <v>20116624</v>
          </cell>
          <cell r="E1802">
            <v>0</v>
          </cell>
          <cell r="F1802">
            <v>1</v>
          </cell>
          <cell r="G1802">
            <v>1</v>
          </cell>
          <cell r="H1802">
            <v>2</v>
          </cell>
          <cell r="I1802">
            <v>4</v>
          </cell>
        </row>
        <row r="1803">
          <cell r="C1803" t="str">
            <v>6624 2011</v>
          </cell>
          <cell r="D1803">
            <v>20116624</v>
          </cell>
          <cell r="E1803">
            <v>0</v>
          </cell>
          <cell r="F1803">
            <v>1</v>
          </cell>
          <cell r="G1803">
            <v>1</v>
          </cell>
          <cell r="H1803">
            <v>2</v>
          </cell>
          <cell r="I1803">
            <v>4</v>
          </cell>
        </row>
        <row r="1804">
          <cell r="C1804" t="str">
            <v>6624 2011</v>
          </cell>
          <cell r="D1804">
            <v>20116624</v>
          </cell>
          <cell r="E1804">
            <v>0</v>
          </cell>
          <cell r="F1804">
            <v>1</v>
          </cell>
          <cell r="G1804">
            <v>1</v>
          </cell>
          <cell r="H1804">
            <v>2</v>
          </cell>
          <cell r="I1804">
            <v>4</v>
          </cell>
        </row>
        <row r="1805">
          <cell r="C1805" t="str">
            <v>6624 2011</v>
          </cell>
          <cell r="D1805">
            <v>20116624</v>
          </cell>
          <cell r="E1805">
            <v>0</v>
          </cell>
          <cell r="F1805">
            <v>1</v>
          </cell>
          <cell r="G1805">
            <v>1</v>
          </cell>
          <cell r="H1805">
            <v>2</v>
          </cell>
          <cell r="I1805">
            <v>4</v>
          </cell>
        </row>
        <row r="1806">
          <cell r="C1806" t="str">
            <v>6624 2011</v>
          </cell>
          <cell r="D1806">
            <v>20116624</v>
          </cell>
          <cell r="E1806">
            <v>0</v>
          </cell>
          <cell r="F1806">
            <v>1</v>
          </cell>
          <cell r="G1806">
            <v>1</v>
          </cell>
          <cell r="H1806">
            <v>2</v>
          </cell>
          <cell r="I1806">
            <v>4</v>
          </cell>
        </row>
        <row r="1807">
          <cell r="C1807" t="str">
            <v>6624 2011</v>
          </cell>
          <cell r="D1807">
            <v>20116624</v>
          </cell>
          <cell r="E1807">
            <v>0</v>
          </cell>
          <cell r="F1807">
            <v>1</v>
          </cell>
          <cell r="G1807">
            <v>1</v>
          </cell>
          <cell r="H1807">
            <v>2</v>
          </cell>
          <cell r="I1807">
            <v>4</v>
          </cell>
        </row>
        <row r="1808">
          <cell r="C1808" t="str">
            <v>6624 2011</v>
          </cell>
          <cell r="D1808">
            <v>20116624</v>
          </cell>
          <cell r="E1808">
            <v>0</v>
          </cell>
          <cell r="F1808">
            <v>1</v>
          </cell>
          <cell r="G1808">
            <v>1</v>
          </cell>
          <cell r="H1808">
            <v>2</v>
          </cell>
          <cell r="I1808">
            <v>4</v>
          </cell>
        </row>
        <row r="1809">
          <cell r="C1809" t="str">
            <v>6624 2011</v>
          </cell>
          <cell r="D1809">
            <v>20116624</v>
          </cell>
          <cell r="E1809">
            <v>0</v>
          </cell>
          <cell r="F1809">
            <v>1</v>
          </cell>
          <cell r="G1809">
            <v>1</v>
          </cell>
          <cell r="H1809">
            <v>2</v>
          </cell>
          <cell r="I1809">
            <v>4</v>
          </cell>
        </row>
        <row r="1810">
          <cell r="C1810" t="str">
            <v>6624 2011</v>
          </cell>
          <cell r="D1810">
            <v>20116624</v>
          </cell>
          <cell r="E1810">
            <v>0</v>
          </cell>
          <cell r="F1810">
            <v>1</v>
          </cell>
          <cell r="G1810">
            <v>1</v>
          </cell>
          <cell r="H1810">
            <v>2</v>
          </cell>
          <cell r="I1810">
            <v>4</v>
          </cell>
        </row>
        <row r="1811">
          <cell r="C1811" t="str">
            <v>6624 2011</v>
          </cell>
          <cell r="D1811">
            <v>20116624</v>
          </cell>
          <cell r="E1811">
            <v>0</v>
          </cell>
          <cell r="F1811">
            <v>1</v>
          </cell>
          <cell r="G1811">
            <v>1</v>
          </cell>
          <cell r="H1811">
            <v>2</v>
          </cell>
          <cell r="I1811">
            <v>4</v>
          </cell>
        </row>
        <row r="1812">
          <cell r="C1812" t="str">
            <v>6624 2011</v>
          </cell>
          <cell r="D1812">
            <v>20116624</v>
          </cell>
          <cell r="E1812">
            <v>0</v>
          </cell>
          <cell r="F1812">
            <v>1</v>
          </cell>
          <cell r="G1812">
            <v>1</v>
          </cell>
          <cell r="H1812">
            <v>2</v>
          </cell>
          <cell r="I1812">
            <v>4</v>
          </cell>
        </row>
        <row r="1813">
          <cell r="C1813" t="str">
            <v>6624 2011</v>
          </cell>
          <cell r="D1813">
            <v>20116624</v>
          </cell>
          <cell r="E1813">
            <v>0</v>
          </cell>
          <cell r="F1813">
            <v>1</v>
          </cell>
          <cell r="G1813">
            <v>1</v>
          </cell>
          <cell r="H1813">
            <v>2</v>
          </cell>
          <cell r="I1813">
            <v>4</v>
          </cell>
        </row>
        <row r="1814">
          <cell r="C1814" t="str">
            <v>6624 2011</v>
          </cell>
          <cell r="D1814">
            <v>20116624</v>
          </cell>
          <cell r="E1814">
            <v>0</v>
          </cell>
          <cell r="F1814">
            <v>1</v>
          </cell>
          <cell r="G1814">
            <v>1</v>
          </cell>
          <cell r="H1814">
            <v>2</v>
          </cell>
          <cell r="I1814">
            <v>4</v>
          </cell>
        </row>
        <row r="1815">
          <cell r="C1815" t="str">
            <v>6624 2011</v>
          </cell>
          <cell r="D1815">
            <v>20116624</v>
          </cell>
          <cell r="E1815">
            <v>0</v>
          </cell>
          <cell r="F1815">
            <v>1</v>
          </cell>
          <cell r="G1815">
            <v>1</v>
          </cell>
          <cell r="H1815">
            <v>2</v>
          </cell>
          <cell r="I1815">
            <v>4</v>
          </cell>
        </row>
        <row r="1816">
          <cell r="C1816" t="str">
            <v>6624 2011</v>
          </cell>
          <cell r="D1816">
            <v>20116624</v>
          </cell>
          <cell r="E1816">
            <v>0</v>
          </cell>
          <cell r="F1816">
            <v>1</v>
          </cell>
          <cell r="G1816">
            <v>1</v>
          </cell>
          <cell r="H1816">
            <v>2</v>
          </cell>
          <cell r="I1816">
            <v>4</v>
          </cell>
        </row>
        <row r="1817">
          <cell r="C1817" t="str">
            <v>6624 2011</v>
          </cell>
          <cell r="D1817">
            <v>20116624</v>
          </cell>
          <cell r="E1817">
            <v>0</v>
          </cell>
          <cell r="F1817">
            <v>1</v>
          </cell>
          <cell r="G1817">
            <v>1</v>
          </cell>
          <cell r="H1817">
            <v>2</v>
          </cell>
          <cell r="I1817">
            <v>4</v>
          </cell>
        </row>
        <row r="1818">
          <cell r="C1818" t="str">
            <v>6624 2011</v>
          </cell>
          <cell r="D1818">
            <v>20116624</v>
          </cell>
          <cell r="E1818">
            <v>0</v>
          </cell>
          <cell r="F1818">
            <v>1</v>
          </cell>
          <cell r="G1818">
            <v>1</v>
          </cell>
          <cell r="H1818">
            <v>2</v>
          </cell>
          <cell r="I1818">
            <v>4</v>
          </cell>
        </row>
        <row r="1819">
          <cell r="C1819" t="str">
            <v>6624 2011</v>
          </cell>
          <cell r="D1819">
            <v>20116624</v>
          </cell>
          <cell r="E1819">
            <v>0</v>
          </cell>
          <cell r="F1819">
            <v>1</v>
          </cell>
          <cell r="G1819">
            <v>1</v>
          </cell>
          <cell r="H1819">
            <v>2</v>
          </cell>
          <cell r="I1819">
            <v>4</v>
          </cell>
        </row>
        <row r="1820">
          <cell r="C1820" t="str">
            <v>6624 2011</v>
          </cell>
          <cell r="D1820">
            <v>20116624</v>
          </cell>
          <cell r="E1820">
            <v>0</v>
          </cell>
          <cell r="F1820">
            <v>1</v>
          </cell>
          <cell r="G1820">
            <v>1</v>
          </cell>
          <cell r="H1820">
            <v>2</v>
          </cell>
          <cell r="I1820">
            <v>4</v>
          </cell>
        </row>
        <row r="1821">
          <cell r="C1821" t="str">
            <v>6624 2011</v>
          </cell>
          <cell r="D1821">
            <v>20116624</v>
          </cell>
          <cell r="E1821">
            <v>0</v>
          </cell>
          <cell r="F1821">
            <v>1</v>
          </cell>
          <cell r="G1821">
            <v>1</v>
          </cell>
          <cell r="H1821">
            <v>2</v>
          </cell>
          <cell r="I1821">
            <v>4</v>
          </cell>
        </row>
        <row r="1822">
          <cell r="C1822" t="str">
            <v>6624 2011</v>
          </cell>
          <cell r="D1822">
            <v>20116624</v>
          </cell>
          <cell r="E1822">
            <v>0</v>
          </cell>
          <cell r="F1822">
            <v>1</v>
          </cell>
          <cell r="G1822">
            <v>1</v>
          </cell>
          <cell r="H1822">
            <v>2</v>
          </cell>
          <cell r="I1822">
            <v>4</v>
          </cell>
        </row>
        <row r="1823">
          <cell r="C1823" t="str">
            <v>6624 2011</v>
          </cell>
          <cell r="D1823">
            <v>20116624</v>
          </cell>
          <cell r="E1823">
            <v>0</v>
          </cell>
          <cell r="F1823">
            <v>1</v>
          </cell>
          <cell r="G1823">
            <v>1</v>
          </cell>
          <cell r="H1823">
            <v>2</v>
          </cell>
          <cell r="I1823">
            <v>4</v>
          </cell>
        </row>
        <row r="1824">
          <cell r="C1824" t="str">
            <v>6624 2011</v>
          </cell>
          <cell r="D1824">
            <v>20116624</v>
          </cell>
          <cell r="E1824">
            <v>0</v>
          </cell>
          <cell r="F1824">
            <v>1</v>
          </cell>
          <cell r="G1824">
            <v>1</v>
          </cell>
          <cell r="H1824">
            <v>2</v>
          </cell>
          <cell r="I1824">
            <v>4</v>
          </cell>
        </row>
        <row r="1825">
          <cell r="C1825" t="str">
            <v>6624 2011</v>
          </cell>
          <cell r="D1825">
            <v>20116624</v>
          </cell>
          <cell r="E1825">
            <v>0</v>
          </cell>
          <cell r="F1825">
            <v>1</v>
          </cell>
          <cell r="G1825">
            <v>1</v>
          </cell>
          <cell r="H1825">
            <v>2</v>
          </cell>
          <cell r="I1825">
            <v>4</v>
          </cell>
        </row>
        <row r="1826">
          <cell r="C1826" t="str">
            <v>6624 2011</v>
          </cell>
          <cell r="D1826">
            <v>20116624</v>
          </cell>
          <cell r="E1826">
            <v>0</v>
          </cell>
          <cell r="F1826">
            <v>1</v>
          </cell>
          <cell r="G1826">
            <v>1</v>
          </cell>
          <cell r="H1826">
            <v>2</v>
          </cell>
          <cell r="I1826">
            <v>4</v>
          </cell>
        </row>
        <row r="1827">
          <cell r="C1827" t="str">
            <v>6624 2011</v>
          </cell>
          <cell r="D1827">
            <v>20116624</v>
          </cell>
          <cell r="E1827">
            <v>0</v>
          </cell>
          <cell r="F1827">
            <v>1</v>
          </cell>
          <cell r="G1827">
            <v>1</v>
          </cell>
          <cell r="H1827">
            <v>2</v>
          </cell>
          <cell r="I1827">
            <v>4</v>
          </cell>
        </row>
        <row r="1828">
          <cell r="C1828" t="str">
            <v>6641 2011</v>
          </cell>
          <cell r="D1828">
            <v>20116641</v>
          </cell>
          <cell r="E1828">
            <v>0</v>
          </cell>
          <cell r="F1828">
            <v>1</v>
          </cell>
          <cell r="G1828">
            <v>1</v>
          </cell>
          <cell r="H1828">
            <v>3</v>
          </cell>
          <cell r="I1828">
            <v>4</v>
          </cell>
        </row>
        <row r="1829">
          <cell r="C1829" t="str">
            <v>6641 2011</v>
          </cell>
          <cell r="D1829">
            <v>20116641</v>
          </cell>
          <cell r="E1829">
            <v>0</v>
          </cell>
          <cell r="F1829">
            <v>1</v>
          </cell>
          <cell r="G1829">
            <v>1</v>
          </cell>
          <cell r="H1829">
            <v>3</v>
          </cell>
          <cell r="I1829">
            <v>4</v>
          </cell>
        </row>
        <row r="1830">
          <cell r="C1830" t="str">
            <v>6641 2011</v>
          </cell>
          <cell r="D1830">
            <v>20116641</v>
          </cell>
          <cell r="E1830">
            <v>0</v>
          </cell>
          <cell r="F1830">
            <v>1</v>
          </cell>
          <cell r="G1830">
            <v>1</v>
          </cell>
          <cell r="H1830">
            <v>3</v>
          </cell>
          <cell r="I1830">
            <v>4</v>
          </cell>
        </row>
        <row r="1831">
          <cell r="C1831" t="str">
            <v>6641 2011</v>
          </cell>
          <cell r="D1831">
            <v>20116641</v>
          </cell>
          <cell r="E1831">
            <v>0</v>
          </cell>
          <cell r="F1831">
            <v>1</v>
          </cell>
          <cell r="G1831">
            <v>1</v>
          </cell>
          <cell r="H1831">
            <v>3</v>
          </cell>
          <cell r="I1831">
            <v>4</v>
          </cell>
        </row>
        <row r="1832">
          <cell r="C1832" t="str">
            <v>6641 2011</v>
          </cell>
          <cell r="D1832">
            <v>20116641</v>
          </cell>
          <cell r="E1832">
            <v>0</v>
          </cell>
          <cell r="F1832">
            <v>1</v>
          </cell>
          <cell r="G1832">
            <v>1</v>
          </cell>
          <cell r="H1832">
            <v>3</v>
          </cell>
          <cell r="I1832">
            <v>4</v>
          </cell>
        </row>
        <row r="1833">
          <cell r="C1833" t="str">
            <v>6641 2011</v>
          </cell>
          <cell r="D1833">
            <v>20116641</v>
          </cell>
          <cell r="E1833">
            <v>0</v>
          </cell>
          <cell r="F1833">
            <v>1</v>
          </cell>
          <cell r="G1833">
            <v>1</v>
          </cell>
          <cell r="H1833">
            <v>3</v>
          </cell>
          <cell r="I1833">
            <v>4</v>
          </cell>
        </row>
        <row r="1834">
          <cell r="C1834" t="str">
            <v>6641 2011</v>
          </cell>
          <cell r="D1834">
            <v>20116641</v>
          </cell>
          <cell r="E1834">
            <v>0</v>
          </cell>
          <cell r="F1834">
            <v>1</v>
          </cell>
          <cell r="G1834">
            <v>1</v>
          </cell>
          <cell r="H1834">
            <v>3</v>
          </cell>
          <cell r="I1834">
            <v>4</v>
          </cell>
        </row>
        <row r="1835">
          <cell r="C1835" t="str">
            <v>6641 2011</v>
          </cell>
          <cell r="D1835">
            <v>20116641</v>
          </cell>
          <cell r="E1835">
            <v>0</v>
          </cell>
          <cell r="F1835">
            <v>1</v>
          </cell>
          <cell r="G1835">
            <v>1</v>
          </cell>
          <cell r="H1835">
            <v>3</v>
          </cell>
          <cell r="I1835">
            <v>4</v>
          </cell>
        </row>
        <row r="1836">
          <cell r="C1836" t="str">
            <v>6641 2011</v>
          </cell>
          <cell r="D1836">
            <v>20116641</v>
          </cell>
          <cell r="E1836">
            <v>0</v>
          </cell>
          <cell r="F1836">
            <v>1</v>
          </cell>
          <cell r="G1836">
            <v>1</v>
          </cell>
          <cell r="H1836">
            <v>3</v>
          </cell>
          <cell r="I1836">
            <v>4</v>
          </cell>
        </row>
        <row r="1837">
          <cell r="C1837" t="str">
            <v>6641 2011</v>
          </cell>
          <cell r="D1837">
            <v>20116641</v>
          </cell>
          <cell r="E1837">
            <v>0</v>
          </cell>
          <cell r="F1837">
            <v>1</v>
          </cell>
          <cell r="G1837">
            <v>1</v>
          </cell>
          <cell r="H1837">
            <v>3</v>
          </cell>
          <cell r="I1837">
            <v>4</v>
          </cell>
        </row>
        <row r="1838">
          <cell r="C1838" t="str">
            <v>6641 2011</v>
          </cell>
          <cell r="D1838">
            <v>20116641</v>
          </cell>
          <cell r="E1838">
            <v>0</v>
          </cell>
          <cell r="F1838">
            <v>1</v>
          </cell>
          <cell r="G1838">
            <v>1</v>
          </cell>
          <cell r="H1838">
            <v>3</v>
          </cell>
          <cell r="I1838">
            <v>4</v>
          </cell>
        </row>
        <row r="1839">
          <cell r="C1839" t="str">
            <v>6641 2011</v>
          </cell>
          <cell r="D1839">
            <v>20116641</v>
          </cell>
          <cell r="E1839">
            <v>0</v>
          </cell>
          <cell r="F1839">
            <v>1</v>
          </cell>
          <cell r="G1839">
            <v>1</v>
          </cell>
          <cell r="H1839">
            <v>3</v>
          </cell>
          <cell r="I1839">
            <v>4</v>
          </cell>
        </row>
        <row r="1840">
          <cell r="C1840" t="str">
            <v>6641 2011</v>
          </cell>
          <cell r="D1840">
            <v>20116641</v>
          </cell>
          <cell r="E1840">
            <v>0</v>
          </cell>
          <cell r="F1840">
            <v>1</v>
          </cell>
          <cell r="G1840">
            <v>1</v>
          </cell>
          <cell r="H1840">
            <v>3</v>
          </cell>
          <cell r="I1840">
            <v>4</v>
          </cell>
        </row>
        <row r="1841">
          <cell r="C1841" t="str">
            <v>6641 2011</v>
          </cell>
          <cell r="D1841">
            <v>20116641</v>
          </cell>
          <cell r="E1841">
            <v>0</v>
          </cell>
          <cell r="F1841">
            <v>1</v>
          </cell>
          <cell r="G1841">
            <v>1</v>
          </cell>
          <cell r="H1841">
            <v>3</v>
          </cell>
          <cell r="I1841">
            <v>4</v>
          </cell>
        </row>
        <row r="1842">
          <cell r="C1842" t="str">
            <v>6641 2011</v>
          </cell>
          <cell r="D1842">
            <v>20116641</v>
          </cell>
          <cell r="E1842">
            <v>0</v>
          </cell>
          <cell r="F1842">
            <v>1</v>
          </cell>
          <cell r="G1842">
            <v>1</v>
          </cell>
          <cell r="H1842">
            <v>3</v>
          </cell>
          <cell r="I1842">
            <v>4</v>
          </cell>
        </row>
        <row r="1843">
          <cell r="C1843" t="str">
            <v>6641 2011</v>
          </cell>
          <cell r="D1843">
            <v>20116641</v>
          </cell>
          <cell r="E1843">
            <v>0</v>
          </cell>
          <cell r="F1843">
            <v>1</v>
          </cell>
          <cell r="G1843">
            <v>1</v>
          </cell>
          <cell r="H1843">
            <v>3</v>
          </cell>
          <cell r="I1843">
            <v>4</v>
          </cell>
        </row>
        <row r="1844">
          <cell r="C1844" t="str">
            <v>6641 2011</v>
          </cell>
          <cell r="D1844">
            <v>20116641</v>
          </cell>
          <cell r="E1844">
            <v>0</v>
          </cell>
          <cell r="F1844">
            <v>1</v>
          </cell>
          <cell r="G1844">
            <v>1</v>
          </cell>
          <cell r="H1844">
            <v>3</v>
          </cell>
          <cell r="I1844">
            <v>4</v>
          </cell>
        </row>
        <row r="1845">
          <cell r="C1845" t="str">
            <v>6641 2011</v>
          </cell>
          <cell r="D1845">
            <v>20116641</v>
          </cell>
          <cell r="E1845">
            <v>0</v>
          </cell>
          <cell r="F1845">
            <v>1</v>
          </cell>
          <cell r="G1845">
            <v>1</v>
          </cell>
          <cell r="H1845">
            <v>3</v>
          </cell>
          <cell r="I1845">
            <v>4</v>
          </cell>
        </row>
        <row r="1846">
          <cell r="C1846" t="str">
            <v>6641 2011</v>
          </cell>
          <cell r="D1846">
            <v>20116641</v>
          </cell>
          <cell r="E1846">
            <v>0</v>
          </cell>
          <cell r="F1846">
            <v>1</v>
          </cell>
          <cell r="G1846">
            <v>1</v>
          </cell>
          <cell r="H1846">
            <v>3</v>
          </cell>
          <cell r="I1846">
            <v>4</v>
          </cell>
        </row>
        <row r="1847">
          <cell r="C1847" t="str">
            <v>6641 2011</v>
          </cell>
          <cell r="D1847">
            <v>20116641</v>
          </cell>
          <cell r="E1847">
            <v>0</v>
          </cell>
          <cell r="F1847">
            <v>1</v>
          </cell>
          <cell r="G1847">
            <v>1</v>
          </cell>
          <cell r="H1847">
            <v>3</v>
          </cell>
          <cell r="I1847">
            <v>4</v>
          </cell>
        </row>
        <row r="1848">
          <cell r="C1848" t="str">
            <v>6641 2011</v>
          </cell>
          <cell r="D1848">
            <v>20116641</v>
          </cell>
          <cell r="E1848">
            <v>0</v>
          </cell>
          <cell r="F1848">
            <v>1</v>
          </cell>
          <cell r="G1848">
            <v>1</v>
          </cell>
          <cell r="H1848">
            <v>3</v>
          </cell>
          <cell r="I1848">
            <v>4</v>
          </cell>
        </row>
        <row r="1849">
          <cell r="C1849" t="str">
            <v>6641 2011</v>
          </cell>
          <cell r="D1849">
            <v>20116641</v>
          </cell>
          <cell r="E1849">
            <v>0</v>
          </cell>
          <cell r="F1849">
            <v>1</v>
          </cell>
          <cell r="G1849">
            <v>1</v>
          </cell>
          <cell r="H1849">
            <v>3</v>
          </cell>
          <cell r="I1849">
            <v>4</v>
          </cell>
        </row>
        <row r="1850">
          <cell r="C1850" t="str">
            <v>6641 2011</v>
          </cell>
          <cell r="D1850">
            <v>20116641</v>
          </cell>
          <cell r="E1850">
            <v>0</v>
          </cell>
          <cell r="F1850">
            <v>1</v>
          </cell>
          <cell r="G1850">
            <v>1</v>
          </cell>
          <cell r="H1850">
            <v>3</v>
          </cell>
          <cell r="I1850">
            <v>4</v>
          </cell>
        </row>
        <row r="1851">
          <cell r="C1851" t="str">
            <v>6641 2011</v>
          </cell>
          <cell r="D1851">
            <v>20116641</v>
          </cell>
          <cell r="E1851">
            <v>0</v>
          </cell>
          <cell r="F1851">
            <v>1</v>
          </cell>
          <cell r="G1851">
            <v>1</v>
          </cell>
          <cell r="H1851">
            <v>3</v>
          </cell>
          <cell r="I1851">
            <v>4</v>
          </cell>
        </row>
        <row r="1852">
          <cell r="C1852" t="str">
            <v>6641 2011</v>
          </cell>
          <cell r="D1852">
            <v>20116641</v>
          </cell>
          <cell r="E1852">
            <v>0</v>
          </cell>
          <cell r="F1852">
            <v>1</v>
          </cell>
          <cell r="G1852">
            <v>1</v>
          </cell>
          <cell r="H1852">
            <v>3</v>
          </cell>
          <cell r="I1852">
            <v>4</v>
          </cell>
        </row>
        <row r="1853">
          <cell r="C1853" t="str">
            <v>6641 2011</v>
          </cell>
          <cell r="D1853">
            <v>20116641</v>
          </cell>
          <cell r="E1853">
            <v>0</v>
          </cell>
          <cell r="F1853">
            <v>1</v>
          </cell>
          <cell r="G1853">
            <v>1</v>
          </cell>
          <cell r="H1853">
            <v>3</v>
          </cell>
          <cell r="I1853">
            <v>4</v>
          </cell>
        </row>
        <row r="1854">
          <cell r="C1854" t="str">
            <v>6641 2011</v>
          </cell>
          <cell r="D1854">
            <v>20116641</v>
          </cell>
          <cell r="E1854">
            <v>0</v>
          </cell>
          <cell r="F1854">
            <v>1</v>
          </cell>
          <cell r="G1854">
            <v>1</v>
          </cell>
          <cell r="H1854">
            <v>3</v>
          </cell>
          <cell r="I1854">
            <v>4</v>
          </cell>
        </row>
        <row r="1855">
          <cell r="C1855" t="str">
            <v>6641 2011</v>
          </cell>
          <cell r="D1855">
            <v>20116641</v>
          </cell>
          <cell r="E1855">
            <v>0</v>
          </cell>
          <cell r="F1855">
            <v>1</v>
          </cell>
          <cell r="G1855">
            <v>1</v>
          </cell>
          <cell r="H1855">
            <v>3</v>
          </cell>
          <cell r="I1855">
            <v>4</v>
          </cell>
        </row>
        <row r="1856">
          <cell r="C1856" t="str">
            <v>13011 2011</v>
          </cell>
          <cell r="D1856">
            <v>201113011</v>
          </cell>
          <cell r="E1856">
            <v>0</v>
          </cell>
          <cell r="F1856">
            <v>1</v>
          </cell>
          <cell r="G1856">
            <v>1</v>
          </cell>
          <cell r="H1856">
            <v>3</v>
          </cell>
          <cell r="I1856">
            <v>3</v>
          </cell>
        </row>
        <row r="1857">
          <cell r="C1857" t="str">
            <v>17207 2011</v>
          </cell>
          <cell r="D1857">
            <v>201117207</v>
          </cell>
          <cell r="E1857">
            <v>0</v>
          </cell>
          <cell r="F1857">
            <v>1</v>
          </cell>
          <cell r="G1857">
            <v>1</v>
          </cell>
          <cell r="H1857">
            <v>3</v>
          </cell>
          <cell r="I1857">
            <v>2</v>
          </cell>
        </row>
        <row r="1858">
          <cell r="C1858" t="str">
            <v>17207 2011</v>
          </cell>
          <cell r="D1858">
            <v>201117207</v>
          </cell>
          <cell r="E1858">
            <v>0</v>
          </cell>
          <cell r="F1858">
            <v>1</v>
          </cell>
          <cell r="G1858">
            <v>1</v>
          </cell>
          <cell r="H1858">
            <v>3</v>
          </cell>
          <cell r="I1858">
            <v>2</v>
          </cell>
        </row>
        <row r="1859">
          <cell r="C1859" t="str">
            <v>17207 2011</v>
          </cell>
          <cell r="D1859">
            <v>201117207</v>
          </cell>
          <cell r="E1859">
            <v>0</v>
          </cell>
          <cell r="F1859">
            <v>1</v>
          </cell>
          <cell r="G1859">
            <v>1</v>
          </cell>
          <cell r="H1859">
            <v>3</v>
          </cell>
          <cell r="I1859">
            <v>2</v>
          </cell>
        </row>
        <row r="1860">
          <cell r="C1860" t="str">
            <v>17207 2011</v>
          </cell>
          <cell r="D1860">
            <v>201117207</v>
          </cell>
          <cell r="E1860">
            <v>0</v>
          </cell>
          <cell r="F1860">
            <v>1</v>
          </cell>
          <cell r="G1860">
            <v>1</v>
          </cell>
          <cell r="H1860">
            <v>3</v>
          </cell>
          <cell r="I1860">
            <v>2</v>
          </cell>
        </row>
        <row r="1861">
          <cell r="C1861" t="str">
            <v>18007 2011</v>
          </cell>
          <cell r="D1861">
            <v>201118007</v>
          </cell>
          <cell r="E1861">
            <v>0</v>
          </cell>
          <cell r="F1861">
            <v>1</v>
          </cell>
          <cell r="G1861">
            <v>1</v>
          </cell>
          <cell r="H1861">
            <v>3</v>
          </cell>
          <cell r="I1861">
            <v>2</v>
          </cell>
        </row>
        <row r="1862">
          <cell r="C1862" t="str">
            <v>18007 2011</v>
          </cell>
          <cell r="D1862">
            <v>201118007</v>
          </cell>
          <cell r="E1862">
            <v>0</v>
          </cell>
          <cell r="F1862">
            <v>1</v>
          </cell>
          <cell r="G1862">
            <v>1</v>
          </cell>
          <cell r="H1862">
            <v>3</v>
          </cell>
          <cell r="I1862">
            <v>2</v>
          </cell>
        </row>
        <row r="1863">
          <cell r="C1863" t="str">
            <v>24085 2011</v>
          </cell>
          <cell r="D1863">
            <v>201124085</v>
          </cell>
          <cell r="E1863">
            <v>0</v>
          </cell>
          <cell r="F1863">
            <v>1</v>
          </cell>
          <cell r="G1863">
            <v>1</v>
          </cell>
          <cell r="H1863">
            <v>3</v>
          </cell>
          <cell r="I1863">
            <v>3</v>
          </cell>
        </row>
        <row r="1864">
          <cell r="C1864" t="str">
            <v>24085 2011</v>
          </cell>
          <cell r="D1864">
            <v>201124085</v>
          </cell>
          <cell r="E1864">
            <v>0</v>
          </cell>
          <cell r="F1864">
            <v>1</v>
          </cell>
          <cell r="G1864">
            <v>1</v>
          </cell>
          <cell r="H1864">
            <v>3</v>
          </cell>
          <cell r="I1864">
            <v>3</v>
          </cell>
        </row>
        <row r="1865">
          <cell r="C1865" t="str">
            <v>24085 2011</v>
          </cell>
          <cell r="D1865">
            <v>201124085</v>
          </cell>
          <cell r="E1865">
            <v>0</v>
          </cell>
          <cell r="F1865">
            <v>1</v>
          </cell>
          <cell r="G1865">
            <v>1</v>
          </cell>
          <cell r="H1865">
            <v>3</v>
          </cell>
          <cell r="I1865">
            <v>3</v>
          </cell>
        </row>
        <row r="1866">
          <cell r="C1866" t="str">
            <v>24085 2011</v>
          </cell>
          <cell r="D1866">
            <v>201124085</v>
          </cell>
          <cell r="E1866">
            <v>0</v>
          </cell>
          <cell r="F1866">
            <v>1</v>
          </cell>
          <cell r="G1866">
            <v>1</v>
          </cell>
          <cell r="H1866">
            <v>3</v>
          </cell>
          <cell r="I1866">
            <v>3</v>
          </cell>
        </row>
        <row r="1867">
          <cell r="C1867" t="str">
            <v>24085 2011</v>
          </cell>
          <cell r="D1867">
            <v>201124085</v>
          </cell>
          <cell r="E1867">
            <v>0</v>
          </cell>
          <cell r="F1867">
            <v>1</v>
          </cell>
          <cell r="G1867">
            <v>1</v>
          </cell>
          <cell r="H1867">
            <v>3</v>
          </cell>
          <cell r="I1867">
            <v>3</v>
          </cell>
        </row>
        <row r="1868">
          <cell r="C1868" t="str">
            <v>24085 2011</v>
          </cell>
          <cell r="D1868">
            <v>201124085</v>
          </cell>
          <cell r="E1868">
            <v>0</v>
          </cell>
          <cell r="F1868">
            <v>1</v>
          </cell>
          <cell r="G1868">
            <v>1</v>
          </cell>
          <cell r="H1868">
            <v>3</v>
          </cell>
          <cell r="I1868">
            <v>3</v>
          </cell>
        </row>
        <row r="1869">
          <cell r="C1869" t="str">
            <v>24085 2011</v>
          </cell>
          <cell r="D1869">
            <v>201124085</v>
          </cell>
          <cell r="E1869">
            <v>0</v>
          </cell>
          <cell r="F1869">
            <v>1</v>
          </cell>
          <cell r="G1869">
            <v>1</v>
          </cell>
          <cell r="H1869">
            <v>3</v>
          </cell>
          <cell r="I1869">
            <v>3</v>
          </cell>
        </row>
        <row r="1870">
          <cell r="C1870" t="str">
            <v>24085 2011</v>
          </cell>
          <cell r="D1870">
            <v>201124085</v>
          </cell>
          <cell r="E1870">
            <v>0</v>
          </cell>
          <cell r="F1870">
            <v>1</v>
          </cell>
          <cell r="G1870">
            <v>1</v>
          </cell>
          <cell r="H1870">
            <v>3</v>
          </cell>
          <cell r="I1870">
            <v>3</v>
          </cell>
        </row>
        <row r="1871">
          <cell r="C1871" t="str">
            <v>24085 2011</v>
          </cell>
          <cell r="D1871">
            <v>201124085</v>
          </cell>
          <cell r="E1871">
            <v>0</v>
          </cell>
          <cell r="F1871">
            <v>1</v>
          </cell>
          <cell r="G1871">
            <v>1</v>
          </cell>
          <cell r="H1871">
            <v>3</v>
          </cell>
          <cell r="I1871">
            <v>3</v>
          </cell>
        </row>
        <row r="1872">
          <cell r="C1872" t="str">
            <v>24085 2011</v>
          </cell>
          <cell r="D1872">
            <v>201124085</v>
          </cell>
          <cell r="E1872">
            <v>0</v>
          </cell>
          <cell r="F1872">
            <v>1</v>
          </cell>
          <cell r="G1872">
            <v>1</v>
          </cell>
          <cell r="H1872">
            <v>3</v>
          </cell>
          <cell r="I1872">
            <v>3</v>
          </cell>
        </row>
        <row r="1873">
          <cell r="C1873" t="str">
            <v>24085 2011</v>
          </cell>
          <cell r="D1873">
            <v>201124085</v>
          </cell>
          <cell r="E1873">
            <v>0</v>
          </cell>
          <cell r="F1873">
            <v>1</v>
          </cell>
          <cell r="G1873">
            <v>1</v>
          </cell>
          <cell r="H1873">
            <v>3</v>
          </cell>
          <cell r="I1873">
            <v>3</v>
          </cell>
        </row>
        <row r="1874">
          <cell r="C1874" t="str">
            <v>24085 2011</v>
          </cell>
          <cell r="D1874">
            <v>201124085</v>
          </cell>
          <cell r="E1874">
            <v>0</v>
          </cell>
          <cell r="F1874">
            <v>1</v>
          </cell>
          <cell r="G1874">
            <v>1</v>
          </cell>
          <cell r="H1874">
            <v>3</v>
          </cell>
          <cell r="I1874">
            <v>3</v>
          </cell>
        </row>
        <row r="1875">
          <cell r="C1875" t="str">
            <v>24085 2011</v>
          </cell>
          <cell r="D1875">
            <v>201124085</v>
          </cell>
          <cell r="E1875">
            <v>0</v>
          </cell>
          <cell r="F1875">
            <v>1</v>
          </cell>
          <cell r="G1875">
            <v>1</v>
          </cell>
          <cell r="H1875">
            <v>3</v>
          </cell>
          <cell r="I1875">
            <v>3</v>
          </cell>
        </row>
        <row r="1876">
          <cell r="C1876" t="str">
            <v>24085 2011</v>
          </cell>
          <cell r="D1876">
            <v>201124085</v>
          </cell>
          <cell r="E1876">
            <v>0</v>
          </cell>
          <cell r="F1876">
            <v>1</v>
          </cell>
          <cell r="G1876">
            <v>1</v>
          </cell>
          <cell r="H1876">
            <v>3</v>
          </cell>
          <cell r="I1876">
            <v>3</v>
          </cell>
        </row>
        <row r="1877">
          <cell r="C1877" t="str">
            <v>24085 2011</v>
          </cell>
          <cell r="D1877">
            <v>201124085</v>
          </cell>
          <cell r="E1877">
            <v>0</v>
          </cell>
          <cell r="F1877">
            <v>1</v>
          </cell>
          <cell r="G1877">
            <v>1</v>
          </cell>
          <cell r="H1877">
            <v>3</v>
          </cell>
          <cell r="I1877">
            <v>3</v>
          </cell>
        </row>
        <row r="1878">
          <cell r="C1878" t="str">
            <v>25069 2011</v>
          </cell>
          <cell r="D1878">
            <v>201125069</v>
          </cell>
          <cell r="E1878">
            <v>0</v>
          </cell>
          <cell r="F1878">
            <v>1</v>
          </cell>
          <cell r="G1878">
            <v>1</v>
          </cell>
          <cell r="H1878">
            <v>3</v>
          </cell>
          <cell r="I1878">
            <v>1</v>
          </cell>
        </row>
        <row r="1879">
          <cell r="C1879" t="str">
            <v>25069 2011</v>
          </cell>
          <cell r="D1879">
            <v>201125069</v>
          </cell>
          <cell r="E1879">
            <v>0</v>
          </cell>
          <cell r="F1879">
            <v>1</v>
          </cell>
          <cell r="G1879">
            <v>1</v>
          </cell>
          <cell r="H1879">
            <v>3</v>
          </cell>
          <cell r="I1879">
            <v>1</v>
          </cell>
        </row>
        <row r="1880">
          <cell r="C1880" t="str">
            <v>25069 2011</v>
          </cell>
          <cell r="D1880">
            <v>201125069</v>
          </cell>
          <cell r="E1880">
            <v>0</v>
          </cell>
          <cell r="F1880">
            <v>1</v>
          </cell>
          <cell r="G1880">
            <v>1</v>
          </cell>
          <cell r="H1880">
            <v>3</v>
          </cell>
          <cell r="I1880">
            <v>1</v>
          </cell>
        </row>
        <row r="1881">
          <cell r="C1881" t="str">
            <v>25069 2011</v>
          </cell>
          <cell r="D1881">
            <v>201125069</v>
          </cell>
          <cell r="E1881">
            <v>0</v>
          </cell>
          <cell r="F1881">
            <v>1</v>
          </cell>
          <cell r="G1881">
            <v>1</v>
          </cell>
          <cell r="H1881">
            <v>3</v>
          </cell>
          <cell r="I1881">
            <v>1</v>
          </cell>
        </row>
        <row r="1882">
          <cell r="C1882" t="str">
            <v>25069 2011</v>
          </cell>
          <cell r="D1882">
            <v>201125069</v>
          </cell>
          <cell r="E1882">
            <v>0</v>
          </cell>
          <cell r="F1882">
            <v>1</v>
          </cell>
          <cell r="G1882">
            <v>1</v>
          </cell>
          <cell r="H1882">
            <v>3</v>
          </cell>
          <cell r="I1882">
            <v>1</v>
          </cell>
        </row>
        <row r="1883">
          <cell r="C1883" t="str">
            <v>25069 2011</v>
          </cell>
          <cell r="D1883">
            <v>201125069</v>
          </cell>
          <cell r="E1883">
            <v>0</v>
          </cell>
          <cell r="F1883">
            <v>1</v>
          </cell>
          <cell r="G1883">
            <v>1</v>
          </cell>
          <cell r="H1883">
            <v>3</v>
          </cell>
          <cell r="I1883">
            <v>1</v>
          </cell>
        </row>
        <row r="1884">
          <cell r="C1884" t="str">
            <v>25069 2011</v>
          </cell>
          <cell r="D1884">
            <v>201125069</v>
          </cell>
          <cell r="E1884">
            <v>0</v>
          </cell>
          <cell r="F1884">
            <v>1</v>
          </cell>
          <cell r="G1884">
            <v>1</v>
          </cell>
          <cell r="H1884">
            <v>3</v>
          </cell>
          <cell r="I1884">
            <v>1</v>
          </cell>
        </row>
        <row r="1885">
          <cell r="C1885" t="str">
            <v>25069 2011</v>
          </cell>
          <cell r="D1885">
            <v>201125069</v>
          </cell>
          <cell r="E1885">
            <v>0</v>
          </cell>
          <cell r="F1885">
            <v>1</v>
          </cell>
          <cell r="G1885">
            <v>1</v>
          </cell>
          <cell r="H1885">
            <v>3</v>
          </cell>
          <cell r="I1885">
            <v>1</v>
          </cell>
        </row>
        <row r="1886">
          <cell r="C1886" t="str">
            <v>25069 2011</v>
          </cell>
          <cell r="D1886">
            <v>201125069</v>
          </cell>
          <cell r="E1886">
            <v>0</v>
          </cell>
          <cell r="F1886">
            <v>1</v>
          </cell>
          <cell r="G1886">
            <v>1</v>
          </cell>
          <cell r="H1886">
            <v>3</v>
          </cell>
          <cell r="I1886">
            <v>1</v>
          </cell>
        </row>
        <row r="1887">
          <cell r="C1887" t="str">
            <v>25069 2011</v>
          </cell>
          <cell r="D1887">
            <v>201125069</v>
          </cell>
          <cell r="E1887">
            <v>0</v>
          </cell>
          <cell r="F1887">
            <v>1</v>
          </cell>
          <cell r="G1887">
            <v>1</v>
          </cell>
          <cell r="H1887">
            <v>3</v>
          </cell>
          <cell r="I1887">
            <v>1</v>
          </cell>
        </row>
        <row r="1888">
          <cell r="C1888" t="str">
            <v>25069 2011</v>
          </cell>
          <cell r="D1888">
            <v>201125069</v>
          </cell>
          <cell r="E1888">
            <v>0</v>
          </cell>
          <cell r="F1888">
            <v>1</v>
          </cell>
          <cell r="G1888">
            <v>1</v>
          </cell>
          <cell r="H1888">
            <v>3</v>
          </cell>
          <cell r="I1888">
            <v>1</v>
          </cell>
        </row>
        <row r="1889">
          <cell r="C1889" t="str">
            <v>25069 2011</v>
          </cell>
          <cell r="D1889">
            <v>201125069</v>
          </cell>
          <cell r="E1889">
            <v>0</v>
          </cell>
          <cell r="F1889">
            <v>1</v>
          </cell>
          <cell r="G1889">
            <v>1</v>
          </cell>
          <cell r="H1889">
            <v>3</v>
          </cell>
          <cell r="I1889">
            <v>1</v>
          </cell>
        </row>
        <row r="1890">
          <cell r="C1890" t="str">
            <v>25069 2011</v>
          </cell>
          <cell r="D1890">
            <v>201125069</v>
          </cell>
          <cell r="E1890">
            <v>0</v>
          </cell>
          <cell r="F1890">
            <v>1</v>
          </cell>
          <cell r="G1890">
            <v>1</v>
          </cell>
          <cell r="H1890">
            <v>3</v>
          </cell>
          <cell r="I1890">
            <v>1</v>
          </cell>
        </row>
        <row r="1891">
          <cell r="C1891" t="str">
            <v>25069 2011</v>
          </cell>
          <cell r="D1891">
            <v>201125069</v>
          </cell>
          <cell r="E1891">
            <v>0</v>
          </cell>
          <cell r="F1891">
            <v>1</v>
          </cell>
          <cell r="G1891">
            <v>1</v>
          </cell>
          <cell r="H1891">
            <v>3</v>
          </cell>
          <cell r="I1891">
            <v>1</v>
          </cell>
        </row>
        <row r="1892">
          <cell r="C1892" t="str">
            <v>25069 2011</v>
          </cell>
          <cell r="D1892">
            <v>201125069</v>
          </cell>
          <cell r="E1892">
            <v>0</v>
          </cell>
          <cell r="F1892">
            <v>1</v>
          </cell>
          <cell r="G1892">
            <v>1</v>
          </cell>
          <cell r="H1892">
            <v>3</v>
          </cell>
          <cell r="I1892">
            <v>1</v>
          </cell>
        </row>
        <row r="1893">
          <cell r="C1893" t="str">
            <v>25069 2011</v>
          </cell>
          <cell r="D1893">
            <v>201125069</v>
          </cell>
          <cell r="E1893">
            <v>0</v>
          </cell>
          <cell r="F1893">
            <v>1</v>
          </cell>
          <cell r="G1893">
            <v>1</v>
          </cell>
          <cell r="H1893">
            <v>3</v>
          </cell>
          <cell r="I1893">
            <v>1</v>
          </cell>
        </row>
        <row r="1894">
          <cell r="C1894" t="str">
            <v>25069 2011</v>
          </cell>
          <cell r="D1894">
            <v>201125069</v>
          </cell>
          <cell r="E1894">
            <v>0</v>
          </cell>
          <cell r="F1894">
            <v>1</v>
          </cell>
          <cell r="G1894">
            <v>1</v>
          </cell>
          <cell r="H1894">
            <v>3</v>
          </cell>
          <cell r="I1894">
            <v>1</v>
          </cell>
        </row>
        <row r="1895">
          <cell r="C1895" t="str">
            <v>25069 2011</v>
          </cell>
          <cell r="D1895">
            <v>201125069</v>
          </cell>
          <cell r="E1895">
            <v>0</v>
          </cell>
          <cell r="F1895">
            <v>1</v>
          </cell>
          <cell r="G1895">
            <v>1</v>
          </cell>
          <cell r="H1895">
            <v>3</v>
          </cell>
          <cell r="I1895">
            <v>1</v>
          </cell>
        </row>
        <row r="1896">
          <cell r="C1896" t="str">
            <v>25069 2011</v>
          </cell>
          <cell r="D1896">
            <v>201125069</v>
          </cell>
          <cell r="E1896">
            <v>0</v>
          </cell>
          <cell r="F1896">
            <v>1</v>
          </cell>
          <cell r="G1896">
            <v>1</v>
          </cell>
          <cell r="H1896">
            <v>3</v>
          </cell>
          <cell r="I1896">
            <v>1</v>
          </cell>
        </row>
        <row r="1897">
          <cell r="C1897" t="str">
            <v>25069 2011</v>
          </cell>
          <cell r="D1897">
            <v>201125069</v>
          </cell>
          <cell r="E1897">
            <v>0</v>
          </cell>
          <cell r="F1897">
            <v>1</v>
          </cell>
          <cell r="G1897">
            <v>1</v>
          </cell>
          <cell r="H1897">
            <v>3</v>
          </cell>
          <cell r="I1897">
            <v>1</v>
          </cell>
        </row>
        <row r="1898">
          <cell r="C1898" t="str">
            <v>25069 2011</v>
          </cell>
          <cell r="D1898">
            <v>201125069</v>
          </cell>
          <cell r="E1898">
            <v>0</v>
          </cell>
          <cell r="F1898">
            <v>1</v>
          </cell>
          <cell r="G1898">
            <v>1</v>
          </cell>
          <cell r="H1898">
            <v>3</v>
          </cell>
          <cell r="I1898">
            <v>1</v>
          </cell>
        </row>
        <row r="1899">
          <cell r="C1899" t="str">
            <v>25069 2011</v>
          </cell>
          <cell r="D1899">
            <v>201125069</v>
          </cell>
          <cell r="E1899">
            <v>0</v>
          </cell>
          <cell r="F1899">
            <v>1</v>
          </cell>
          <cell r="G1899">
            <v>1</v>
          </cell>
          <cell r="H1899">
            <v>3</v>
          </cell>
          <cell r="I1899">
            <v>1</v>
          </cell>
        </row>
        <row r="1900">
          <cell r="C1900" t="str">
            <v>25069 2011</v>
          </cell>
          <cell r="D1900">
            <v>201125069</v>
          </cell>
          <cell r="E1900">
            <v>0</v>
          </cell>
          <cell r="F1900">
            <v>1</v>
          </cell>
          <cell r="G1900">
            <v>1</v>
          </cell>
          <cell r="H1900">
            <v>3</v>
          </cell>
          <cell r="I1900">
            <v>1</v>
          </cell>
        </row>
        <row r="1901">
          <cell r="C1901" t="str">
            <v>25069 2011</v>
          </cell>
          <cell r="D1901">
            <v>201125069</v>
          </cell>
          <cell r="E1901">
            <v>0</v>
          </cell>
          <cell r="F1901">
            <v>1</v>
          </cell>
          <cell r="G1901">
            <v>1</v>
          </cell>
          <cell r="H1901">
            <v>3</v>
          </cell>
          <cell r="I1901">
            <v>1</v>
          </cell>
        </row>
        <row r="1902">
          <cell r="C1902" t="str">
            <v>26006 2011</v>
          </cell>
          <cell r="D1902">
            <v>201126006</v>
          </cell>
          <cell r="E1902">
            <v>0</v>
          </cell>
          <cell r="F1902">
            <v>1</v>
          </cell>
          <cell r="G1902">
            <v>1</v>
          </cell>
          <cell r="H1902">
            <v>3</v>
          </cell>
          <cell r="I1902">
            <v>2</v>
          </cell>
        </row>
        <row r="1903">
          <cell r="C1903" t="str">
            <v>26022 2011</v>
          </cell>
          <cell r="D1903">
            <v>201126022</v>
          </cell>
          <cell r="E1903">
            <v>0</v>
          </cell>
          <cell r="F1903">
            <v>1</v>
          </cell>
          <cell r="G1903">
            <v>1</v>
          </cell>
          <cell r="H1903">
            <v>3</v>
          </cell>
          <cell r="I1903">
            <v>2</v>
          </cell>
        </row>
        <row r="1904">
          <cell r="C1904" t="str">
            <v>26022 2011</v>
          </cell>
          <cell r="D1904">
            <v>201126022</v>
          </cell>
          <cell r="E1904">
            <v>0</v>
          </cell>
          <cell r="F1904">
            <v>1</v>
          </cell>
          <cell r="G1904">
            <v>1</v>
          </cell>
          <cell r="H1904">
            <v>3</v>
          </cell>
          <cell r="I1904">
            <v>2</v>
          </cell>
        </row>
        <row r="1905">
          <cell r="C1905" t="str">
            <v>26022 2011</v>
          </cell>
          <cell r="D1905">
            <v>201126022</v>
          </cell>
          <cell r="E1905">
            <v>0</v>
          </cell>
          <cell r="F1905">
            <v>1</v>
          </cell>
          <cell r="G1905">
            <v>1</v>
          </cell>
          <cell r="H1905">
            <v>3</v>
          </cell>
          <cell r="I1905">
            <v>2</v>
          </cell>
        </row>
        <row r="1906">
          <cell r="C1906" t="str">
            <v>26022 2011</v>
          </cell>
          <cell r="D1906">
            <v>201126022</v>
          </cell>
          <cell r="E1906">
            <v>0</v>
          </cell>
          <cell r="F1906">
            <v>1</v>
          </cell>
          <cell r="G1906">
            <v>1</v>
          </cell>
          <cell r="H1906">
            <v>3</v>
          </cell>
          <cell r="I1906">
            <v>2</v>
          </cell>
        </row>
        <row r="1907">
          <cell r="C1907" t="str">
            <v>26022 2011</v>
          </cell>
          <cell r="D1907">
            <v>201126022</v>
          </cell>
          <cell r="E1907">
            <v>0</v>
          </cell>
          <cell r="F1907">
            <v>1</v>
          </cell>
          <cell r="G1907">
            <v>1</v>
          </cell>
          <cell r="H1907">
            <v>3</v>
          </cell>
          <cell r="I1907">
            <v>2</v>
          </cell>
        </row>
        <row r="1908">
          <cell r="C1908" t="str">
            <v>26022 2011</v>
          </cell>
          <cell r="D1908">
            <v>201126022</v>
          </cell>
          <cell r="E1908">
            <v>0</v>
          </cell>
          <cell r="F1908">
            <v>1</v>
          </cell>
          <cell r="G1908">
            <v>1</v>
          </cell>
          <cell r="H1908">
            <v>3</v>
          </cell>
          <cell r="I1908">
            <v>2</v>
          </cell>
        </row>
        <row r="1909">
          <cell r="C1909" t="str">
            <v>26022 2011</v>
          </cell>
          <cell r="D1909">
            <v>201126022</v>
          </cell>
          <cell r="E1909">
            <v>0</v>
          </cell>
          <cell r="F1909">
            <v>1</v>
          </cell>
          <cell r="G1909">
            <v>1</v>
          </cell>
          <cell r="H1909">
            <v>3</v>
          </cell>
          <cell r="I1909">
            <v>2</v>
          </cell>
        </row>
        <row r="1910">
          <cell r="C1910" t="str">
            <v>26022 2011</v>
          </cell>
          <cell r="D1910">
            <v>201126022</v>
          </cell>
          <cell r="E1910">
            <v>0</v>
          </cell>
          <cell r="F1910">
            <v>1</v>
          </cell>
          <cell r="G1910">
            <v>1</v>
          </cell>
          <cell r="H1910">
            <v>3</v>
          </cell>
          <cell r="I1910">
            <v>2</v>
          </cell>
        </row>
        <row r="1911">
          <cell r="C1911" t="str">
            <v>26022 2011</v>
          </cell>
          <cell r="D1911">
            <v>201126022</v>
          </cell>
          <cell r="E1911">
            <v>0</v>
          </cell>
          <cell r="F1911">
            <v>1</v>
          </cell>
          <cell r="G1911">
            <v>1</v>
          </cell>
          <cell r="H1911">
            <v>3</v>
          </cell>
          <cell r="I1911">
            <v>2</v>
          </cell>
        </row>
        <row r="1912">
          <cell r="C1912" t="str">
            <v>26022 2011</v>
          </cell>
          <cell r="D1912">
            <v>201126022</v>
          </cell>
          <cell r="E1912">
            <v>0</v>
          </cell>
          <cell r="F1912">
            <v>1</v>
          </cell>
          <cell r="G1912">
            <v>1</v>
          </cell>
          <cell r="H1912">
            <v>3</v>
          </cell>
          <cell r="I1912">
            <v>2</v>
          </cell>
        </row>
        <row r="1913">
          <cell r="C1913" t="str">
            <v>26022 2011</v>
          </cell>
          <cell r="D1913">
            <v>201126022</v>
          </cell>
          <cell r="E1913">
            <v>0</v>
          </cell>
          <cell r="F1913">
            <v>1</v>
          </cell>
          <cell r="G1913">
            <v>1</v>
          </cell>
          <cell r="H1913">
            <v>3</v>
          </cell>
          <cell r="I1913">
            <v>2</v>
          </cell>
        </row>
        <row r="1914">
          <cell r="C1914" t="str">
            <v>26022 2011</v>
          </cell>
          <cell r="D1914">
            <v>201126022</v>
          </cell>
          <cell r="E1914">
            <v>0</v>
          </cell>
          <cell r="F1914">
            <v>1</v>
          </cell>
          <cell r="G1914">
            <v>1</v>
          </cell>
          <cell r="H1914">
            <v>3</v>
          </cell>
          <cell r="I1914">
            <v>2</v>
          </cell>
        </row>
        <row r="1915">
          <cell r="C1915" t="str">
            <v>26022 2011</v>
          </cell>
          <cell r="D1915">
            <v>201126022</v>
          </cell>
          <cell r="E1915">
            <v>0</v>
          </cell>
          <cell r="F1915">
            <v>1</v>
          </cell>
          <cell r="G1915">
            <v>1</v>
          </cell>
          <cell r="H1915">
            <v>3</v>
          </cell>
          <cell r="I1915">
            <v>2</v>
          </cell>
        </row>
        <row r="1916">
          <cell r="C1916" t="str">
            <v>26022 2011</v>
          </cell>
          <cell r="D1916">
            <v>201126022</v>
          </cell>
          <cell r="E1916">
            <v>0</v>
          </cell>
          <cell r="F1916">
            <v>1</v>
          </cell>
          <cell r="G1916">
            <v>1</v>
          </cell>
          <cell r="H1916">
            <v>3</v>
          </cell>
          <cell r="I1916">
            <v>2</v>
          </cell>
        </row>
        <row r="1917">
          <cell r="C1917" t="str">
            <v>26022 2011</v>
          </cell>
          <cell r="D1917">
            <v>201126022</v>
          </cell>
          <cell r="E1917">
            <v>0</v>
          </cell>
          <cell r="F1917">
            <v>1</v>
          </cell>
          <cell r="G1917">
            <v>1</v>
          </cell>
          <cell r="H1917">
            <v>3</v>
          </cell>
          <cell r="I1917">
            <v>2</v>
          </cell>
        </row>
        <row r="1918">
          <cell r="C1918" t="str">
            <v>26022 2011</v>
          </cell>
          <cell r="D1918">
            <v>201126022</v>
          </cell>
          <cell r="E1918">
            <v>0</v>
          </cell>
          <cell r="F1918">
            <v>1</v>
          </cell>
          <cell r="G1918">
            <v>1</v>
          </cell>
          <cell r="H1918">
            <v>3</v>
          </cell>
          <cell r="I1918">
            <v>2</v>
          </cell>
        </row>
        <row r="1919">
          <cell r="C1919" t="str">
            <v>26022 2011</v>
          </cell>
          <cell r="D1919">
            <v>201126022</v>
          </cell>
          <cell r="E1919">
            <v>0</v>
          </cell>
          <cell r="F1919">
            <v>1</v>
          </cell>
          <cell r="G1919">
            <v>1</v>
          </cell>
          <cell r="H1919">
            <v>3</v>
          </cell>
          <cell r="I1919">
            <v>2</v>
          </cell>
        </row>
        <row r="1920">
          <cell r="C1920" t="str">
            <v>29185 2011</v>
          </cell>
          <cell r="D1920">
            <v>201129185</v>
          </cell>
          <cell r="E1920">
            <v>0</v>
          </cell>
          <cell r="F1920">
            <v>1</v>
          </cell>
          <cell r="G1920">
            <v>1</v>
          </cell>
          <cell r="H1920">
            <v>3</v>
          </cell>
          <cell r="I1920">
            <v>2</v>
          </cell>
        </row>
        <row r="1921">
          <cell r="C1921" t="str">
            <v>29185 2011</v>
          </cell>
          <cell r="D1921">
            <v>201129185</v>
          </cell>
          <cell r="E1921">
            <v>0</v>
          </cell>
          <cell r="F1921">
            <v>1</v>
          </cell>
          <cell r="G1921">
            <v>1</v>
          </cell>
          <cell r="H1921">
            <v>3</v>
          </cell>
          <cell r="I1921">
            <v>2</v>
          </cell>
        </row>
        <row r="1922">
          <cell r="C1922" t="str">
            <v>29185 2011</v>
          </cell>
          <cell r="D1922">
            <v>201129185</v>
          </cell>
          <cell r="E1922">
            <v>0</v>
          </cell>
          <cell r="F1922">
            <v>1</v>
          </cell>
          <cell r="G1922">
            <v>1</v>
          </cell>
          <cell r="H1922">
            <v>3</v>
          </cell>
          <cell r="I1922">
            <v>2</v>
          </cell>
        </row>
        <row r="1923">
          <cell r="C1923" t="str">
            <v>29185 2011</v>
          </cell>
          <cell r="D1923">
            <v>201129185</v>
          </cell>
          <cell r="E1923">
            <v>0</v>
          </cell>
          <cell r="F1923">
            <v>1</v>
          </cell>
          <cell r="G1923">
            <v>1</v>
          </cell>
          <cell r="H1923">
            <v>3</v>
          </cell>
          <cell r="I1923">
            <v>2</v>
          </cell>
        </row>
        <row r="1924">
          <cell r="C1924" t="str">
            <v>29185 2011</v>
          </cell>
          <cell r="D1924">
            <v>201129185</v>
          </cell>
          <cell r="E1924">
            <v>0</v>
          </cell>
          <cell r="F1924">
            <v>1</v>
          </cell>
          <cell r="G1924">
            <v>1</v>
          </cell>
          <cell r="H1924">
            <v>3</v>
          </cell>
          <cell r="I1924">
            <v>2</v>
          </cell>
        </row>
        <row r="1925">
          <cell r="C1925" t="str">
            <v>29185 2011</v>
          </cell>
          <cell r="D1925">
            <v>201129185</v>
          </cell>
          <cell r="E1925">
            <v>0</v>
          </cell>
          <cell r="F1925">
            <v>1</v>
          </cell>
          <cell r="G1925">
            <v>1</v>
          </cell>
          <cell r="H1925">
            <v>3</v>
          </cell>
          <cell r="I1925">
            <v>2</v>
          </cell>
        </row>
        <row r="1926">
          <cell r="C1926" t="str">
            <v>29185 2011</v>
          </cell>
          <cell r="D1926">
            <v>201129185</v>
          </cell>
          <cell r="E1926">
            <v>0</v>
          </cell>
          <cell r="F1926">
            <v>1</v>
          </cell>
          <cell r="G1926">
            <v>1</v>
          </cell>
          <cell r="H1926">
            <v>3</v>
          </cell>
          <cell r="I1926">
            <v>2</v>
          </cell>
        </row>
        <row r="1927">
          <cell r="C1927" t="str">
            <v>29185 2011</v>
          </cell>
          <cell r="D1927">
            <v>201129185</v>
          </cell>
          <cell r="E1927">
            <v>0</v>
          </cell>
          <cell r="F1927">
            <v>1</v>
          </cell>
          <cell r="G1927">
            <v>1</v>
          </cell>
          <cell r="H1927">
            <v>3</v>
          </cell>
          <cell r="I1927">
            <v>2</v>
          </cell>
        </row>
        <row r="1928">
          <cell r="C1928" t="str">
            <v>29185 2011</v>
          </cell>
          <cell r="D1928">
            <v>201129185</v>
          </cell>
          <cell r="E1928">
            <v>0</v>
          </cell>
          <cell r="F1928">
            <v>1</v>
          </cell>
          <cell r="G1928">
            <v>1</v>
          </cell>
          <cell r="H1928">
            <v>3</v>
          </cell>
          <cell r="I1928">
            <v>2</v>
          </cell>
        </row>
        <row r="1929">
          <cell r="C1929" t="str">
            <v>29185 2011</v>
          </cell>
          <cell r="D1929">
            <v>201129185</v>
          </cell>
          <cell r="E1929">
            <v>0</v>
          </cell>
          <cell r="F1929">
            <v>1</v>
          </cell>
          <cell r="G1929">
            <v>1</v>
          </cell>
          <cell r="H1929">
            <v>3</v>
          </cell>
          <cell r="I1929">
            <v>2</v>
          </cell>
        </row>
        <row r="1930">
          <cell r="C1930" t="str">
            <v>29185 2011</v>
          </cell>
          <cell r="D1930">
            <v>201129185</v>
          </cell>
          <cell r="E1930">
            <v>0</v>
          </cell>
          <cell r="F1930">
            <v>1</v>
          </cell>
          <cell r="G1930">
            <v>1</v>
          </cell>
          <cell r="H1930">
            <v>3</v>
          </cell>
          <cell r="I1930">
            <v>2</v>
          </cell>
        </row>
        <row r="1931">
          <cell r="C1931" t="str">
            <v>29185 2011</v>
          </cell>
          <cell r="D1931">
            <v>201129185</v>
          </cell>
          <cell r="E1931">
            <v>0</v>
          </cell>
          <cell r="F1931">
            <v>1</v>
          </cell>
          <cell r="G1931">
            <v>1</v>
          </cell>
          <cell r="H1931">
            <v>3</v>
          </cell>
          <cell r="I1931">
            <v>2</v>
          </cell>
        </row>
        <row r="1932">
          <cell r="C1932" t="str">
            <v>29185 2011</v>
          </cell>
          <cell r="D1932">
            <v>201129185</v>
          </cell>
          <cell r="E1932">
            <v>0</v>
          </cell>
          <cell r="F1932">
            <v>1</v>
          </cell>
          <cell r="G1932">
            <v>1</v>
          </cell>
          <cell r="H1932">
            <v>3</v>
          </cell>
          <cell r="I1932">
            <v>2</v>
          </cell>
        </row>
        <row r="1933">
          <cell r="C1933" t="str">
            <v>29185 2011</v>
          </cell>
          <cell r="D1933">
            <v>201129185</v>
          </cell>
          <cell r="E1933">
            <v>0</v>
          </cell>
          <cell r="F1933">
            <v>1</v>
          </cell>
          <cell r="G1933">
            <v>1</v>
          </cell>
          <cell r="H1933">
            <v>3</v>
          </cell>
          <cell r="I1933">
            <v>2</v>
          </cell>
        </row>
        <row r="1934">
          <cell r="C1934" t="str">
            <v>29185 2011</v>
          </cell>
          <cell r="D1934">
            <v>201129185</v>
          </cell>
          <cell r="E1934">
            <v>0</v>
          </cell>
          <cell r="F1934">
            <v>1</v>
          </cell>
          <cell r="G1934">
            <v>1</v>
          </cell>
          <cell r="H1934">
            <v>3</v>
          </cell>
          <cell r="I1934">
            <v>2</v>
          </cell>
        </row>
        <row r="1935">
          <cell r="C1935" t="str">
            <v>29185 2011</v>
          </cell>
          <cell r="D1935">
            <v>201129185</v>
          </cell>
          <cell r="E1935">
            <v>0</v>
          </cell>
          <cell r="F1935">
            <v>1</v>
          </cell>
          <cell r="G1935">
            <v>1</v>
          </cell>
          <cell r="H1935">
            <v>3</v>
          </cell>
          <cell r="I1935">
            <v>2</v>
          </cell>
        </row>
        <row r="1936">
          <cell r="C1936" t="str">
            <v>29185 2011</v>
          </cell>
          <cell r="D1936">
            <v>201129185</v>
          </cell>
          <cell r="E1936">
            <v>0</v>
          </cell>
          <cell r="F1936">
            <v>1</v>
          </cell>
          <cell r="G1936">
            <v>1</v>
          </cell>
          <cell r="H1936">
            <v>3</v>
          </cell>
          <cell r="I1936">
            <v>2</v>
          </cell>
        </row>
        <row r="1937">
          <cell r="C1937" t="str">
            <v>29185 2011</v>
          </cell>
          <cell r="D1937">
            <v>201129185</v>
          </cell>
          <cell r="E1937">
            <v>0</v>
          </cell>
          <cell r="F1937">
            <v>1</v>
          </cell>
          <cell r="G1937">
            <v>1</v>
          </cell>
          <cell r="H1937">
            <v>3</v>
          </cell>
          <cell r="I1937">
            <v>2</v>
          </cell>
        </row>
        <row r="1938">
          <cell r="C1938" t="str">
            <v>29185 2011</v>
          </cell>
          <cell r="D1938">
            <v>201129185</v>
          </cell>
          <cell r="E1938">
            <v>0</v>
          </cell>
          <cell r="F1938">
            <v>1</v>
          </cell>
          <cell r="G1938">
            <v>1</v>
          </cell>
          <cell r="H1938">
            <v>3</v>
          </cell>
          <cell r="I1938">
            <v>2</v>
          </cell>
        </row>
        <row r="1939">
          <cell r="C1939" t="str">
            <v>29185 2011</v>
          </cell>
          <cell r="D1939">
            <v>201129185</v>
          </cell>
          <cell r="E1939">
            <v>0</v>
          </cell>
          <cell r="F1939">
            <v>1</v>
          </cell>
          <cell r="G1939">
            <v>1</v>
          </cell>
          <cell r="H1939">
            <v>3</v>
          </cell>
          <cell r="I1939">
            <v>2</v>
          </cell>
        </row>
        <row r="1940">
          <cell r="C1940" t="str">
            <v>29185 2011</v>
          </cell>
          <cell r="D1940">
            <v>201129185</v>
          </cell>
          <cell r="E1940">
            <v>0</v>
          </cell>
          <cell r="F1940">
            <v>1</v>
          </cell>
          <cell r="G1940">
            <v>1</v>
          </cell>
          <cell r="H1940">
            <v>3</v>
          </cell>
          <cell r="I1940">
            <v>2</v>
          </cell>
        </row>
        <row r="1941">
          <cell r="C1941" t="str">
            <v>29185 2011</v>
          </cell>
          <cell r="D1941">
            <v>201129185</v>
          </cell>
          <cell r="E1941">
            <v>0</v>
          </cell>
          <cell r="F1941">
            <v>1</v>
          </cell>
          <cell r="G1941">
            <v>1</v>
          </cell>
          <cell r="H1941">
            <v>3</v>
          </cell>
          <cell r="I1941">
            <v>2</v>
          </cell>
        </row>
        <row r="1942">
          <cell r="C1942" t="str">
            <v>29185 2011</v>
          </cell>
          <cell r="D1942">
            <v>201129185</v>
          </cell>
          <cell r="E1942">
            <v>0</v>
          </cell>
          <cell r="F1942">
            <v>1</v>
          </cell>
          <cell r="G1942">
            <v>1</v>
          </cell>
          <cell r="H1942">
            <v>3</v>
          </cell>
          <cell r="I1942">
            <v>2</v>
          </cell>
        </row>
        <row r="1943">
          <cell r="C1943" t="str">
            <v>29185 2011</v>
          </cell>
          <cell r="D1943">
            <v>201129185</v>
          </cell>
          <cell r="E1943">
            <v>0</v>
          </cell>
          <cell r="F1943">
            <v>1</v>
          </cell>
          <cell r="G1943">
            <v>1</v>
          </cell>
          <cell r="H1943">
            <v>3</v>
          </cell>
          <cell r="I1943">
            <v>2</v>
          </cell>
        </row>
        <row r="1944">
          <cell r="C1944" t="str">
            <v>29185 2011</v>
          </cell>
          <cell r="D1944">
            <v>201129185</v>
          </cell>
          <cell r="E1944">
            <v>0</v>
          </cell>
          <cell r="F1944">
            <v>1</v>
          </cell>
          <cell r="G1944">
            <v>1</v>
          </cell>
          <cell r="H1944">
            <v>3</v>
          </cell>
          <cell r="I1944">
            <v>2</v>
          </cell>
        </row>
        <row r="1945">
          <cell r="C1945" t="str">
            <v>29185 2011</v>
          </cell>
          <cell r="D1945">
            <v>201129185</v>
          </cell>
          <cell r="E1945">
            <v>0</v>
          </cell>
          <cell r="F1945">
            <v>1</v>
          </cell>
          <cell r="G1945">
            <v>1</v>
          </cell>
          <cell r="H1945">
            <v>3</v>
          </cell>
          <cell r="I1945">
            <v>2</v>
          </cell>
        </row>
        <row r="1946">
          <cell r="C1946" t="str">
            <v>29185 2011</v>
          </cell>
          <cell r="D1946">
            <v>201129185</v>
          </cell>
          <cell r="E1946">
            <v>0</v>
          </cell>
          <cell r="F1946">
            <v>1</v>
          </cell>
          <cell r="G1946">
            <v>1</v>
          </cell>
          <cell r="H1946">
            <v>3</v>
          </cell>
          <cell r="I1946">
            <v>2</v>
          </cell>
        </row>
        <row r="1947">
          <cell r="C1947" t="str">
            <v>29185 2011</v>
          </cell>
          <cell r="D1947">
            <v>201129185</v>
          </cell>
          <cell r="E1947">
            <v>0</v>
          </cell>
          <cell r="F1947">
            <v>1</v>
          </cell>
          <cell r="G1947">
            <v>1</v>
          </cell>
          <cell r="H1947">
            <v>3</v>
          </cell>
          <cell r="I1947">
            <v>2</v>
          </cell>
        </row>
        <row r="1948">
          <cell r="C1948" t="str">
            <v>29185 2011</v>
          </cell>
          <cell r="D1948">
            <v>201129185</v>
          </cell>
          <cell r="E1948">
            <v>0</v>
          </cell>
          <cell r="F1948">
            <v>1</v>
          </cell>
          <cell r="G1948">
            <v>1</v>
          </cell>
          <cell r="H1948">
            <v>3</v>
          </cell>
          <cell r="I1948">
            <v>2</v>
          </cell>
        </row>
        <row r="1949">
          <cell r="C1949" t="str">
            <v>29185 2011</v>
          </cell>
          <cell r="D1949">
            <v>201129185</v>
          </cell>
          <cell r="E1949">
            <v>0</v>
          </cell>
          <cell r="F1949">
            <v>1</v>
          </cell>
          <cell r="G1949">
            <v>1</v>
          </cell>
          <cell r="H1949">
            <v>3</v>
          </cell>
          <cell r="I1949">
            <v>2</v>
          </cell>
        </row>
        <row r="1950">
          <cell r="C1950" t="str">
            <v>29185 2011</v>
          </cell>
          <cell r="D1950">
            <v>201129185</v>
          </cell>
          <cell r="E1950">
            <v>0</v>
          </cell>
          <cell r="F1950">
            <v>1</v>
          </cell>
          <cell r="G1950">
            <v>1</v>
          </cell>
          <cell r="H1950">
            <v>3</v>
          </cell>
          <cell r="I1950">
            <v>2</v>
          </cell>
        </row>
        <row r="1951">
          <cell r="C1951" t="str">
            <v>29185 2011</v>
          </cell>
          <cell r="D1951">
            <v>201129185</v>
          </cell>
          <cell r="E1951">
            <v>0</v>
          </cell>
          <cell r="F1951">
            <v>1</v>
          </cell>
          <cell r="G1951">
            <v>1</v>
          </cell>
          <cell r="H1951">
            <v>3</v>
          </cell>
          <cell r="I1951">
            <v>2</v>
          </cell>
        </row>
        <row r="1952">
          <cell r="C1952" t="str">
            <v>29185 2011</v>
          </cell>
          <cell r="D1952">
            <v>201129185</v>
          </cell>
          <cell r="E1952">
            <v>0</v>
          </cell>
          <cell r="F1952">
            <v>1</v>
          </cell>
          <cell r="G1952">
            <v>1</v>
          </cell>
          <cell r="H1952">
            <v>3</v>
          </cell>
          <cell r="I1952">
            <v>2</v>
          </cell>
        </row>
        <row r="1953">
          <cell r="C1953" t="str">
            <v>29185 2011</v>
          </cell>
          <cell r="D1953">
            <v>201129185</v>
          </cell>
          <cell r="E1953">
            <v>0</v>
          </cell>
          <cell r="F1953">
            <v>1</v>
          </cell>
          <cell r="G1953">
            <v>1</v>
          </cell>
          <cell r="H1953">
            <v>3</v>
          </cell>
          <cell r="I1953">
            <v>2</v>
          </cell>
        </row>
        <row r="1954">
          <cell r="C1954" t="str">
            <v>29185 2011</v>
          </cell>
          <cell r="D1954">
            <v>201129185</v>
          </cell>
          <cell r="E1954">
            <v>0</v>
          </cell>
          <cell r="F1954">
            <v>1</v>
          </cell>
          <cell r="G1954">
            <v>1</v>
          </cell>
          <cell r="H1954">
            <v>3</v>
          </cell>
          <cell r="I1954">
            <v>2</v>
          </cell>
        </row>
        <row r="1955">
          <cell r="C1955" t="str">
            <v>29185 2011</v>
          </cell>
          <cell r="D1955">
            <v>201129185</v>
          </cell>
          <cell r="E1955">
            <v>0</v>
          </cell>
          <cell r="F1955">
            <v>1</v>
          </cell>
          <cell r="G1955">
            <v>1</v>
          </cell>
          <cell r="H1955">
            <v>3</v>
          </cell>
          <cell r="I1955">
            <v>2</v>
          </cell>
        </row>
        <row r="1956">
          <cell r="C1956" t="str">
            <v>29185 2011</v>
          </cell>
          <cell r="D1956">
            <v>201129185</v>
          </cell>
          <cell r="E1956">
            <v>0</v>
          </cell>
          <cell r="F1956">
            <v>1</v>
          </cell>
          <cell r="G1956">
            <v>1</v>
          </cell>
          <cell r="H1956">
            <v>3</v>
          </cell>
          <cell r="I1956">
            <v>2</v>
          </cell>
        </row>
        <row r="1957">
          <cell r="C1957" t="str">
            <v>29185 2011</v>
          </cell>
          <cell r="D1957">
            <v>201129185</v>
          </cell>
          <cell r="E1957">
            <v>0</v>
          </cell>
          <cell r="F1957">
            <v>1</v>
          </cell>
          <cell r="G1957">
            <v>1</v>
          </cell>
          <cell r="H1957">
            <v>3</v>
          </cell>
          <cell r="I1957">
            <v>2</v>
          </cell>
        </row>
        <row r="1958">
          <cell r="C1958" t="str">
            <v>29185 2011</v>
          </cell>
          <cell r="D1958">
            <v>201129185</v>
          </cell>
          <cell r="E1958">
            <v>0</v>
          </cell>
          <cell r="F1958">
            <v>1</v>
          </cell>
          <cell r="G1958">
            <v>1</v>
          </cell>
          <cell r="H1958">
            <v>3</v>
          </cell>
          <cell r="I1958">
            <v>2</v>
          </cell>
        </row>
        <row r="1959">
          <cell r="C1959" t="str">
            <v>29185 2011</v>
          </cell>
          <cell r="D1959">
            <v>201129185</v>
          </cell>
          <cell r="E1959">
            <v>0</v>
          </cell>
          <cell r="F1959">
            <v>1</v>
          </cell>
          <cell r="G1959">
            <v>1</v>
          </cell>
          <cell r="H1959">
            <v>3</v>
          </cell>
          <cell r="I1959">
            <v>2</v>
          </cell>
        </row>
        <row r="1960">
          <cell r="C1960" t="str">
            <v>29185 2011</v>
          </cell>
          <cell r="D1960">
            <v>201129185</v>
          </cell>
          <cell r="E1960">
            <v>0</v>
          </cell>
          <cell r="F1960">
            <v>1</v>
          </cell>
          <cell r="G1960">
            <v>1</v>
          </cell>
          <cell r="H1960">
            <v>3</v>
          </cell>
          <cell r="I1960">
            <v>2</v>
          </cell>
        </row>
        <row r="1961">
          <cell r="C1961" t="str">
            <v>29185 2011</v>
          </cell>
          <cell r="D1961">
            <v>201129185</v>
          </cell>
          <cell r="E1961">
            <v>0</v>
          </cell>
          <cell r="F1961">
            <v>1</v>
          </cell>
          <cell r="G1961">
            <v>1</v>
          </cell>
          <cell r="H1961">
            <v>3</v>
          </cell>
          <cell r="I1961">
            <v>2</v>
          </cell>
        </row>
        <row r="1962">
          <cell r="C1962" t="str">
            <v>29185 2011</v>
          </cell>
          <cell r="D1962">
            <v>201129185</v>
          </cell>
          <cell r="E1962">
            <v>0</v>
          </cell>
          <cell r="F1962">
            <v>1</v>
          </cell>
          <cell r="G1962">
            <v>1</v>
          </cell>
          <cell r="H1962">
            <v>3</v>
          </cell>
          <cell r="I1962">
            <v>2</v>
          </cell>
        </row>
        <row r="1963">
          <cell r="C1963" t="str">
            <v>29185 2011</v>
          </cell>
          <cell r="D1963">
            <v>201129185</v>
          </cell>
          <cell r="E1963">
            <v>0</v>
          </cell>
          <cell r="F1963">
            <v>1</v>
          </cell>
          <cell r="G1963">
            <v>1</v>
          </cell>
          <cell r="H1963">
            <v>3</v>
          </cell>
          <cell r="I1963">
            <v>2</v>
          </cell>
        </row>
        <row r="1964">
          <cell r="C1964" t="str">
            <v>29185 2011</v>
          </cell>
          <cell r="D1964">
            <v>201129185</v>
          </cell>
          <cell r="E1964">
            <v>0</v>
          </cell>
          <cell r="F1964">
            <v>1</v>
          </cell>
          <cell r="G1964">
            <v>1</v>
          </cell>
          <cell r="H1964">
            <v>3</v>
          </cell>
          <cell r="I1964">
            <v>2</v>
          </cell>
        </row>
        <row r="1965">
          <cell r="C1965" t="str">
            <v>29185 2011</v>
          </cell>
          <cell r="D1965">
            <v>201129185</v>
          </cell>
          <cell r="E1965">
            <v>0</v>
          </cell>
          <cell r="F1965">
            <v>1</v>
          </cell>
          <cell r="G1965">
            <v>1</v>
          </cell>
          <cell r="H1965">
            <v>3</v>
          </cell>
          <cell r="I1965">
            <v>2</v>
          </cell>
        </row>
        <row r="1966">
          <cell r="C1966" t="str">
            <v>29185 2011</v>
          </cell>
          <cell r="D1966">
            <v>201129185</v>
          </cell>
          <cell r="E1966">
            <v>0</v>
          </cell>
          <cell r="F1966">
            <v>1</v>
          </cell>
          <cell r="G1966">
            <v>1</v>
          </cell>
          <cell r="H1966">
            <v>3</v>
          </cell>
          <cell r="I1966">
            <v>2</v>
          </cell>
        </row>
        <row r="1967">
          <cell r="C1967" t="str">
            <v>29185 2011</v>
          </cell>
          <cell r="D1967">
            <v>201129185</v>
          </cell>
          <cell r="E1967">
            <v>0</v>
          </cell>
          <cell r="F1967">
            <v>1</v>
          </cell>
          <cell r="G1967">
            <v>1</v>
          </cell>
          <cell r="H1967">
            <v>3</v>
          </cell>
          <cell r="I1967">
            <v>2</v>
          </cell>
        </row>
        <row r="1968">
          <cell r="C1968" t="str">
            <v>29185 2011</v>
          </cell>
          <cell r="D1968">
            <v>201129185</v>
          </cell>
          <cell r="E1968">
            <v>0</v>
          </cell>
          <cell r="F1968">
            <v>1</v>
          </cell>
          <cell r="G1968">
            <v>1</v>
          </cell>
          <cell r="H1968">
            <v>3</v>
          </cell>
          <cell r="I1968">
            <v>2</v>
          </cell>
        </row>
        <row r="1969">
          <cell r="C1969" t="str">
            <v>29185 2011</v>
          </cell>
          <cell r="D1969">
            <v>201129185</v>
          </cell>
          <cell r="E1969">
            <v>0</v>
          </cell>
          <cell r="F1969">
            <v>1</v>
          </cell>
          <cell r="G1969">
            <v>1</v>
          </cell>
          <cell r="H1969">
            <v>3</v>
          </cell>
          <cell r="I1969">
            <v>2</v>
          </cell>
        </row>
        <row r="1970">
          <cell r="C1970" t="str">
            <v>29185 2011</v>
          </cell>
          <cell r="D1970">
            <v>201129185</v>
          </cell>
          <cell r="E1970">
            <v>0</v>
          </cell>
          <cell r="F1970">
            <v>1</v>
          </cell>
          <cell r="G1970">
            <v>1</v>
          </cell>
          <cell r="H1970">
            <v>3</v>
          </cell>
          <cell r="I1970">
            <v>2</v>
          </cell>
        </row>
        <row r="1971">
          <cell r="C1971" t="str">
            <v>29185 2011</v>
          </cell>
          <cell r="D1971">
            <v>201129185</v>
          </cell>
          <cell r="E1971">
            <v>0</v>
          </cell>
          <cell r="F1971">
            <v>1</v>
          </cell>
          <cell r="G1971">
            <v>1</v>
          </cell>
          <cell r="H1971">
            <v>3</v>
          </cell>
          <cell r="I1971">
            <v>2</v>
          </cell>
        </row>
        <row r="1972">
          <cell r="C1972" t="str">
            <v>29185 2011</v>
          </cell>
          <cell r="D1972">
            <v>201129185</v>
          </cell>
          <cell r="E1972">
            <v>0</v>
          </cell>
          <cell r="F1972">
            <v>1</v>
          </cell>
          <cell r="G1972">
            <v>1</v>
          </cell>
          <cell r="H1972">
            <v>3</v>
          </cell>
          <cell r="I1972">
            <v>2</v>
          </cell>
        </row>
        <row r="1973">
          <cell r="C1973" t="str">
            <v>29185 2011</v>
          </cell>
          <cell r="D1973">
            <v>201129185</v>
          </cell>
          <cell r="E1973">
            <v>0</v>
          </cell>
          <cell r="F1973">
            <v>1</v>
          </cell>
          <cell r="G1973">
            <v>1</v>
          </cell>
          <cell r="H1973">
            <v>3</v>
          </cell>
          <cell r="I1973">
            <v>2</v>
          </cell>
        </row>
        <row r="1974">
          <cell r="C1974" t="str">
            <v>29185 2011</v>
          </cell>
          <cell r="D1974">
            <v>201129185</v>
          </cell>
          <cell r="E1974">
            <v>0</v>
          </cell>
          <cell r="F1974">
            <v>1</v>
          </cell>
          <cell r="G1974">
            <v>1</v>
          </cell>
          <cell r="H1974">
            <v>3</v>
          </cell>
          <cell r="I1974">
            <v>2</v>
          </cell>
        </row>
        <row r="1975">
          <cell r="C1975" t="str">
            <v>29185 2011</v>
          </cell>
          <cell r="D1975">
            <v>201129185</v>
          </cell>
          <cell r="E1975">
            <v>0</v>
          </cell>
          <cell r="F1975">
            <v>1</v>
          </cell>
          <cell r="G1975">
            <v>1</v>
          </cell>
          <cell r="H1975">
            <v>3</v>
          </cell>
          <cell r="I1975">
            <v>2</v>
          </cell>
        </row>
        <row r="1976">
          <cell r="C1976" t="str">
            <v>29185 2011</v>
          </cell>
          <cell r="D1976">
            <v>201129185</v>
          </cell>
          <cell r="E1976">
            <v>0</v>
          </cell>
          <cell r="F1976">
            <v>1</v>
          </cell>
          <cell r="G1976">
            <v>1</v>
          </cell>
          <cell r="H1976">
            <v>3</v>
          </cell>
          <cell r="I1976">
            <v>2</v>
          </cell>
        </row>
        <row r="1977">
          <cell r="C1977" t="str">
            <v>29185 2011</v>
          </cell>
          <cell r="D1977">
            <v>201129185</v>
          </cell>
          <cell r="E1977">
            <v>0</v>
          </cell>
          <cell r="F1977">
            <v>1</v>
          </cell>
          <cell r="G1977">
            <v>1</v>
          </cell>
          <cell r="H1977">
            <v>3</v>
          </cell>
          <cell r="I1977">
            <v>2</v>
          </cell>
        </row>
        <row r="1978">
          <cell r="C1978" t="str">
            <v>29185 2011</v>
          </cell>
          <cell r="D1978">
            <v>201129185</v>
          </cell>
          <cell r="E1978">
            <v>0</v>
          </cell>
          <cell r="F1978">
            <v>1</v>
          </cell>
          <cell r="G1978">
            <v>1</v>
          </cell>
          <cell r="H1978">
            <v>3</v>
          </cell>
          <cell r="I1978">
            <v>2</v>
          </cell>
        </row>
        <row r="1979">
          <cell r="C1979" t="str">
            <v>29185 2011</v>
          </cell>
          <cell r="D1979">
            <v>201129185</v>
          </cell>
          <cell r="E1979">
            <v>0</v>
          </cell>
          <cell r="F1979">
            <v>1</v>
          </cell>
          <cell r="G1979">
            <v>1</v>
          </cell>
          <cell r="H1979">
            <v>3</v>
          </cell>
          <cell r="I1979">
            <v>2</v>
          </cell>
        </row>
        <row r="1980">
          <cell r="C1980" t="str">
            <v>29185 2011</v>
          </cell>
          <cell r="D1980">
            <v>201129185</v>
          </cell>
          <cell r="E1980">
            <v>0</v>
          </cell>
          <cell r="F1980">
            <v>1</v>
          </cell>
          <cell r="G1980">
            <v>1</v>
          </cell>
          <cell r="H1980">
            <v>3</v>
          </cell>
          <cell r="I1980">
            <v>2</v>
          </cell>
        </row>
        <row r="1981">
          <cell r="C1981" t="str">
            <v>29185 2011</v>
          </cell>
          <cell r="D1981">
            <v>201129185</v>
          </cell>
          <cell r="E1981">
            <v>0</v>
          </cell>
          <cell r="F1981">
            <v>1</v>
          </cell>
          <cell r="G1981">
            <v>1</v>
          </cell>
          <cell r="H1981">
            <v>3</v>
          </cell>
          <cell r="I1981">
            <v>2</v>
          </cell>
        </row>
        <row r="1982">
          <cell r="C1982" t="str">
            <v>29185 2011</v>
          </cell>
          <cell r="D1982">
            <v>201129185</v>
          </cell>
          <cell r="E1982">
            <v>0</v>
          </cell>
          <cell r="F1982">
            <v>1</v>
          </cell>
          <cell r="G1982">
            <v>1</v>
          </cell>
          <cell r="H1982">
            <v>3</v>
          </cell>
          <cell r="I1982">
            <v>2</v>
          </cell>
        </row>
        <row r="1983">
          <cell r="C1983" t="str">
            <v>29185 2011</v>
          </cell>
          <cell r="D1983">
            <v>201129185</v>
          </cell>
          <cell r="E1983">
            <v>0</v>
          </cell>
          <cell r="F1983">
            <v>1</v>
          </cell>
          <cell r="G1983">
            <v>1</v>
          </cell>
          <cell r="H1983">
            <v>3</v>
          </cell>
          <cell r="I1983">
            <v>2</v>
          </cell>
        </row>
        <row r="1984">
          <cell r="C1984" t="str">
            <v>29185 2011</v>
          </cell>
          <cell r="D1984">
            <v>201129185</v>
          </cell>
          <cell r="E1984">
            <v>0</v>
          </cell>
          <cell r="F1984">
            <v>1</v>
          </cell>
          <cell r="G1984">
            <v>1</v>
          </cell>
          <cell r="H1984">
            <v>3</v>
          </cell>
          <cell r="I1984">
            <v>2</v>
          </cell>
        </row>
        <row r="1985">
          <cell r="C1985" t="str">
            <v>29185 2011</v>
          </cell>
          <cell r="D1985">
            <v>201129185</v>
          </cell>
          <cell r="E1985">
            <v>0</v>
          </cell>
          <cell r="F1985">
            <v>1</v>
          </cell>
          <cell r="G1985">
            <v>1</v>
          </cell>
          <cell r="H1985">
            <v>3</v>
          </cell>
          <cell r="I1985">
            <v>2</v>
          </cell>
        </row>
        <row r="1986">
          <cell r="C1986" t="str">
            <v>29185 2011</v>
          </cell>
          <cell r="D1986">
            <v>201129185</v>
          </cell>
          <cell r="E1986">
            <v>0</v>
          </cell>
          <cell r="F1986">
            <v>1</v>
          </cell>
          <cell r="G1986">
            <v>1</v>
          </cell>
          <cell r="H1986">
            <v>3</v>
          </cell>
          <cell r="I1986">
            <v>2</v>
          </cell>
        </row>
        <row r="1987">
          <cell r="C1987" t="str">
            <v>36119 2011</v>
          </cell>
          <cell r="D1987">
            <v>201136119</v>
          </cell>
          <cell r="E1987">
            <v>0</v>
          </cell>
          <cell r="F1987">
            <v>1</v>
          </cell>
          <cell r="G1987">
            <v>1</v>
          </cell>
          <cell r="H1987">
            <v>3</v>
          </cell>
          <cell r="I1987">
            <v>1</v>
          </cell>
        </row>
        <row r="1988">
          <cell r="C1988" t="str">
            <v>36248 2011</v>
          </cell>
          <cell r="D1988">
            <v>201136248</v>
          </cell>
          <cell r="E1988">
            <v>0</v>
          </cell>
          <cell r="F1988">
            <v>1</v>
          </cell>
          <cell r="G1988">
            <v>1</v>
          </cell>
          <cell r="H1988">
            <v>3</v>
          </cell>
          <cell r="I1988">
            <v>1</v>
          </cell>
        </row>
        <row r="1989">
          <cell r="C1989" t="str">
            <v>36336 2011</v>
          </cell>
          <cell r="D1989">
            <v>201136336</v>
          </cell>
          <cell r="E1989">
            <v>0</v>
          </cell>
          <cell r="F1989">
            <v>1</v>
          </cell>
          <cell r="G1989">
            <v>1</v>
          </cell>
          <cell r="H1989">
            <v>3</v>
          </cell>
          <cell r="I1989">
            <v>1</v>
          </cell>
        </row>
        <row r="1990">
          <cell r="C1990" t="str">
            <v>36336 2011</v>
          </cell>
          <cell r="D1990">
            <v>201136336</v>
          </cell>
          <cell r="E1990">
            <v>0</v>
          </cell>
          <cell r="F1990">
            <v>1</v>
          </cell>
          <cell r="G1990">
            <v>1</v>
          </cell>
          <cell r="H1990">
            <v>3</v>
          </cell>
          <cell r="I1990">
            <v>1</v>
          </cell>
        </row>
        <row r="1991">
          <cell r="C1991" t="str">
            <v>36336 2011</v>
          </cell>
          <cell r="D1991">
            <v>201136336</v>
          </cell>
          <cell r="E1991">
            <v>0</v>
          </cell>
          <cell r="F1991">
            <v>1</v>
          </cell>
          <cell r="G1991">
            <v>1</v>
          </cell>
          <cell r="H1991">
            <v>3</v>
          </cell>
          <cell r="I1991">
            <v>1</v>
          </cell>
        </row>
        <row r="1992">
          <cell r="C1992" t="str">
            <v>36336 2011</v>
          </cell>
          <cell r="D1992">
            <v>201136336</v>
          </cell>
          <cell r="E1992">
            <v>0</v>
          </cell>
          <cell r="F1992">
            <v>1</v>
          </cell>
          <cell r="G1992">
            <v>1</v>
          </cell>
          <cell r="H1992">
            <v>3</v>
          </cell>
          <cell r="I1992">
            <v>1</v>
          </cell>
        </row>
        <row r="1993">
          <cell r="C1993" t="str">
            <v>36336 2011</v>
          </cell>
          <cell r="D1993">
            <v>201136336</v>
          </cell>
          <cell r="E1993">
            <v>0</v>
          </cell>
          <cell r="F1993">
            <v>1</v>
          </cell>
          <cell r="G1993">
            <v>1</v>
          </cell>
          <cell r="H1993">
            <v>3</v>
          </cell>
          <cell r="I1993">
            <v>1</v>
          </cell>
        </row>
        <row r="1994">
          <cell r="C1994" t="str">
            <v>36336 2011</v>
          </cell>
          <cell r="D1994">
            <v>201136336</v>
          </cell>
          <cell r="E1994">
            <v>0</v>
          </cell>
          <cell r="F1994">
            <v>1</v>
          </cell>
          <cell r="G1994">
            <v>1</v>
          </cell>
          <cell r="H1994">
            <v>3</v>
          </cell>
          <cell r="I1994">
            <v>1</v>
          </cell>
        </row>
        <row r="1995">
          <cell r="C1995" t="str">
            <v>36336 2011</v>
          </cell>
          <cell r="D1995">
            <v>201136336</v>
          </cell>
          <cell r="E1995">
            <v>0</v>
          </cell>
          <cell r="F1995">
            <v>1</v>
          </cell>
          <cell r="G1995">
            <v>1</v>
          </cell>
          <cell r="H1995">
            <v>3</v>
          </cell>
          <cell r="I1995">
            <v>1</v>
          </cell>
        </row>
        <row r="1996">
          <cell r="C1996" t="str">
            <v>36336 2011</v>
          </cell>
          <cell r="D1996">
            <v>201136336</v>
          </cell>
          <cell r="E1996">
            <v>0</v>
          </cell>
          <cell r="F1996">
            <v>1</v>
          </cell>
          <cell r="G1996">
            <v>1</v>
          </cell>
          <cell r="H1996">
            <v>3</v>
          </cell>
          <cell r="I1996">
            <v>1</v>
          </cell>
        </row>
        <row r="1997">
          <cell r="C1997" t="str">
            <v>36336 2011</v>
          </cell>
          <cell r="D1997">
            <v>201136336</v>
          </cell>
          <cell r="E1997">
            <v>0</v>
          </cell>
          <cell r="F1997">
            <v>1</v>
          </cell>
          <cell r="G1997">
            <v>1</v>
          </cell>
          <cell r="H1997">
            <v>3</v>
          </cell>
          <cell r="I1997">
            <v>1</v>
          </cell>
        </row>
        <row r="1998">
          <cell r="C1998" t="str">
            <v>36336 2011</v>
          </cell>
          <cell r="D1998">
            <v>201136336</v>
          </cell>
          <cell r="E1998">
            <v>0</v>
          </cell>
          <cell r="F1998">
            <v>1</v>
          </cell>
          <cell r="G1998">
            <v>1</v>
          </cell>
          <cell r="H1998">
            <v>3</v>
          </cell>
          <cell r="I1998">
            <v>1</v>
          </cell>
        </row>
        <row r="1999">
          <cell r="C1999" t="str">
            <v>36336 2011</v>
          </cell>
          <cell r="D1999">
            <v>201136336</v>
          </cell>
          <cell r="E1999">
            <v>0</v>
          </cell>
          <cell r="F1999">
            <v>1</v>
          </cell>
          <cell r="G1999">
            <v>1</v>
          </cell>
          <cell r="H1999">
            <v>3</v>
          </cell>
          <cell r="I1999">
            <v>1</v>
          </cell>
        </row>
        <row r="2000">
          <cell r="C2000" t="str">
            <v>36336 2011</v>
          </cell>
          <cell r="D2000">
            <v>201136336</v>
          </cell>
          <cell r="E2000">
            <v>0</v>
          </cell>
          <cell r="F2000">
            <v>1</v>
          </cell>
          <cell r="G2000">
            <v>1</v>
          </cell>
          <cell r="H2000">
            <v>3</v>
          </cell>
          <cell r="I2000">
            <v>1</v>
          </cell>
        </row>
        <row r="2001">
          <cell r="C2001" t="str">
            <v>36336 2011</v>
          </cell>
          <cell r="D2001">
            <v>201136336</v>
          </cell>
          <cell r="E2001">
            <v>0</v>
          </cell>
          <cell r="F2001">
            <v>1</v>
          </cell>
          <cell r="G2001">
            <v>1</v>
          </cell>
          <cell r="H2001">
            <v>3</v>
          </cell>
          <cell r="I2001">
            <v>1</v>
          </cell>
        </row>
        <row r="2002">
          <cell r="C2002" t="str">
            <v>36336 2011</v>
          </cell>
          <cell r="D2002">
            <v>201136336</v>
          </cell>
          <cell r="E2002">
            <v>0</v>
          </cell>
          <cell r="F2002">
            <v>1</v>
          </cell>
          <cell r="G2002">
            <v>1</v>
          </cell>
          <cell r="H2002">
            <v>3</v>
          </cell>
          <cell r="I2002">
            <v>1</v>
          </cell>
        </row>
        <row r="2003">
          <cell r="C2003" t="str">
            <v>36336 2011</v>
          </cell>
          <cell r="D2003">
            <v>201136336</v>
          </cell>
          <cell r="E2003">
            <v>0</v>
          </cell>
          <cell r="F2003">
            <v>1</v>
          </cell>
          <cell r="G2003">
            <v>1</v>
          </cell>
          <cell r="H2003">
            <v>3</v>
          </cell>
          <cell r="I2003">
            <v>1</v>
          </cell>
        </row>
        <row r="2004">
          <cell r="C2004" t="str">
            <v>36336 2011</v>
          </cell>
          <cell r="D2004">
            <v>201136336</v>
          </cell>
          <cell r="E2004">
            <v>0</v>
          </cell>
          <cell r="F2004">
            <v>1</v>
          </cell>
          <cell r="G2004">
            <v>1</v>
          </cell>
          <cell r="H2004">
            <v>3</v>
          </cell>
          <cell r="I2004">
            <v>1</v>
          </cell>
        </row>
        <row r="2005">
          <cell r="C2005" t="str">
            <v>36336 2011</v>
          </cell>
          <cell r="D2005">
            <v>201136336</v>
          </cell>
          <cell r="E2005">
            <v>0</v>
          </cell>
          <cell r="F2005">
            <v>1</v>
          </cell>
          <cell r="G2005">
            <v>1</v>
          </cell>
          <cell r="H2005">
            <v>3</v>
          </cell>
          <cell r="I2005">
            <v>1</v>
          </cell>
        </row>
        <row r="2006">
          <cell r="C2006" t="str">
            <v>36336 2011</v>
          </cell>
          <cell r="D2006">
            <v>201136336</v>
          </cell>
          <cell r="E2006">
            <v>0</v>
          </cell>
          <cell r="F2006">
            <v>1</v>
          </cell>
          <cell r="G2006">
            <v>1</v>
          </cell>
          <cell r="H2006">
            <v>3</v>
          </cell>
          <cell r="I2006">
            <v>1</v>
          </cell>
        </row>
        <row r="2007">
          <cell r="C2007" t="str">
            <v>36336 2011</v>
          </cell>
          <cell r="D2007">
            <v>201136336</v>
          </cell>
          <cell r="E2007">
            <v>0</v>
          </cell>
          <cell r="F2007">
            <v>1</v>
          </cell>
          <cell r="G2007">
            <v>1</v>
          </cell>
          <cell r="H2007">
            <v>3</v>
          </cell>
          <cell r="I2007">
            <v>1</v>
          </cell>
        </row>
        <row r="2008">
          <cell r="C2008" t="str">
            <v>36336 2011</v>
          </cell>
          <cell r="D2008">
            <v>201136336</v>
          </cell>
          <cell r="E2008">
            <v>0</v>
          </cell>
          <cell r="F2008">
            <v>1</v>
          </cell>
          <cell r="G2008">
            <v>1</v>
          </cell>
          <cell r="H2008">
            <v>3</v>
          </cell>
          <cell r="I2008">
            <v>1</v>
          </cell>
        </row>
        <row r="2009">
          <cell r="C2009" t="str">
            <v>36336 2011</v>
          </cell>
          <cell r="D2009">
            <v>201136336</v>
          </cell>
          <cell r="E2009">
            <v>0</v>
          </cell>
          <cell r="F2009">
            <v>1</v>
          </cell>
          <cell r="G2009">
            <v>1</v>
          </cell>
          <cell r="H2009">
            <v>3</v>
          </cell>
          <cell r="I2009">
            <v>1</v>
          </cell>
        </row>
        <row r="2010">
          <cell r="C2010" t="str">
            <v>36336 2011</v>
          </cell>
          <cell r="D2010">
            <v>201136336</v>
          </cell>
          <cell r="E2010">
            <v>0</v>
          </cell>
          <cell r="F2010">
            <v>1</v>
          </cell>
          <cell r="G2010">
            <v>1</v>
          </cell>
          <cell r="H2010">
            <v>3</v>
          </cell>
          <cell r="I2010">
            <v>1</v>
          </cell>
        </row>
        <row r="2011">
          <cell r="C2011" t="str">
            <v>36336 2011</v>
          </cell>
          <cell r="D2011">
            <v>201136336</v>
          </cell>
          <cell r="E2011">
            <v>0</v>
          </cell>
          <cell r="F2011">
            <v>1</v>
          </cell>
          <cell r="G2011">
            <v>1</v>
          </cell>
          <cell r="H2011">
            <v>3</v>
          </cell>
          <cell r="I2011">
            <v>1</v>
          </cell>
        </row>
        <row r="2012">
          <cell r="C2012" t="str">
            <v>36336 2011</v>
          </cell>
          <cell r="D2012">
            <v>201136336</v>
          </cell>
          <cell r="E2012">
            <v>0</v>
          </cell>
          <cell r="F2012">
            <v>1</v>
          </cell>
          <cell r="G2012">
            <v>1</v>
          </cell>
          <cell r="H2012">
            <v>3</v>
          </cell>
          <cell r="I2012">
            <v>1</v>
          </cell>
        </row>
        <row r="2013">
          <cell r="C2013" t="str">
            <v>36336 2011</v>
          </cell>
          <cell r="D2013">
            <v>201136336</v>
          </cell>
          <cell r="E2013">
            <v>0</v>
          </cell>
          <cell r="F2013">
            <v>1</v>
          </cell>
          <cell r="G2013">
            <v>1</v>
          </cell>
          <cell r="H2013">
            <v>3</v>
          </cell>
          <cell r="I2013">
            <v>1</v>
          </cell>
        </row>
        <row r="2014">
          <cell r="C2014" t="str">
            <v>36336 2011</v>
          </cell>
          <cell r="D2014">
            <v>201136336</v>
          </cell>
          <cell r="E2014">
            <v>0</v>
          </cell>
          <cell r="F2014">
            <v>1</v>
          </cell>
          <cell r="G2014">
            <v>1</v>
          </cell>
          <cell r="H2014">
            <v>3</v>
          </cell>
          <cell r="I2014">
            <v>1</v>
          </cell>
        </row>
        <row r="2015">
          <cell r="C2015" t="str">
            <v>36336 2011</v>
          </cell>
          <cell r="D2015">
            <v>201136336</v>
          </cell>
          <cell r="E2015">
            <v>0</v>
          </cell>
          <cell r="F2015">
            <v>1</v>
          </cell>
          <cell r="G2015">
            <v>1</v>
          </cell>
          <cell r="H2015">
            <v>3</v>
          </cell>
          <cell r="I2015">
            <v>1</v>
          </cell>
        </row>
        <row r="2016">
          <cell r="C2016" t="str">
            <v>36336 2011</v>
          </cell>
          <cell r="D2016">
            <v>201136336</v>
          </cell>
          <cell r="E2016">
            <v>0</v>
          </cell>
          <cell r="F2016">
            <v>1</v>
          </cell>
          <cell r="G2016">
            <v>1</v>
          </cell>
          <cell r="H2016">
            <v>3</v>
          </cell>
          <cell r="I2016">
            <v>1</v>
          </cell>
        </row>
        <row r="2017">
          <cell r="C2017" t="str">
            <v>36336 2011</v>
          </cell>
          <cell r="D2017">
            <v>201136336</v>
          </cell>
          <cell r="E2017">
            <v>0</v>
          </cell>
          <cell r="F2017">
            <v>1</v>
          </cell>
          <cell r="G2017">
            <v>1</v>
          </cell>
          <cell r="H2017">
            <v>3</v>
          </cell>
          <cell r="I2017">
            <v>1</v>
          </cell>
        </row>
        <row r="2018">
          <cell r="C2018" t="str">
            <v>36336 2011</v>
          </cell>
          <cell r="D2018">
            <v>201136336</v>
          </cell>
          <cell r="E2018">
            <v>0</v>
          </cell>
          <cell r="F2018">
            <v>1</v>
          </cell>
          <cell r="G2018">
            <v>1</v>
          </cell>
          <cell r="H2018">
            <v>3</v>
          </cell>
          <cell r="I2018">
            <v>1</v>
          </cell>
        </row>
        <row r="2019">
          <cell r="C2019" t="str">
            <v>36336 2011</v>
          </cell>
          <cell r="D2019">
            <v>201136336</v>
          </cell>
          <cell r="E2019">
            <v>0</v>
          </cell>
          <cell r="F2019">
            <v>1</v>
          </cell>
          <cell r="G2019">
            <v>1</v>
          </cell>
          <cell r="H2019">
            <v>3</v>
          </cell>
          <cell r="I2019">
            <v>1</v>
          </cell>
        </row>
        <row r="2020">
          <cell r="C2020" t="str">
            <v>36336 2011</v>
          </cell>
          <cell r="D2020">
            <v>201136336</v>
          </cell>
          <cell r="E2020">
            <v>0</v>
          </cell>
          <cell r="F2020">
            <v>1</v>
          </cell>
          <cell r="G2020">
            <v>1</v>
          </cell>
          <cell r="H2020">
            <v>3</v>
          </cell>
          <cell r="I2020">
            <v>1</v>
          </cell>
        </row>
        <row r="2021">
          <cell r="C2021" t="str">
            <v>36336 2011</v>
          </cell>
          <cell r="D2021">
            <v>201136336</v>
          </cell>
          <cell r="E2021">
            <v>0</v>
          </cell>
          <cell r="F2021">
            <v>1</v>
          </cell>
          <cell r="G2021">
            <v>1</v>
          </cell>
          <cell r="H2021">
            <v>3</v>
          </cell>
          <cell r="I2021">
            <v>1</v>
          </cell>
        </row>
        <row r="2022">
          <cell r="C2022" t="str">
            <v>36336 2011</v>
          </cell>
          <cell r="D2022">
            <v>201136336</v>
          </cell>
          <cell r="E2022">
            <v>0</v>
          </cell>
          <cell r="F2022">
            <v>1</v>
          </cell>
          <cell r="G2022">
            <v>1</v>
          </cell>
          <cell r="H2022">
            <v>3</v>
          </cell>
          <cell r="I2022">
            <v>1</v>
          </cell>
        </row>
        <row r="2023">
          <cell r="C2023" t="str">
            <v>36336 2011</v>
          </cell>
          <cell r="D2023">
            <v>201136336</v>
          </cell>
          <cell r="E2023">
            <v>0</v>
          </cell>
          <cell r="F2023">
            <v>1</v>
          </cell>
          <cell r="G2023">
            <v>1</v>
          </cell>
          <cell r="H2023">
            <v>3</v>
          </cell>
          <cell r="I2023">
            <v>1</v>
          </cell>
        </row>
        <row r="2024">
          <cell r="C2024" t="str">
            <v>36336 2011</v>
          </cell>
          <cell r="D2024">
            <v>201136336</v>
          </cell>
          <cell r="E2024">
            <v>0</v>
          </cell>
          <cell r="F2024">
            <v>1</v>
          </cell>
          <cell r="G2024">
            <v>1</v>
          </cell>
          <cell r="H2024">
            <v>3</v>
          </cell>
          <cell r="I2024">
            <v>1</v>
          </cell>
        </row>
        <row r="2025">
          <cell r="C2025" t="str">
            <v>36336 2011</v>
          </cell>
          <cell r="D2025">
            <v>201136336</v>
          </cell>
          <cell r="E2025">
            <v>0</v>
          </cell>
          <cell r="F2025">
            <v>1</v>
          </cell>
          <cell r="G2025">
            <v>1</v>
          </cell>
          <cell r="H2025">
            <v>3</v>
          </cell>
          <cell r="I2025">
            <v>1</v>
          </cell>
        </row>
        <row r="2026">
          <cell r="C2026" t="str">
            <v>36336 2011</v>
          </cell>
          <cell r="D2026">
            <v>201136336</v>
          </cell>
          <cell r="E2026">
            <v>0</v>
          </cell>
          <cell r="F2026">
            <v>1</v>
          </cell>
          <cell r="G2026">
            <v>1</v>
          </cell>
          <cell r="H2026">
            <v>3</v>
          </cell>
          <cell r="I2026">
            <v>1</v>
          </cell>
        </row>
        <row r="2027">
          <cell r="C2027" t="str">
            <v>36336 2011</v>
          </cell>
          <cell r="D2027">
            <v>201136336</v>
          </cell>
          <cell r="E2027">
            <v>0</v>
          </cell>
          <cell r="F2027">
            <v>1</v>
          </cell>
          <cell r="G2027">
            <v>1</v>
          </cell>
          <cell r="H2027">
            <v>3</v>
          </cell>
          <cell r="I2027">
            <v>1</v>
          </cell>
        </row>
        <row r="2028">
          <cell r="C2028" t="str">
            <v>36336 2011</v>
          </cell>
          <cell r="D2028">
            <v>201136336</v>
          </cell>
          <cell r="E2028">
            <v>0</v>
          </cell>
          <cell r="F2028">
            <v>1</v>
          </cell>
          <cell r="G2028">
            <v>1</v>
          </cell>
          <cell r="H2028">
            <v>3</v>
          </cell>
          <cell r="I2028">
            <v>1</v>
          </cell>
        </row>
        <row r="2029">
          <cell r="C2029" t="str">
            <v>36336 2011</v>
          </cell>
          <cell r="D2029">
            <v>201136336</v>
          </cell>
          <cell r="E2029">
            <v>0</v>
          </cell>
          <cell r="F2029">
            <v>1</v>
          </cell>
          <cell r="G2029">
            <v>1</v>
          </cell>
          <cell r="H2029">
            <v>3</v>
          </cell>
          <cell r="I2029">
            <v>1</v>
          </cell>
        </row>
        <row r="2030">
          <cell r="C2030" t="str">
            <v>36336 2011</v>
          </cell>
          <cell r="D2030">
            <v>201136336</v>
          </cell>
          <cell r="E2030">
            <v>0</v>
          </cell>
          <cell r="F2030">
            <v>1</v>
          </cell>
          <cell r="G2030">
            <v>1</v>
          </cell>
          <cell r="H2030">
            <v>3</v>
          </cell>
          <cell r="I2030">
            <v>1</v>
          </cell>
        </row>
        <row r="2031">
          <cell r="C2031" t="str">
            <v>36336 2011</v>
          </cell>
          <cell r="D2031">
            <v>201136336</v>
          </cell>
          <cell r="E2031">
            <v>0</v>
          </cell>
          <cell r="F2031">
            <v>1</v>
          </cell>
          <cell r="G2031">
            <v>1</v>
          </cell>
          <cell r="H2031">
            <v>3</v>
          </cell>
          <cell r="I2031">
            <v>1</v>
          </cell>
        </row>
        <row r="2032">
          <cell r="C2032" t="str">
            <v>36336 2011</v>
          </cell>
          <cell r="D2032">
            <v>201136336</v>
          </cell>
          <cell r="E2032">
            <v>0</v>
          </cell>
          <cell r="F2032">
            <v>1</v>
          </cell>
          <cell r="G2032">
            <v>1</v>
          </cell>
          <cell r="H2032">
            <v>3</v>
          </cell>
          <cell r="I2032">
            <v>1</v>
          </cell>
        </row>
        <row r="2033">
          <cell r="C2033" t="str">
            <v>36336 2011</v>
          </cell>
          <cell r="D2033">
            <v>201136336</v>
          </cell>
          <cell r="E2033">
            <v>0</v>
          </cell>
          <cell r="F2033">
            <v>1</v>
          </cell>
          <cell r="G2033">
            <v>1</v>
          </cell>
          <cell r="H2033">
            <v>3</v>
          </cell>
          <cell r="I2033">
            <v>1</v>
          </cell>
        </row>
        <row r="2034">
          <cell r="C2034" t="str">
            <v>36336 2011</v>
          </cell>
          <cell r="D2034">
            <v>201136336</v>
          </cell>
          <cell r="E2034">
            <v>0</v>
          </cell>
          <cell r="F2034">
            <v>1</v>
          </cell>
          <cell r="G2034">
            <v>1</v>
          </cell>
          <cell r="H2034">
            <v>3</v>
          </cell>
          <cell r="I2034">
            <v>1</v>
          </cell>
        </row>
        <row r="2035">
          <cell r="C2035" t="str">
            <v>36336 2011</v>
          </cell>
          <cell r="D2035">
            <v>201136336</v>
          </cell>
          <cell r="E2035">
            <v>0</v>
          </cell>
          <cell r="F2035">
            <v>1</v>
          </cell>
          <cell r="G2035">
            <v>1</v>
          </cell>
          <cell r="H2035">
            <v>3</v>
          </cell>
          <cell r="I2035">
            <v>1</v>
          </cell>
        </row>
        <row r="2036">
          <cell r="C2036" t="str">
            <v>36336 2011</v>
          </cell>
          <cell r="D2036">
            <v>201136336</v>
          </cell>
          <cell r="E2036">
            <v>0</v>
          </cell>
          <cell r="F2036">
            <v>1</v>
          </cell>
          <cell r="G2036">
            <v>1</v>
          </cell>
          <cell r="H2036">
            <v>3</v>
          </cell>
          <cell r="I2036">
            <v>1</v>
          </cell>
        </row>
        <row r="2037">
          <cell r="C2037" t="str">
            <v>36336 2011</v>
          </cell>
          <cell r="D2037">
            <v>201136336</v>
          </cell>
          <cell r="E2037">
            <v>0</v>
          </cell>
          <cell r="F2037">
            <v>1</v>
          </cell>
          <cell r="G2037">
            <v>1</v>
          </cell>
          <cell r="H2037">
            <v>3</v>
          </cell>
          <cell r="I2037">
            <v>1</v>
          </cell>
        </row>
        <row r="2038">
          <cell r="C2038" t="str">
            <v>36336 2011</v>
          </cell>
          <cell r="D2038">
            <v>201136336</v>
          </cell>
          <cell r="E2038">
            <v>0</v>
          </cell>
          <cell r="F2038">
            <v>1</v>
          </cell>
          <cell r="G2038">
            <v>1</v>
          </cell>
          <cell r="H2038">
            <v>3</v>
          </cell>
          <cell r="I2038">
            <v>1</v>
          </cell>
        </row>
        <row r="2039">
          <cell r="C2039" t="str">
            <v>36336 2011</v>
          </cell>
          <cell r="D2039">
            <v>201136336</v>
          </cell>
          <cell r="E2039">
            <v>0</v>
          </cell>
          <cell r="F2039">
            <v>1</v>
          </cell>
          <cell r="G2039">
            <v>1</v>
          </cell>
          <cell r="H2039">
            <v>3</v>
          </cell>
          <cell r="I2039">
            <v>1</v>
          </cell>
        </row>
        <row r="2040">
          <cell r="C2040" t="str">
            <v>36336 2011</v>
          </cell>
          <cell r="D2040">
            <v>201136336</v>
          </cell>
          <cell r="E2040">
            <v>0</v>
          </cell>
          <cell r="F2040">
            <v>1</v>
          </cell>
          <cell r="G2040">
            <v>1</v>
          </cell>
          <cell r="H2040">
            <v>3</v>
          </cell>
          <cell r="I2040">
            <v>1</v>
          </cell>
        </row>
        <row r="2041">
          <cell r="C2041" t="str">
            <v>36336 2011</v>
          </cell>
          <cell r="D2041">
            <v>201136336</v>
          </cell>
          <cell r="E2041">
            <v>0</v>
          </cell>
          <cell r="F2041">
            <v>1</v>
          </cell>
          <cell r="G2041">
            <v>1</v>
          </cell>
          <cell r="H2041">
            <v>3</v>
          </cell>
          <cell r="I2041">
            <v>1</v>
          </cell>
        </row>
        <row r="2042">
          <cell r="C2042" t="str">
            <v>36336 2011</v>
          </cell>
          <cell r="D2042">
            <v>201136336</v>
          </cell>
          <cell r="E2042">
            <v>0</v>
          </cell>
          <cell r="F2042">
            <v>1</v>
          </cell>
          <cell r="G2042">
            <v>1</v>
          </cell>
          <cell r="H2042">
            <v>3</v>
          </cell>
          <cell r="I2042">
            <v>1</v>
          </cell>
        </row>
        <row r="2043">
          <cell r="C2043" t="str">
            <v>36336 2011</v>
          </cell>
          <cell r="D2043">
            <v>201136336</v>
          </cell>
          <cell r="E2043">
            <v>0</v>
          </cell>
          <cell r="F2043">
            <v>1</v>
          </cell>
          <cell r="G2043">
            <v>1</v>
          </cell>
          <cell r="H2043">
            <v>3</v>
          </cell>
          <cell r="I2043">
            <v>1</v>
          </cell>
        </row>
        <row r="2044">
          <cell r="C2044" t="str">
            <v>36336 2011</v>
          </cell>
          <cell r="D2044">
            <v>201136336</v>
          </cell>
          <cell r="E2044">
            <v>0</v>
          </cell>
          <cell r="F2044">
            <v>1</v>
          </cell>
          <cell r="G2044">
            <v>1</v>
          </cell>
          <cell r="H2044">
            <v>3</v>
          </cell>
          <cell r="I2044">
            <v>1</v>
          </cell>
        </row>
        <row r="2045">
          <cell r="C2045" t="str">
            <v>36336 2011</v>
          </cell>
          <cell r="D2045">
            <v>201136336</v>
          </cell>
          <cell r="E2045">
            <v>0</v>
          </cell>
          <cell r="F2045">
            <v>1</v>
          </cell>
          <cell r="G2045">
            <v>1</v>
          </cell>
          <cell r="H2045">
            <v>3</v>
          </cell>
          <cell r="I2045">
            <v>1</v>
          </cell>
        </row>
        <row r="2046">
          <cell r="C2046" t="str">
            <v>36336 2011</v>
          </cell>
          <cell r="D2046">
            <v>201136336</v>
          </cell>
          <cell r="E2046">
            <v>0</v>
          </cell>
          <cell r="F2046">
            <v>1</v>
          </cell>
          <cell r="G2046">
            <v>1</v>
          </cell>
          <cell r="H2046">
            <v>3</v>
          </cell>
          <cell r="I2046">
            <v>1</v>
          </cell>
        </row>
        <row r="2047">
          <cell r="C2047" t="str">
            <v>36336 2011</v>
          </cell>
          <cell r="D2047">
            <v>201136336</v>
          </cell>
          <cell r="E2047">
            <v>0</v>
          </cell>
          <cell r="F2047">
            <v>1</v>
          </cell>
          <cell r="G2047">
            <v>1</v>
          </cell>
          <cell r="H2047">
            <v>3</v>
          </cell>
          <cell r="I2047">
            <v>1</v>
          </cell>
        </row>
        <row r="2048">
          <cell r="C2048" t="str">
            <v>36336 2011</v>
          </cell>
          <cell r="D2048">
            <v>201136336</v>
          </cell>
          <cell r="E2048">
            <v>0</v>
          </cell>
          <cell r="F2048">
            <v>1</v>
          </cell>
          <cell r="G2048">
            <v>1</v>
          </cell>
          <cell r="H2048">
            <v>3</v>
          </cell>
          <cell r="I2048">
            <v>1</v>
          </cell>
        </row>
        <row r="2049">
          <cell r="C2049" t="str">
            <v>36336 2011</v>
          </cell>
          <cell r="D2049">
            <v>201136336</v>
          </cell>
          <cell r="E2049">
            <v>0</v>
          </cell>
          <cell r="F2049">
            <v>1</v>
          </cell>
          <cell r="G2049">
            <v>1</v>
          </cell>
          <cell r="H2049">
            <v>3</v>
          </cell>
          <cell r="I2049">
            <v>1</v>
          </cell>
        </row>
        <row r="2050">
          <cell r="C2050" t="str">
            <v>36336 2011</v>
          </cell>
          <cell r="D2050">
            <v>201136336</v>
          </cell>
          <cell r="E2050">
            <v>0</v>
          </cell>
          <cell r="F2050">
            <v>1</v>
          </cell>
          <cell r="G2050">
            <v>1</v>
          </cell>
          <cell r="H2050">
            <v>3</v>
          </cell>
          <cell r="I2050">
            <v>1</v>
          </cell>
        </row>
        <row r="2051">
          <cell r="C2051" t="str">
            <v>36336 2011</v>
          </cell>
          <cell r="D2051">
            <v>201136336</v>
          </cell>
          <cell r="E2051">
            <v>0</v>
          </cell>
          <cell r="F2051">
            <v>1</v>
          </cell>
          <cell r="G2051">
            <v>1</v>
          </cell>
          <cell r="H2051">
            <v>3</v>
          </cell>
          <cell r="I2051">
            <v>1</v>
          </cell>
        </row>
        <row r="2052">
          <cell r="C2052" t="str">
            <v>36336 2011</v>
          </cell>
          <cell r="D2052">
            <v>201136336</v>
          </cell>
          <cell r="E2052">
            <v>0</v>
          </cell>
          <cell r="F2052">
            <v>1</v>
          </cell>
          <cell r="G2052">
            <v>1</v>
          </cell>
          <cell r="H2052">
            <v>3</v>
          </cell>
          <cell r="I2052">
            <v>1</v>
          </cell>
        </row>
        <row r="2053">
          <cell r="C2053" t="str">
            <v>36336 2011</v>
          </cell>
          <cell r="D2053">
            <v>201136336</v>
          </cell>
          <cell r="E2053">
            <v>0</v>
          </cell>
          <cell r="F2053">
            <v>1</v>
          </cell>
          <cell r="G2053">
            <v>1</v>
          </cell>
          <cell r="H2053">
            <v>3</v>
          </cell>
          <cell r="I2053">
            <v>1</v>
          </cell>
        </row>
        <row r="2054">
          <cell r="C2054" t="str">
            <v>36336 2011</v>
          </cell>
          <cell r="D2054">
            <v>201136336</v>
          </cell>
          <cell r="E2054">
            <v>0</v>
          </cell>
          <cell r="F2054">
            <v>1</v>
          </cell>
          <cell r="G2054">
            <v>1</v>
          </cell>
          <cell r="H2054">
            <v>3</v>
          </cell>
          <cell r="I2054">
            <v>1</v>
          </cell>
        </row>
        <row r="2055">
          <cell r="C2055" t="str">
            <v>36336 2011</v>
          </cell>
          <cell r="D2055">
            <v>201136336</v>
          </cell>
          <cell r="E2055">
            <v>0</v>
          </cell>
          <cell r="F2055">
            <v>1</v>
          </cell>
          <cell r="G2055">
            <v>1</v>
          </cell>
          <cell r="H2055">
            <v>3</v>
          </cell>
          <cell r="I2055">
            <v>1</v>
          </cell>
        </row>
        <row r="2056">
          <cell r="C2056" t="str">
            <v>36336 2011</v>
          </cell>
          <cell r="D2056">
            <v>201136336</v>
          </cell>
          <cell r="E2056">
            <v>0</v>
          </cell>
          <cell r="F2056">
            <v>1</v>
          </cell>
          <cell r="G2056">
            <v>1</v>
          </cell>
          <cell r="H2056">
            <v>3</v>
          </cell>
          <cell r="I2056">
            <v>1</v>
          </cell>
        </row>
        <row r="2057">
          <cell r="C2057" t="str">
            <v>37016 2011</v>
          </cell>
          <cell r="D2057">
            <v>201137016</v>
          </cell>
          <cell r="E2057">
            <v>0</v>
          </cell>
          <cell r="F2057">
            <v>1</v>
          </cell>
          <cell r="G2057">
            <v>1</v>
          </cell>
          <cell r="H2057">
            <v>3</v>
          </cell>
          <cell r="I2057">
            <v>3</v>
          </cell>
        </row>
        <row r="2058">
          <cell r="C2058" t="str">
            <v>37016 2011</v>
          </cell>
          <cell r="D2058">
            <v>201137016</v>
          </cell>
          <cell r="E2058">
            <v>0</v>
          </cell>
          <cell r="F2058">
            <v>1</v>
          </cell>
          <cell r="G2058">
            <v>1</v>
          </cell>
          <cell r="H2058">
            <v>3</v>
          </cell>
          <cell r="I2058">
            <v>3</v>
          </cell>
        </row>
        <row r="2059">
          <cell r="C2059" t="str">
            <v>37016 2011</v>
          </cell>
          <cell r="D2059">
            <v>201137016</v>
          </cell>
          <cell r="E2059">
            <v>0</v>
          </cell>
          <cell r="F2059">
            <v>1</v>
          </cell>
          <cell r="G2059">
            <v>1</v>
          </cell>
          <cell r="H2059">
            <v>3</v>
          </cell>
          <cell r="I2059">
            <v>3</v>
          </cell>
        </row>
        <row r="2060">
          <cell r="C2060" t="str">
            <v>37016 2011</v>
          </cell>
          <cell r="D2060">
            <v>201137016</v>
          </cell>
          <cell r="E2060">
            <v>0</v>
          </cell>
          <cell r="F2060">
            <v>1</v>
          </cell>
          <cell r="G2060">
            <v>1</v>
          </cell>
          <cell r="H2060">
            <v>3</v>
          </cell>
          <cell r="I2060">
            <v>3</v>
          </cell>
        </row>
        <row r="2061">
          <cell r="C2061" t="str">
            <v>37016 2011</v>
          </cell>
          <cell r="D2061">
            <v>201137016</v>
          </cell>
          <cell r="E2061">
            <v>0</v>
          </cell>
          <cell r="F2061">
            <v>1</v>
          </cell>
          <cell r="G2061">
            <v>1</v>
          </cell>
          <cell r="H2061">
            <v>3</v>
          </cell>
          <cell r="I2061">
            <v>3</v>
          </cell>
        </row>
        <row r="2062">
          <cell r="C2062" t="str">
            <v>37016 2011</v>
          </cell>
          <cell r="D2062">
            <v>201137016</v>
          </cell>
          <cell r="E2062">
            <v>0</v>
          </cell>
          <cell r="F2062">
            <v>1</v>
          </cell>
          <cell r="G2062">
            <v>1</v>
          </cell>
          <cell r="H2062">
            <v>3</v>
          </cell>
          <cell r="I2062">
            <v>3</v>
          </cell>
        </row>
        <row r="2063">
          <cell r="C2063" t="str">
            <v>37016 2011</v>
          </cell>
          <cell r="D2063">
            <v>201137016</v>
          </cell>
          <cell r="E2063">
            <v>0</v>
          </cell>
          <cell r="F2063">
            <v>1</v>
          </cell>
          <cell r="G2063">
            <v>1</v>
          </cell>
          <cell r="H2063">
            <v>3</v>
          </cell>
          <cell r="I2063">
            <v>3</v>
          </cell>
        </row>
        <row r="2064">
          <cell r="C2064" t="str">
            <v>37016 2011</v>
          </cell>
          <cell r="D2064">
            <v>201137016</v>
          </cell>
          <cell r="E2064">
            <v>0</v>
          </cell>
          <cell r="F2064">
            <v>1</v>
          </cell>
          <cell r="G2064">
            <v>1</v>
          </cell>
          <cell r="H2064">
            <v>3</v>
          </cell>
          <cell r="I2064">
            <v>3</v>
          </cell>
        </row>
        <row r="2065">
          <cell r="C2065" t="str">
            <v>37016 2011</v>
          </cell>
          <cell r="D2065">
            <v>201137016</v>
          </cell>
          <cell r="E2065">
            <v>0</v>
          </cell>
          <cell r="F2065">
            <v>1</v>
          </cell>
          <cell r="G2065">
            <v>1</v>
          </cell>
          <cell r="H2065">
            <v>3</v>
          </cell>
          <cell r="I2065">
            <v>3</v>
          </cell>
        </row>
        <row r="2066">
          <cell r="C2066" t="str">
            <v>37022 2011</v>
          </cell>
          <cell r="D2066">
            <v>201137022</v>
          </cell>
          <cell r="E2066">
            <v>0</v>
          </cell>
          <cell r="F2066">
            <v>1</v>
          </cell>
          <cell r="G2066">
            <v>1</v>
          </cell>
          <cell r="H2066">
            <v>3</v>
          </cell>
          <cell r="I2066">
            <v>3</v>
          </cell>
        </row>
        <row r="2067">
          <cell r="C2067" t="str">
            <v>37022 2011</v>
          </cell>
          <cell r="D2067">
            <v>201137022</v>
          </cell>
          <cell r="E2067">
            <v>0</v>
          </cell>
          <cell r="F2067">
            <v>1</v>
          </cell>
          <cell r="G2067">
            <v>1</v>
          </cell>
          <cell r="H2067">
            <v>3</v>
          </cell>
          <cell r="I2067">
            <v>3</v>
          </cell>
        </row>
        <row r="2068">
          <cell r="C2068" t="str">
            <v>37022 2011</v>
          </cell>
          <cell r="D2068">
            <v>201137022</v>
          </cell>
          <cell r="E2068">
            <v>0</v>
          </cell>
          <cell r="F2068">
            <v>1</v>
          </cell>
          <cell r="G2068">
            <v>1</v>
          </cell>
          <cell r="H2068">
            <v>3</v>
          </cell>
          <cell r="I2068">
            <v>3</v>
          </cell>
        </row>
        <row r="2069">
          <cell r="C2069" t="str">
            <v>37022 2011</v>
          </cell>
          <cell r="D2069">
            <v>201137022</v>
          </cell>
          <cell r="E2069">
            <v>0</v>
          </cell>
          <cell r="F2069">
            <v>1</v>
          </cell>
          <cell r="G2069">
            <v>1</v>
          </cell>
          <cell r="H2069">
            <v>3</v>
          </cell>
          <cell r="I2069">
            <v>3</v>
          </cell>
        </row>
        <row r="2070">
          <cell r="C2070" t="str">
            <v>37022 2011</v>
          </cell>
          <cell r="D2070">
            <v>201137022</v>
          </cell>
          <cell r="E2070">
            <v>0</v>
          </cell>
          <cell r="F2070">
            <v>1</v>
          </cell>
          <cell r="G2070">
            <v>1</v>
          </cell>
          <cell r="H2070">
            <v>3</v>
          </cell>
          <cell r="I2070">
            <v>3</v>
          </cell>
        </row>
        <row r="2071">
          <cell r="C2071" t="str">
            <v>37022 2011</v>
          </cell>
          <cell r="D2071">
            <v>201137022</v>
          </cell>
          <cell r="E2071">
            <v>0</v>
          </cell>
          <cell r="F2071">
            <v>1</v>
          </cell>
          <cell r="G2071">
            <v>1</v>
          </cell>
          <cell r="H2071">
            <v>3</v>
          </cell>
          <cell r="I2071">
            <v>3</v>
          </cell>
        </row>
        <row r="2072">
          <cell r="C2072" t="str">
            <v>37022 2011</v>
          </cell>
          <cell r="D2072">
            <v>201137022</v>
          </cell>
          <cell r="E2072">
            <v>0</v>
          </cell>
          <cell r="F2072">
            <v>1</v>
          </cell>
          <cell r="G2072">
            <v>1</v>
          </cell>
          <cell r="H2072">
            <v>3</v>
          </cell>
          <cell r="I2072">
            <v>3</v>
          </cell>
        </row>
        <row r="2073">
          <cell r="C2073" t="str">
            <v>37022 2011</v>
          </cell>
          <cell r="D2073">
            <v>201137022</v>
          </cell>
          <cell r="E2073">
            <v>0</v>
          </cell>
          <cell r="F2073">
            <v>1</v>
          </cell>
          <cell r="G2073">
            <v>1</v>
          </cell>
          <cell r="H2073">
            <v>3</v>
          </cell>
          <cell r="I2073">
            <v>3</v>
          </cell>
        </row>
        <row r="2074">
          <cell r="C2074" t="str">
            <v>37022 2011</v>
          </cell>
          <cell r="D2074">
            <v>201137022</v>
          </cell>
          <cell r="E2074">
            <v>0</v>
          </cell>
          <cell r="F2074">
            <v>1</v>
          </cell>
          <cell r="G2074">
            <v>1</v>
          </cell>
          <cell r="H2074">
            <v>3</v>
          </cell>
          <cell r="I2074">
            <v>3</v>
          </cell>
        </row>
        <row r="2075">
          <cell r="C2075" t="str">
            <v>37022 2011</v>
          </cell>
          <cell r="D2075">
            <v>201137022</v>
          </cell>
          <cell r="E2075">
            <v>0</v>
          </cell>
          <cell r="F2075">
            <v>1</v>
          </cell>
          <cell r="G2075">
            <v>1</v>
          </cell>
          <cell r="H2075">
            <v>3</v>
          </cell>
          <cell r="I2075">
            <v>3</v>
          </cell>
        </row>
        <row r="2076">
          <cell r="C2076" t="str">
            <v>37022 2011</v>
          </cell>
          <cell r="D2076">
            <v>201137022</v>
          </cell>
          <cell r="E2076">
            <v>0</v>
          </cell>
          <cell r="F2076">
            <v>1</v>
          </cell>
          <cell r="G2076">
            <v>1</v>
          </cell>
          <cell r="H2076">
            <v>3</v>
          </cell>
          <cell r="I2076">
            <v>3</v>
          </cell>
        </row>
        <row r="2077">
          <cell r="C2077" t="str">
            <v>37022 2011</v>
          </cell>
          <cell r="D2077">
            <v>201137022</v>
          </cell>
          <cell r="E2077">
            <v>0</v>
          </cell>
          <cell r="F2077">
            <v>1</v>
          </cell>
          <cell r="G2077">
            <v>1</v>
          </cell>
          <cell r="H2077">
            <v>3</v>
          </cell>
          <cell r="I2077">
            <v>3</v>
          </cell>
        </row>
        <row r="2078">
          <cell r="C2078" t="str">
            <v>37022 2011</v>
          </cell>
          <cell r="D2078">
            <v>201137022</v>
          </cell>
          <cell r="E2078">
            <v>0</v>
          </cell>
          <cell r="F2078">
            <v>1</v>
          </cell>
          <cell r="G2078">
            <v>1</v>
          </cell>
          <cell r="H2078">
            <v>3</v>
          </cell>
          <cell r="I2078">
            <v>3</v>
          </cell>
        </row>
        <row r="2079">
          <cell r="C2079" t="str">
            <v>37022 2011</v>
          </cell>
          <cell r="D2079">
            <v>201137022</v>
          </cell>
          <cell r="E2079">
            <v>0</v>
          </cell>
          <cell r="F2079">
            <v>1</v>
          </cell>
          <cell r="G2079">
            <v>1</v>
          </cell>
          <cell r="H2079">
            <v>3</v>
          </cell>
          <cell r="I2079">
            <v>3</v>
          </cell>
        </row>
        <row r="2080">
          <cell r="C2080" t="str">
            <v>37022 2011</v>
          </cell>
          <cell r="D2080">
            <v>201137022</v>
          </cell>
          <cell r="E2080">
            <v>0</v>
          </cell>
          <cell r="F2080">
            <v>1</v>
          </cell>
          <cell r="G2080">
            <v>1</v>
          </cell>
          <cell r="H2080">
            <v>3</v>
          </cell>
          <cell r="I2080">
            <v>3</v>
          </cell>
        </row>
        <row r="2081">
          <cell r="C2081" t="str">
            <v>37022 2011</v>
          </cell>
          <cell r="D2081">
            <v>201137022</v>
          </cell>
          <cell r="E2081">
            <v>0</v>
          </cell>
          <cell r="F2081">
            <v>1</v>
          </cell>
          <cell r="G2081">
            <v>1</v>
          </cell>
          <cell r="H2081">
            <v>3</v>
          </cell>
          <cell r="I2081">
            <v>3</v>
          </cell>
        </row>
        <row r="2082">
          <cell r="C2082" t="str">
            <v>37022 2011</v>
          </cell>
          <cell r="D2082">
            <v>201137022</v>
          </cell>
          <cell r="E2082">
            <v>0</v>
          </cell>
          <cell r="F2082">
            <v>1</v>
          </cell>
          <cell r="G2082">
            <v>1</v>
          </cell>
          <cell r="H2082">
            <v>3</v>
          </cell>
          <cell r="I2082">
            <v>3</v>
          </cell>
        </row>
        <row r="2083">
          <cell r="C2083" t="str">
            <v>37022 2011</v>
          </cell>
          <cell r="D2083">
            <v>201137022</v>
          </cell>
          <cell r="E2083">
            <v>0</v>
          </cell>
          <cell r="F2083">
            <v>1</v>
          </cell>
          <cell r="G2083">
            <v>1</v>
          </cell>
          <cell r="H2083">
            <v>3</v>
          </cell>
          <cell r="I2083">
            <v>3</v>
          </cell>
        </row>
        <row r="2084">
          <cell r="C2084" t="str">
            <v>37022 2011</v>
          </cell>
          <cell r="D2084">
            <v>201137022</v>
          </cell>
          <cell r="E2084">
            <v>0</v>
          </cell>
          <cell r="F2084">
            <v>1</v>
          </cell>
          <cell r="G2084">
            <v>1</v>
          </cell>
          <cell r="H2084">
            <v>3</v>
          </cell>
          <cell r="I2084">
            <v>3</v>
          </cell>
        </row>
        <row r="2085">
          <cell r="C2085" t="str">
            <v>37022 2011</v>
          </cell>
          <cell r="D2085">
            <v>201137022</v>
          </cell>
          <cell r="E2085">
            <v>0</v>
          </cell>
          <cell r="F2085">
            <v>1</v>
          </cell>
          <cell r="G2085">
            <v>1</v>
          </cell>
          <cell r="H2085">
            <v>3</v>
          </cell>
          <cell r="I2085">
            <v>3</v>
          </cell>
        </row>
        <row r="2086">
          <cell r="C2086" t="str">
            <v>37022 2011</v>
          </cell>
          <cell r="D2086">
            <v>201137022</v>
          </cell>
          <cell r="E2086">
            <v>0</v>
          </cell>
          <cell r="F2086">
            <v>1</v>
          </cell>
          <cell r="G2086">
            <v>1</v>
          </cell>
          <cell r="H2086">
            <v>3</v>
          </cell>
          <cell r="I2086">
            <v>3</v>
          </cell>
        </row>
        <row r="2087">
          <cell r="C2087" t="str">
            <v>37022 2011</v>
          </cell>
          <cell r="D2087">
            <v>201137022</v>
          </cell>
          <cell r="E2087">
            <v>0</v>
          </cell>
          <cell r="F2087">
            <v>1</v>
          </cell>
          <cell r="G2087">
            <v>1</v>
          </cell>
          <cell r="H2087">
            <v>3</v>
          </cell>
          <cell r="I2087">
            <v>3</v>
          </cell>
        </row>
        <row r="2088">
          <cell r="C2088" t="str">
            <v>37022 2011</v>
          </cell>
          <cell r="D2088">
            <v>201137022</v>
          </cell>
          <cell r="E2088">
            <v>0</v>
          </cell>
          <cell r="F2088">
            <v>1</v>
          </cell>
          <cell r="G2088">
            <v>1</v>
          </cell>
          <cell r="H2088">
            <v>3</v>
          </cell>
          <cell r="I2088">
            <v>3</v>
          </cell>
        </row>
        <row r="2089">
          <cell r="C2089" t="str">
            <v>37022 2011</v>
          </cell>
          <cell r="D2089">
            <v>201137022</v>
          </cell>
          <cell r="E2089">
            <v>0</v>
          </cell>
          <cell r="F2089">
            <v>1</v>
          </cell>
          <cell r="G2089">
            <v>1</v>
          </cell>
          <cell r="H2089">
            <v>3</v>
          </cell>
          <cell r="I2089">
            <v>3</v>
          </cell>
        </row>
        <row r="2090">
          <cell r="C2090" t="str">
            <v>37022 2011</v>
          </cell>
          <cell r="D2090">
            <v>201137022</v>
          </cell>
          <cell r="E2090">
            <v>0</v>
          </cell>
          <cell r="F2090">
            <v>1</v>
          </cell>
          <cell r="G2090">
            <v>1</v>
          </cell>
          <cell r="H2090">
            <v>3</v>
          </cell>
          <cell r="I2090">
            <v>3</v>
          </cell>
        </row>
        <row r="2091">
          <cell r="C2091" t="str">
            <v>37022 2011</v>
          </cell>
          <cell r="D2091">
            <v>201137022</v>
          </cell>
          <cell r="E2091">
            <v>0</v>
          </cell>
          <cell r="F2091">
            <v>1</v>
          </cell>
          <cell r="G2091">
            <v>1</v>
          </cell>
          <cell r="H2091">
            <v>3</v>
          </cell>
          <cell r="I2091">
            <v>3</v>
          </cell>
        </row>
        <row r="2092">
          <cell r="C2092" t="str">
            <v>38011 2011</v>
          </cell>
          <cell r="D2092">
            <v>201138011</v>
          </cell>
          <cell r="E2092">
            <v>4</v>
          </cell>
          <cell r="F2092">
            <v>0</v>
          </cell>
          <cell r="G2092">
            <v>1</v>
          </cell>
          <cell r="H2092">
            <v>3</v>
          </cell>
          <cell r="I2092">
            <v>2</v>
          </cell>
        </row>
        <row r="2093">
          <cell r="C2093" t="str">
            <v>41008 2011</v>
          </cell>
          <cell r="D2093">
            <v>201141008</v>
          </cell>
          <cell r="E2093">
            <v>0</v>
          </cell>
          <cell r="F2093">
            <v>1</v>
          </cell>
          <cell r="G2093">
            <v>1</v>
          </cell>
          <cell r="H2093">
            <v>3</v>
          </cell>
          <cell r="I2093">
            <v>4</v>
          </cell>
        </row>
        <row r="2094">
          <cell r="C2094" t="str">
            <v>41008 2011</v>
          </cell>
          <cell r="D2094">
            <v>201141008</v>
          </cell>
          <cell r="E2094">
            <v>0</v>
          </cell>
          <cell r="F2094">
            <v>1</v>
          </cell>
          <cell r="G2094">
            <v>1</v>
          </cell>
          <cell r="H2094">
            <v>3</v>
          </cell>
          <cell r="I2094">
            <v>4</v>
          </cell>
        </row>
        <row r="2095">
          <cell r="C2095" t="str">
            <v>41008 2011</v>
          </cell>
          <cell r="D2095">
            <v>201141008</v>
          </cell>
          <cell r="E2095">
            <v>0</v>
          </cell>
          <cell r="F2095">
            <v>1</v>
          </cell>
          <cell r="G2095">
            <v>1</v>
          </cell>
          <cell r="H2095">
            <v>3</v>
          </cell>
          <cell r="I2095">
            <v>4</v>
          </cell>
        </row>
        <row r="2096">
          <cell r="C2096" t="str">
            <v>42025 2011</v>
          </cell>
          <cell r="D2096">
            <v>201142025</v>
          </cell>
          <cell r="E2096">
            <v>0</v>
          </cell>
          <cell r="F2096">
            <v>1</v>
          </cell>
          <cell r="G2096">
            <v>1</v>
          </cell>
          <cell r="H2096">
            <v>2</v>
          </cell>
          <cell r="I2096">
            <v>1</v>
          </cell>
        </row>
        <row r="2097">
          <cell r="C2097" t="str">
            <v>42025 2011</v>
          </cell>
          <cell r="D2097">
            <v>201142025</v>
          </cell>
          <cell r="E2097">
            <v>0</v>
          </cell>
          <cell r="F2097">
            <v>1</v>
          </cell>
          <cell r="G2097">
            <v>1</v>
          </cell>
          <cell r="H2097">
            <v>2</v>
          </cell>
          <cell r="I2097">
            <v>1</v>
          </cell>
        </row>
        <row r="2098">
          <cell r="C2098" t="str">
            <v>42025 2011</v>
          </cell>
          <cell r="D2098">
            <v>201142025</v>
          </cell>
          <cell r="E2098">
            <v>0</v>
          </cell>
          <cell r="F2098">
            <v>1</v>
          </cell>
          <cell r="G2098">
            <v>1</v>
          </cell>
          <cell r="H2098">
            <v>2</v>
          </cell>
          <cell r="I2098">
            <v>1</v>
          </cell>
        </row>
        <row r="2099">
          <cell r="C2099" t="str">
            <v>42025 2011</v>
          </cell>
          <cell r="D2099">
            <v>201142025</v>
          </cell>
          <cell r="E2099">
            <v>0</v>
          </cell>
          <cell r="F2099">
            <v>1</v>
          </cell>
          <cell r="G2099">
            <v>1</v>
          </cell>
          <cell r="H2099">
            <v>2</v>
          </cell>
          <cell r="I2099">
            <v>1</v>
          </cell>
        </row>
        <row r="2100">
          <cell r="C2100" t="str">
            <v>42116 2011</v>
          </cell>
          <cell r="D2100">
            <v>201142116</v>
          </cell>
          <cell r="E2100">
            <v>0</v>
          </cell>
          <cell r="F2100">
            <v>1</v>
          </cell>
          <cell r="G2100">
            <v>1</v>
          </cell>
          <cell r="H2100">
            <v>3</v>
          </cell>
          <cell r="I2100">
            <v>1</v>
          </cell>
        </row>
        <row r="2101">
          <cell r="C2101" t="str">
            <v>42116 2011</v>
          </cell>
          <cell r="D2101">
            <v>201142116</v>
          </cell>
          <cell r="E2101">
            <v>0</v>
          </cell>
          <cell r="F2101">
            <v>1</v>
          </cell>
          <cell r="G2101">
            <v>1</v>
          </cell>
          <cell r="H2101">
            <v>3</v>
          </cell>
          <cell r="I2101">
            <v>1</v>
          </cell>
        </row>
        <row r="2102">
          <cell r="C2102" t="str">
            <v>42188 2011</v>
          </cell>
          <cell r="D2102">
            <v>201142188</v>
          </cell>
          <cell r="E2102">
            <v>0</v>
          </cell>
          <cell r="F2102">
            <v>1</v>
          </cell>
          <cell r="G2102">
            <v>1</v>
          </cell>
          <cell r="H2102">
            <v>3</v>
          </cell>
          <cell r="I2102">
            <v>1</v>
          </cell>
        </row>
        <row r="2103">
          <cell r="C2103" t="str">
            <v>42188 2011</v>
          </cell>
          <cell r="D2103">
            <v>201142188</v>
          </cell>
          <cell r="E2103">
            <v>0</v>
          </cell>
          <cell r="F2103">
            <v>1</v>
          </cell>
          <cell r="G2103">
            <v>1</v>
          </cell>
          <cell r="H2103">
            <v>3</v>
          </cell>
          <cell r="I2103">
            <v>1</v>
          </cell>
        </row>
        <row r="2104">
          <cell r="C2104" t="str">
            <v>42188 2011</v>
          </cell>
          <cell r="D2104">
            <v>201142188</v>
          </cell>
          <cell r="E2104">
            <v>0</v>
          </cell>
          <cell r="F2104">
            <v>1</v>
          </cell>
          <cell r="G2104">
            <v>1</v>
          </cell>
          <cell r="H2104">
            <v>3</v>
          </cell>
          <cell r="I2104">
            <v>1</v>
          </cell>
        </row>
        <row r="2105">
          <cell r="C2105" t="str">
            <v>42188 2011</v>
          </cell>
          <cell r="D2105">
            <v>201142188</v>
          </cell>
          <cell r="E2105">
            <v>0</v>
          </cell>
          <cell r="F2105">
            <v>1</v>
          </cell>
          <cell r="G2105">
            <v>1</v>
          </cell>
          <cell r="H2105">
            <v>3</v>
          </cell>
          <cell r="I2105">
            <v>1</v>
          </cell>
        </row>
        <row r="2106">
          <cell r="C2106" t="str">
            <v>42188 2011</v>
          </cell>
          <cell r="D2106">
            <v>201142188</v>
          </cell>
          <cell r="E2106">
            <v>0</v>
          </cell>
          <cell r="F2106">
            <v>1</v>
          </cell>
          <cell r="G2106">
            <v>1</v>
          </cell>
          <cell r="H2106">
            <v>3</v>
          </cell>
          <cell r="I2106">
            <v>1</v>
          </cell>
        </row>
        <row r="2107">
          <cell r="C2107" t="str">
            <v>42188 2011</v>
          </cell>
          <cell r="D2107">
            <v>201142188</v>
          </cell>
          <cell r="E2107">
            <v>0</v>
          </cell>
          <cell r="F2107">
            <v>1</v>
          </cell>
          <cell r="G2107">
            <v>1</v>
          </cell>
          <cell r="H2107">
            <v>3</v>
          </cell>
          <cell r="I2107">
            <v>1</v>
          </cell>
        </row>
        <row r="2108">
          <cell r="C2108" t="str">
            <v>42188 2011</v>
          </cell>
          <cell r="D2108">
            <v>201142188</v>
          </cell>
          <cell r="E2108">
            <v>0</v>
          </cell>
          <cell r="F2108">
            <v>1</v>
          </cell>
          <cell r="G2108">
            <v>1</v>
          </cell>
          <cell r="H2108">
            <v>3</v>
          </cell>
          <cell r="I2108">
            <v>1</v>
          </cell>
        </row>
        <row r="2109">
          <cell r="C2109" t="str">
            <v>42188 2011</v>
          </cell>
          <cell r="D2109">
            <v>201142188</v>
          </cell>
          <cell r="E2109">
            <v>0</v>
          </cell>
          <cell r="F2109">
            <v>1</v>
          </cell>
          <cell r="G2109">
            <v>1</v>
          </cell>
          <cell r="H2109">
            <v>3</v>
          </cell>
          <cell r="I2109">
            <v>1</v>
          </cell>
        </row>
        <row r="2110">
          <cell r="C2110" t="str">
            <v>42188 2011</v>
          </cell>
          <cell r="D2110">
            <v>201142188</v>
          </cell>
          <cell r="E2110">
            <v>0</v>
          </cell>
          <cell r="F2110">
            <v>1</v>
          </cell>
          <cell r="G2110">
            <v>1</v>
          </cell>
          <cell r="H2110">
            <v>3</v>
          </cell>
          <cell r="I2110">
            <v>1</v>
          </cell>
        </row>
        <row r="2111">
          <cell r="C2111" t="str">
            <v>42188 2011</v>
          </cell>
          <cell r="D2111">
            <v>201142188</v>
          </cell>
          <cell r="E2111">
            <v>0</v>
          </cell>
          <cell r="F2111">
            <v>1</v>
          </cell>
          <cell r="G2111">
            <v>1</v>
          </cell>
          <cell r="H2111">
            <v>3</v>
          </cell>
          <cell r="I2111">
            <v>1</v>
          </cell>
        </row>
        <row r="2112">
          <cell r="C2112" t="str">
            <v>42188 2011</v>
          </cell>
          <cell r="D2112">
            <v>201142188</v>
          </cell>
          <cell r="E2112">
            <v>0</v>
          </cell>
          <cell r="F2112">
            <v>1</v>
          </cell>
          <cell r="G2112">
            <v>1</v>
          </cell>
          <cell r="H2112">
            <v>3</v>
          </cell>
          <cell r="I2112">
            <v>1</v>
          </cell>
        </row>
        <row r="2113">
          <cell r="C2113" t="str">
            <v>42188 2011</v>
          </cell>
          <cell r="D2113">
            <v>201142188</v>
          </cell>
          <cell r="E2113">
            <v>0</v>
          </cell>
          <cell r="F2113">
            <v>1</v>
          </cell>
          <cell r="G2113">
            <v>1</v>
          </cell>
          <cell r="H2113">
            <v>3</v>
          </cell>
          <cell r="I2113">
            <v>1</v>
          </cell>
        </row>
        <row r="2114">
          <cell r="C2114" t="str">
            <v>42188 2011</v>
          </cell>
          <cell r="D2114">
            <v>201142188</v>
          </cell>
          <cell r="E2114">
            <v>0</v>
          </cell>
          <cell r="F2114">
            <v>1</v>
          </cell>
          <cell r="G2114">
            <v>1</v>
          </cell>
          <cell r="H2114">
            <v>3</v>
          </cell>
          <cell r="I2114">
            <v>1</v>
          </cell>
        </row>
        <row r="2115">
          <cell r="C2115" t="str">
            <v>42323 2011</v>
          </cell>
          <cell r="D2115">
            <v>201142323</v>
          </cell>
          <cell r="E2115">
            <v>0</v>
          </cell>
          <cell r="F2115">
            <v>1</v>
          </cell>
          <cell r="G2115">
            <v>1</v>
          </cell>
          <cell r="H2115">
            <v>3</v>
          </cell>
          <cell r="I2115">
            <v>1</v>
          </cell>
        </row>
        <row r="2116">
          <cell r="C2116" t="str">
            <v>42323 2011</v>
          </cell>
          <cell r="D2116">
            <v>201142323</v>
          </cell>
          <cell r="E2116">
            <v>0</v>
          </cell>
          <cell r="F2116">
            <v>1</v>
          </cell>
          <cell r="G2116">
            <v>1</v>
          </cell>
          <cell r="H2116">
            <v>3</v>
          </cell>
          <cell r="I2116">
            <v>1</v>
          </cell>
        </row>
        <row r="2117">
          <cell r="C2117" t="str">
            <v>42323 2011</v>
          </cell>
          <cell r="D2117">
            <v>201142323</v>
          </cell>
          <cell r="E2117">
            <v>0</v>
          </cell>
          <cell r="F2117">
            <v>1</v>
          </cell>
          <cell r="G2117">
            <v>1</v>
          </cell>
          <cell r="H2117">
            <v>3</v>
          </cell>
          <cell r="I2117">
            <v>1</v>
          </cell>
        </row>
        <row r="2118">
          <cell r="C2118" t="str">
            <v>42323 2011</v>
          </cell>
          <cell r="D2118">
            <v>201142323</v>
          </cell>
          <cell r="E2118">
            <v>0</v>
          </cell>
          <cell r="F2118">
            <v>1</v>
          </cell>
          <cell r="G2118">
            <v>1</v>
          </cell>
          <cell r="H2118">
            <v>3</v>
          </cell>
          <cell r="I2118">
            <v>1</v>
          </cell>
        </row>
        <row r="2119">
          <cell r="C2119" t="str">
            <v>42323 2011</v>
          </cell>
          <cell r="D2119">
            <v>201142323</v>
          </cell>
          <cell r="E2119">
            <v>0</v>
          </cell>
          <cell r="F2119">
            <v>1</v>
          </cell>
          <cell r="G2119">
            <v>1</v>
          </cell>
          <cell r="H2119">
            <v>3</v>
          </cell>
          <cell r="I2119">
            <v>1</v>
          </cell>
        </row>
        <row r="2120">
          <cell r="C2120" t="str">
            <v>42323 2011</v>
          </cell>
          <cell r="D2120">
            <v>201142323</v>
          </cell>
          <cell r="E2120">
            <v>0</v>
          </cell>
          <cell r="F2120">
            <v>1</v>
          </cell>
          <cell r="G2120">
            <v>1</v>
          </cell>
          <cell r="H2120">
            <v>3</v>
          </cell>
          <cell r="I2120">
            <v>1</v>
          </cell>
        </row>
        <row r="2121">
          <cell r="C2121" t="str">
            <v>42323 2011</v>
          </cell>
          <cell r="D2121">
            <v>201142323</v>
          </cell>
          <cell r="E2121">
            <v>0</v>
          </cell>
          <cell r="F2121">
            <v>1</v>
          </cell>
          <cell r="G2121">
            <v>1</v>
          </cell>
          <cell r="H2121">
            <v>3</v>
          </cell>
          <cell r="I2121">
            <v>1</v>
          </cell>
        </row>
        <row r="2122">
          <cell r="C2122" t="str">
            <v>42323 2011</v>
          </cell>
          <cell r="D2122">
            <v>201142323</v>
          </cell>
          <cell r="E2122">
            <v>0</v>
          </cell>
          <cell r="F2122">
            <v>1</v>
          </cell>
          <cell r="G2122">
            <v>1</v>
          </cell>
          <cell r="H2122">
            <v>3</v>
          </cell>
          <cell r="I2122">
            <v>1</v>
          </cell>
        </row>
        <row r="2123">
          <cell r="C2123" t="str">
            <v>42323 2011</v>
          </cell>
          <cell r="D2123">
            <v>201142323</v>
          </cell>
          <cell r="E2123">
            <v>0</v>
          </cell>
          <cell r="F2123">
            <v>1</v>
          </cell>
          <cell r="G2123">
            <v>1</v>
          </cell>
          <cell r="H2123">
            <v>3</v>
          </cell>
          <cell r="I2123">
            <v>1</v>
          </cell>
        </row>
        <row r="2124">
          <cell r="C2124" t="str">
            <v>42323 2011</v>
          </cell>
          <cell r="D2124">
            <v>201142323</v>
          </cell>
          <cell r="E2124">
            <v>0</v>
          </cell>
          <cell r="F2124">
            <v>1</v>
          </cell>
          <cell r="G2124">
            <v>1</v>
          </cell>
          <cell r="H2124">
            <v>3</v>
          </cell>
          <cell r="I2124">
            <v>1</v>
          </cell>
        </row>
        <row r="2125">
          <cell r="C2125" t="str">
            <v>42323 2011</v>
          </cell>
          <cell r="D2125">
            <v>201142323</v>
          </cell>
          <cell r="E2125">
            <v>0</v>
          </cell>
          <cell r="F2125">
            <v>1</v>
          </cell>
          <cell r="G2125">
            <v>1</v>
          </cell>
          <cell r="H2125">
            <v>3</v>
          </cell>
          <cell r="I2125">
            <v>1</v>
          </cell>
        </row>
        <row r="2126">
          <cell r="C2126" t="str">
            <v>42323 2011</v>
          </cell>
          <cell r="D2126">
            <v>201142323</v>
          </cell>
          <cell r="E2126">
            <v>0</v>
          </cell>
          <cell r="F2126">
            <v>1</v>
          </cell>
          <cell r="G2126">
            <v>1</v>
          </cell>
          <cell r="H2126">
            <v>3</v>
          </cell>
          <cell r="I2126">
            <v>1</v>
          </cell>
        </row>
        <row r="2127">
          <cell r="C2127" t="str">
            <v>42323 2011</v>
          </cell>
          <cell r="D2127">
            <v>201142323</v>
          </cell>
          <cell r="E2127">
            <v>0</v>
          </cell>
          <cell r="F2127">
            <v>1</v>
          </cell>
          <cell r="G2127">
            <v>1</v>
          </cell>
          <cell r="H2127">
            <v>3</v>
          </cell>
          <cell r="I2127">
            <v>1</v>
          </cell>
        </row>
        <row r="2128">
          <cell r="C2128" t="str">
            <v>42323 2011</v>
          </cell>
          <cell r="D2128">
            <v>201142323</v>
          </cell>
          <cell r="E2128">
            <v>0</v>
          </cell>
          <cell r="F2128">
            <v>1</v>
          </cell>
          <cell r="G2128">
            <v>1</v>
          </cell>
          <cell r="H2128">
            <v>3</v>
          </cell>
          <cell r="I2128">
            <v>1</v>
          </cell>
        </row>
        <row r="2129">
          <cell r="C2129" t="str">
            <v>42323 2011</v>
          </cell>
          <cell r="D2129">
            <v>201142323</v>
          </cell>
          <cell r="E2129">
            <v>0</v>
          </cell>
          <cell r="F2129">
            <v>1</v>
          </cell>
          <cell r="G2129">
            <v>1</v>
          </cell>
          <cell r="H2129">
            <v>3</v>
          </cell>
          <cell r="I2129">
            <v>1</v>
          </cell>
        </row>
        <row r="2130">
          <cell r="C2130" t="str">
            <v>42323 2011</v>
          </cell>
          <cell r="D2130">
            <v>201142323</v>
          </cell>
          <cell r="E2130">
            <v>0</v>
          </cell>
          <cell r="F2130">
            <v>1</v>
          </cell>
          <cell r="G2130">
            <v>1</v>
          </cell>
          <cell r="H2130">
            <v>3</v>
          </cell>
          <cell r="I2130">
            <v>1</v>
          </cell>
        </row>
        <row r="2131">
          <cell r="C2131" t="str">
            <v>42323 2011</v>
          </cell>
          <cell r="D2131">
            <v>201142323</v>
          </cell>
          <cell r="E2131">
            <v>0</v>
          </cell>
          <cell r="F2131">
            <v>1</v>
          </cell>
          <cell r="G2131">
            <v>1</v>
          </cell>
          <cell r="H2131">
            <v>3</v>
          </cell>
          <cell r="I2131">
            <v>1</v>
          </cell>
        </row>
        <row r="2132">
          <cell r="C2132" t="str">
            <v>42323 2011</v>
          </cell>
          <cell r="D2132">
            <v>201142323</v>
          </cell>
          <cell r="E2132">
            <v>0</v>
          </cell>
          <cell r="F2132">
            <v>1</v>
          </cell>
          <cell r="G2132">
            <v>1</v>
          </cell>
          <cell r="H2132">
            <v>3</v>
          </cell>
          <cell r="I2132">
            <v>1</v>
          </cell>
        </row>
        <row r="2133">
          <cell r="C2133" t="str">
            <v>42323 2011</v>
          </cell>
          <cell r="D2133">
            <v>201142323</v>
          </cell>
          <cell r="E2133">
            <v>0</v>
          </cell>
          <cell r="F2133">
            <v>1</v>
          </cell>
          <cell r="G2133">
            <v>1</v>
          </cell>
          <cell r="H2133">
            <v>3</v>
          </cell>
          <cell r="I2133">
            <v>1</v>
          </cell>
        </row>
        <row r="2134">
          <cell r="C2134" t="str">
            <v>42323 2011</v>
          </cell>
          <cell r="D2134">
            <v>201142323</v>
          </cell>
          <cell r="E2134">
            <v>0</v>
          </cell>
          <cell r="F2134">
            <v>1</v>
          </cell>
          <cell r="G2134">
            <v>1</v>
          </cell>
          <cell r="H2134">
            <v>3</v>
          </cell>
          <cell r="I2134">
            <v>1</v>
          </cell>
        </row>
        <row r="2135">
          <cell r="C2135" t="str">
            <v>42323 2011</v>
          </cell>
          <cell r="D2135">
            <v>201142323</v>
          </cell>
          <cell r="E2135">
            <v>0</v>
          </cell>
          <cell r="F2135">
            <v>1</v>
          </cell>
          <cell r="G2135">
            <v>1</v>
          </cell>
          <cell r="H2135">
            <v>3</v>
          </cell>
          <cell r="I2135">
            <v>1</v>
          </cell>
        </row>
        <row r="2136">
          <cell r="C2136" t="str">
            <v>42323 2011</v>
          </cell>
          <cell r="D2136">
            <v>201142323</v>
          </cell>
          <cell r="E2136">
            <v>0</v>
          </cell>
          <cell r="F2136">
            <v>1</v>
          </cell>
          <cell r="G2136">
            <v>1</v>
          </cell>
          <cell r="H2136">
            <v>3</v>
          </cell>
          <cell r="I2136">
            <v>1</v>
          </cell>
        </row>
        <row r="2137">
          <cell r="C2137" t="str">
            <v>42323 2011</v>
          </cell>
          <cell r="D2137">
            <v>201142323</v>
          </cell>
          <cell r="E2137">
            <v>0</v>
          </cell>
          <cell r="F2137">
            <v>1</v>
          </cell>
          <cell r="G2137">
            <v>1</v>
          </cell>
          <cell r="H2137">
            <v>3</v>
          </cell>
          <cell r="I2137">
            <v>1</v>
          </cell>
        </row>
        <row r="2138">
          <cell r="C2138" t="str">
            <v>42323 2011</v>
          </cell>
          <cell r="D2138">
            <v>201142323</v>
          </cell>
          <cell r="E2138">
            <v>0</v>
          </cell>
          <cell r="F2138">
            <v>1</v>
          </cell>
          <cell r="G2138">
            <v>1</v>
          </cell>
          <cell r="H2138">
            <v>3</v>
          </cell>
          <cell r="I2138">
            <v>1</v>
          </cell>
        </row>
        <row r="2139">
          <cell r="C2139" t="str">
            <v>42323 2011</v>
          </cell>
          <cell r="D2139">
            <v>201142323</v>
          </cell>
          <cell r="E2139">
            <v>0</v>
          </cell>
          <cell r="F2139">
            <v>1</v>
          </cell>
          <cell r="G2139">
            <v>1</v>
          </cell>
          <cell r="H2139">
            <v>3</v>
          </cell>
          <cell r="I2139">
            <v>1</v>
          </cell>
        </row>
        <row r="2140">
          <cell r="C2140" t="str">
            <v>42323 2011</v>
          </cell>
          <cell r="D2140">
            <v>201142323</v>
          </cell>
          <cell r="E2140">
            <v>0</v>
          </cell>
          <cell r="F2140">
            <v>1</v>
          </cell>
          <cell r="G2140">
            <v>1</v>
          </cell>
          <cell r="H2140">
            <v>3</v>
          </cell>
          <cell r="I2140">
            <v>1</v>
          </cell>
        </row>
        <row r="2141">
          <cell r="C2141" t="str">
            <v>42323 2011</v>
          </cell>
          <cell r="D2141">
            <v>201142323</v>
          </cell>
          <cell r="E2141">
            <v>0</v>
          </cell>
          <cell r="F2141">
            <v>1</v>
          </cell>
          <cell r="G2141">
            <v>1</v>
          </cell>
          <cell r="H2141">
            <v>3</v>
          </cell>
          <cell r="I2141">
            <v>1</v>
          </cell>
        </row>
        <row r="2142">
          <cell r="C2142" t="str">
            <v>42323 2011</v>
          </cell>
          <cell r="D2142">
            <v>201142323</v>
          </cell>
          <cell r="E2142">
            <v>0</v>
          </cell>
          <cell r="F2142">
            <v>1</v>
          </cell>
          <cell r="G2142">
            <v>1</v>
          </cell>
          <cell r="H2142">
            <v>3</v>
          </cell>
          <cell r="I2142">
            <v>1</v>
          </cell>
        </row>
        <row r="2143">
          <cell r="C2143" t="str">
            <v>42323 2011</v>
          </cell>
          <cell r="D2143">
            <v>201142323</v>
          </cell>
          <cell r="E2143">
            <v>0</v>
          </cell>
          <cell r="F2143">
            <v>1</v>
          </cell>
          <cell r="G2143">
            <v>1</v>
          </cell>
          <cell r="H2143">
            <v>3</v>
          </cell>
          <cell r="I2143">
            <v>1</v>
          </cell>
        </row>
        <row r="2144">
          <cell r="C2144" t="str">
            <v>42323 2011</v>
          </cell>
          <cell r="D2144">
            <v>201142323</v>
          </cell>
          <cell r="E2144">
            <v>0</v>
          </cell>
          <cell r="F2144">
            <v>1</v>
          </cell>
          <cell r="G2144">
            <v>1</v>
          </cell>
          <cell r="H2144">
            <v>3</v>
          </cell>
          <cell r="I2144">
            <v>1</v>
          </cell>
        </row>
        <row r="2145">
          <cell r="C2145" t="str">
            <v>47030 2011</v>
          </cell>
          <cell r="D2145">
            <v>201147030</v>
          </cell>
          <cell r="E2145">
            <v>0</v>
          </cell>
          <cell r="F2145">
            <v>1</v>
          </cell>
          <cell r="G2145">
            <v>1</v>
          </cell>
          <cell r="H2145">
            <v>3</v>
          </cell>
          <cell r="I2145">
            <v>3</v>
          </cell>
        </row>
        <row r="2146">
          <cell r="C2146" t="str">
            <v>47030 2011</v>
          </cell>
          <cell r="D2146">
            <v>201147030</v>
          </cell>
          <cell r="E2146">
            <v>0</v>
          </cell>
          <cell r="F2146">
            <v>1</v>
          </cell>
          <cell r="G2146">
            <v>1</v>
          </cell>
          <cell r="H2146">
            <v>3</v>
          </cell>
          <cell r="I2146">
            <v>3</v>
          </cell>
        </row>
        <row r="2147">
          <cell r="C2147" t="str">
            <v>47030 2011</v>
          </cell>
          <cell r="D2147">
            <v>201147030</v>
          </cell>
          <cell r="E2147">
            <v>0</v>
          </cell>
          <cell r="F2147">
            <v>1</v>
          </cell>
          <cell r="G2147">
            <v>1</v>
          </cell>
          <cell r="H2147">
            <v>3</v>
          </cell>
          <cell r="I2147">
            <v>3</v>
          </cell>
        </row>
        <row r="2148">
          <cell r="C2148" t="str">
            <v>47030 2011</v>
          </cell>
          <cell r="D2148">
            <v>201147030</v>
          </cell>
          <cell r="E2148">
            <v>0</v>
          </cell>
          <cell r="F2148">
            <v>1</v>
          </cell>
          <cell r="G2148">
            <v>1</v>
          </cell>
          <cell r="H2148">
            <v>3</v>
          </cell>
          <cell r="I2148">
            <v>3</v>
          </cell>
        </row>
        <row r="2149">
          <cell r="C2149" t="str">
            <v>47030 2011</v>
          </cell>
          <cell r="D2149">
            <v>201147030</v>
          </cell>
          <cell r="E2149">
            <v>0</v>
          </cell>
          <cell r="F2149">
            <v>1</v>
          </cell>
          <cell r="G2149">
            <v>1</v>
          </cell>
          <cell r="H2149">
            <v>3</v>
          </cell>
          <cell r="I2149">
            <v>3</v>
          </cell>
        </row>
        <row r="2150">
          <cell r="C2150" t="str">
            <v>47030 2011</v>
          </cell>
          <cell r="D2150">
            <v>201147030</v>
          </cell>
          <cell r="E2150">
            <v>0</v>
          </cell>
          <cell r="F2150">
            <v>1</v>
          </cell>
          <cell r="G2150">
            <v>1</v>
          </cell>
          <cell r="H2150">
            <v>3</v>
          </cell>
          <cell r="I2150">
            <v>3</v>
          </cell>
        </row>
        <row r="2151">
          <cell r="C2151" t="str">
            <v>47030 2011</v>
          </cell>
          <cell r="D2151">
            <v>201147030</v>
          </cell>
          <cell r="E2151">
            <v>0</v>
          </cell>
          <cell r="F2151">
            <v>1</v>
          </cell>
          <cell r="G2151">
            <v>1</v>
          </cell>
          <cell r="H2151">
            <v>3</v>
          </cell>
          <cell r="I2151">
            <v>3</v>
          </cell>
        </row>
        <row r="2152">
          <cell r="C2152" t="str">
            <v>47030 2011</v>
          </cell>
          <cell r="D2152">
            <v>201147030</v>
          </cell>
          <cell r="E2152">
            <v>0</v>
          </cell>
          <cell r="F2152">
            <v>1</v>
          </cell>
          <cell r="G2152">
            <v>1</v>
          </cell>
          <cell r="H2152">
            <v>3</v>
          </cell>
          <cell r="I2152">
            <v>3</v>
          </cell>
        </row>
        <row r="2153">
          <cell r="C2153" t="str">
            <v>47030 2011</v>
          </cell>
          <cell r="D2153">
            <v>201147030</v>
          </cell>
          <cell r="E2153">
            <v>0</v>
          </cell>
          <cell r="F2153">
            <v>1</v>
          </cell>
          <cell r="G2153">
            <v>1</v>
          </cell>
          <cell r="H2153">
            <v>3</v>
          </cell>
          <cell r="I2153">
            <v>3</v>
          </cell>
        </row>
        <row r="2154">
          <cell r="C2154" t="str">
            <v>47030 2011</v>
          </cell>
          <cell r="D2154">
            <v>201147030</v>
          </cell>
          <cell r="E2154">
            <v>0</v>
          </cell>
          <cell r="F2154">
            <v>1</v>
          </cell>
          <cell r="G2154">
            <v>1</v>
          </cell>
          <cell r="H2154">
            <v>3</v>
          </cell>
          <cell r="I2154">
            <v>3</v>
          </cell>
        </row>
        <row r="2155">
          <cell r="C2155" t="str">
            <v>47030 2011</v>
          </cell>
          <cell r="D2155">
            <v>201147030</v>
          </cell>
          <cell r="E2155">
            <v>0</v>
          </cell>
          <cell r="F2155">
            <v>1</v>
          </cell>
          <cell r="G2155">
            <v>1</v>
          </cell>
          <cell r="H2155">
            <v>3</v>
          </cell>
          <cell r="I2155">
            <v>3</v>
          </cell>
        </row>
        <row r="2156">
          <cell r="C2156" t="str">
            <v>47134 2011</v>
          </cell>
          <cell r="D2156">
            <v>201147134</v>
          </cell>
          <cell r="E2156">
            <v>0</v>
          </cell>
          <cell r="F2156">
            <v>1</v>
          </cell>
          <cell r="G2156">
            <v>1</v>
          </cell>
          <cell r="H2156">
            <v>3</v>
          </cell>
          <cell r="I2156">
            <v>3</v>
          </cell>
        </row>
        <row r="2157">
          <cell r="C2157" t="str">
            <v>47134 2011</v>
          </cell>
          <cell r="D2157">
            <v>201147134</v>
          </cell>
          <cell r="E2157">
            <v>0</v>
          </cell>
          <cell r="F2157">
            <v>1</v>
          </cell>
          <cell r="G2157">
            <v>1</v>
          </cell>
          <cell r="H2157">
            <v>3</v>
          </cell>
          <cell r="I2157">
            <v>3</v>
          </cell>
        </row>
        <row r="2158">
          <cell r="C2158" t="str">
            <v>47134 2011</v>
          </cell>
          <cell r="D2158">
            <v>201147134</v>
          </cell>
          <cell r="E2158">
            <v>0</v>
          </cell>
          <cell r="F2158">
            <v>1</v>
          </cell>
          <cell r="G2158">
            <v>1</v>
          </cell>
          <cell r="H2158">
            <v>3</v>
          </cell>
          <cell r="I2158">
            <v>3</v>
          </cell>
        </row>
        <row r="2159">
          <cell r="C2159" t="str">
            <v>47134 2011</v>
          </cell>
          <cell r="D2159">
            <v>201147134</v>
          </cell>
          <cell r="E2159">
            <v>0</v>
          </cell>
          <cell r="F2159">
            <v>1</v>
          </cell>
          <cell r="G2159">
            <v>1</v>
          </cell>
          <cell r="H2159">
            <v>3</v>
          </cell>
          <cell r="I2159">
            <v>3</v>
          </cell>
        </row>
        <row r="2160">
          <cell r="C2160" t="str">
            <v>47134 2011</v>
          </cell>
          <cell r="D2160">
            <v>201147134</v>
          </cell>
          <cell r="E2160">
            <v>0</v>
          </cell>
          <cell r="F2160">
            <v>1</v>
          </cell>
          <cell r="G2160">
            <v>1</v>
          </cell>
          <cell r="H2160">
            <v>3</v>
          </cell>
          <cell r="I2160">
            <v>3</v>
          </cell>
        </row>
        <row r="2161">
          <cell r="C2161" t="str">
            <v>47134 2011</v>
          </cell>
          <cell r="D2161">
            <v>201147134</v>
          </cell>
          <cell r="E2161">
            <v>0</v>
          </cell>
          <cell r="F2161">
            <v>1</v>
          </cell>
          <cell r="G2161">
            <v>1</v>
          </cell>
          <cell r="H2161">
            <v>3</v>
          </cell>
          <cell r="I2161">
            <v>3</v>
          </cell>
        </row>
        <row r="2162">
          <cell r="C2162" t="str">
            <v>47134 2011</v>
          </cell>
          <cell r="D2162">
            <v>201147134</v>
          </cell>
          <cell r="E2162">
            <v>0</v>
          </cell>
          <cell r="F2162">
            <v>1</v>
          </cell>
          <cell r="G2162">
            <v>1</v>
          </cell>
          <cell r="H2162">
            <v>3</v>
          </cell>
          <cell r="I2162">
            <v>3</v>
          </cell>
        </row>
        <row r="2163">
          <cell r="C2163" t="str">
            <v>47134 2011</v>
          </cell>
          <cell r="D2163">
            <v>201147134</v>
          </cell>
          <cell r="E2163">
            <v>0</v>
          </cell>
          <cell r="F2163">
            <v>1</v>
          </cell>
          <cell r="G2163">
            <v>1</v>
          </cell>
          <cell r="H2163">
            <v>3</v>
          </cell>
          <cell r="I2163">
            <v>3</v>
          </cell>
        </row>
        <row r="2164">
          <cell r="C2164" t="str">
            <v>47134 2011</v>
          </cell>
          <cell r="D2164">
            <v>201147134</v>
          </cell>
          <cell r="E2164">
            <v>0</v>
          </cell>
          <cell r="F2164">
            <v>1</v>
          </cell>
          <cell r="G2164">
            <v>1</v>
          </cell>
          <cell r="H2164">
            <v>3</v>
          </cell>
          <cell r="I2164">
            <v>3</v>
          </cell>
        </row>
        <row r="2165">
          <cell r="C2165" t="str">
            <v>47134 2011</v>
          </cell>
          <cell r="D2165">
            <v>201147134</v>
          </cell>
          <cell r="E2165">
            <v>0</v>
          </cell>
          <cell r="F2165">
            <v>1</v>
          </cell>
          <cell r="G2165">
            <v>1</v>
          </cell>
          <cell r="H2165">
            <v>3</v>
          </cell>
          <cell r="I2165">
            <v>3</v>
          </cell>
        </row>
        <row r="2166">
          <cell r="C2166" t="str">
            <v>47134 2011</v>
          </cell>
          <cell r="D2166">
            <v>201147134</v>
          </cell>
          <cell r="E2166">
            <v>0</v>
          </cell>
          <cell r="F2166">
            <v>1</v>
          </cell>
          <cell r="G2166">
            <v>1</v>
          </cell>
          <cell r="H2166">
            <v>3</v>
          </cell>
          <cell r="I2166">
            <v>3</v>
          </cell>
        </row>
        <row r="2167">
          <cell r="C2167" t="str">
            <v>47134 2011</v>
          </cell>
          <cell r="D2167">
            <v>201147134</v>
          </cell>
          <cell r="E2167">
            <v>0</v>
          </cell>
          <cell r="F2167">
            <v>1</v>
          </cell>
          <cell r="G2167">
            <v>1</v>
          </cell>
          <cell r="H2167">
            <v>3</v>
          </cell>
          <cell r="I2167">
            <v>3</v>
          </cell>
        </row>
        <row r="2168">
          <cell r="C2168" t="str">
            <v>47134 2011</v>
          </cell>
          <cell r="D2168">
            <v>201147134</v>
          </cell>
          <cell r="E2168">
            <v>0</v>
          </cell>
          <cell r="F2168">
            <v>1</v>
          </cell>
          <cell r="G2168">
            <v>1</v>
          </cell>
          <cell r="H2168">
            <v>3</v>
          </cell>
          <cell r="I2168">
            <v>3</v>
          </cell>
        </row>
        <row r="2169">
          <cell r="C2169" t="str">
            <v>47134 2011</v>
          </cell>
          <cell r="D2169">
            <v>201147134</v>
          </cell>
          <cell r="E2169">
            <v>0</v>
          </cell>
          <cell r="F2169">
            <v>1</v>
          </cell>
          <cell r="G2169">
            <v>1</v>
          </cell>
          <cell r="H2169">
            <v>3</v>
          </cell>
          <cell r="I2169">
            <v>3</v>
          </cell>
        </row>
        <row r="2170">
          <cell r="C2170" t="str">
            <v>47134 2011</v>
          </cell>
          <cell r="D2170">
            <v>201147134</v>
          </cell>
          <cell r="E2170">
            <v>0</v>
          </cell>
          <cell r="F2170">
            <v>1</v>
          </cell>
          <cell r="G2170">
            <v>1</v>
          </cell>
          <cell r="H2170">
            <v>3</v>
          </cell>
          <cell r="I2170">
            <v>3</v>
          </cell>
        </row>
        <row r="2171">
          <cell r="C2171" t="str">
            <v>48057 2011</v>
          </cell>
          <cell r="D2171">
            <v>201148057</v>
          </cell>
          <cell r="E2171">
            <v>0</v>
          </cell>
          <cell r="F2171">
            <v>1</v>
          </cell>
          <cell r="G2171">
            <v>1</v>
          </cell>
          <cell r="H2171">
            <v>3</v>
          </cell>
          <cell r="I2171">
            <v>3</v>
          </cell>
        </row>
        <row r="2172">
          <cell r="C2172" t="str">
            <v>48057 2011</v>
          </cell>
          <cell r="D2172">
            <v>201148057</v>
          </cell>
          <cell r="E2172">
            <v>0</v>
          </cell>
          <cell r="F2172">
            <v>1</v>
          </cell>
          <cell r="G2172">
            <v>1</v>
          </cell>
          <cell r="H2172">
            <v>3</v>
          </cell>
          <cell r="I2172">
            <v>3</v>
          </cell>
        </row>
        <row r="2173">
          <cell r="C2173" t="str">
            <v>48057 2011</v>
          </cell>
          <cell r="D2173">
            <v>201148057</v>
          </cell>
          <cell r="E2173">
            <v>0</v>
          </cell>
          <cell r="F2173">
            <v>1</v>
          </cell>
          <cell r="G2173">
            <v>1</v>
          </cell>
          <cell r="H2173">
            <v>3</v>
          </cell>
          <cell r="I2173">
            <v>3</v>
          </cell>
        </row>
        <row r="2174">
          <cell r="C2174" t="str">
            <v>48057 2011</v>
          </cell>
          <cell r="D2174">
            <v>201148057</v>
          </cell>
          <cell r="E2174">
            <v>0</v>
          </cell>
          <cell r="F2174">
            <v>1</v>
          </cell>
          <cell r="G2174">
            <v>1</v>
          </cell>
          <cell r="H2174">
            <v>3</v>
          </cell>
          <cell r="I2174">
            <v>3</v>
          </cell>
        </row>
        <row r="2175">
          <cell r="C2175" t="str">
            <v>48057 2011</v>
          </cell>
          <cell r="D2175">
            <v>201148057</v>
          </cell>
          <cell r="E2175">
            <v>0</v>
          </cell>
          <cell r="F2175">
            <v>1</v>
          </cell>
          <cell r="G2175">
            <v>1</v>
          </cell>
          <cell r="H2175">
            <v>3</v>
          </cell>
          <cell r="I2175">
            <v>3</v>
          </cell>
        </row>
        <row r="2176">
          <cell r="C2176" t="str">
            <v>48057 2011</v>
          </cell>
          <cell r="D2176">
            <v>201148057</v>
          </cell>
          <cell r="E2176">
            <v>0</v>
          </cell>
          <cell r="F2176">
            <v>1</v>
          </cell>
          <cell r="G2176">
            <v>1</v>
          </cell>
          <cell r="H2176">
            <v>3</v>
          </cell>
          <cell r="I2176">
            <v>3</v>
          </cell>
        </row>
        <row r="2177">
          <cell r="C2177" t="str">
            <v>48057 2011</v>
          </cell>
          <cell r="D2177">
            <v>201148057</v>
          </cell>
          <cell r="E2177">
            <v>0</v>
          </cell>
          <cell r="F2177">
            <v>1</v>
          </cell>
          <cell r="G2177">
            <v>1</v>
          </cell>
          <cell r="H2177">
            <v>3</v>
          </cell>
          <cell r="I2177">
            <v>3</v>
          </cell>
        </row>
        <row r="2178">
          <cell r="C2178" t="str">
            <v>48057 2011</v>
          </cell>
          <cell r="D2178">
            <v>201148057</v>
          </cell>
          <cell r="E2178">
            <v>0</v>
          </cell>
          <cell r="F2178">
            <v>1</v>
          </cell>
          <cell r="G2178">
            <v>1</v>
          </cell>
          <cell r="H2178">
            <v>3</v>
          </cell>
          <cell r="I2178">
            <v>3</v>
          </cell>
        </row>
        <row r="2179">
          <cell r="C2179" t="str">
            <v>48057 2011</v>
          </cell>
          <cell r="D2179">
            <v>201148057</v>
          </cell>
          <cell r="E2179">
            <v>0</v>
          </cell>
          <cell r="F2179">
            <v>1</v>
          </cell>
          <cell r="G2179">
            <v>1</v>
          </cell>
          <cell r="H2179">
            <v>3</v>
          </cell>
          <cell r="I2179">
            <v>3</v>
          </cell>
        </row>
        <row r="2180">
          <cell r="C2180" t="str">
            <v>48057 2011</v>
          </cell>
          <cell r="D2180">
            <v>201148057</v>
          </cell>
          <cell r="E2180">
            <v>0</v>
          </cell>
          <cell r="F2180">
            <v>1</v>
          </cell>
          <cell r="G2180">
            <v>1</v>
          </cell>
          <cell r="H2180">
            <v>3</v>
          </cell>
          <cell r="I2180">
            <v>3</v>
          </cell>
        </row>
        <row r="2181">
          <cell r="C2181" t="str">
            <v>48057 2011</v>
          </cell>
          <cell r="D2181">
            <v>201148057</v>
          </cell>
          <cell r="E2181">
            <v>0</v>
          </cell>
          <cell r="F2181">
            <v>1</v>
          </cell>
          <cell r="G2181">
            <v>1</v>
          </cell>
          <cell r="H2181">
            <v>3</v>
          </cell>
          <cell r="I2181">
            <v>3</v>
          </cell>
        </row>
        <row r="2182">
          <cell r="C2182" t="str">
            <v>48057 2011</v>
          </cell>
          <cell r="D2182">
            <v>201148057</v>
          </cell>
          <cell r="E2182">
            <v>0</v>
          </cell>
          <cell r="F2182">
            <v>1</v>
          </cell>
          <cell r="G2182">
            <v>1</v>
          </cell>
          <cell r="H2182">
            <v>3</v>
          </cell>
          <cell r="I2182">
            <v>3</v>
          </cell>
        </row>
        <row r="2183">
          <cell r="C2183" t="str">
            <v>48057 2011</v>
          </cell>
          <cell r="D2183">
            <v>201148057</v>
          </cell>
          <cell r="E2183">
            <v>0</v>
          </cell>
          <cell r="F2183">
            <v>1</v>
          </cell>
          <cell r="G2183">
            <v>1</v>
          </cell>
          <cell r="H2183">
            <v>3</v>
          </cell>
          <cell r="I2183">
            <v>3</v>
          </cell>
        </row>
        <row r="2184">
          <cell r="C2184" t="str">
            <v>48057 2011</v>
          </cell>
          <cell r="D2184">
            <v>201148057</v>
          </cell>
          <cell r="E2184">
            <v>0</v>
          </cell>
          <cell r="F2184">
            <v>1</v>
          </cell>
          <cell r="G2184">
            <v>1</v>
          </cell>
          <cell r="H2184">
            <v>3</v>
          </cell>
          <cell r="I2184">
            <v>3</v>
          </cell>
        </row>
        <row r="2185">
          <cell r="C2185" t="str">
            <v>48057 2011</v>
          </cell>
          <cell r="D2185">
            <v>201148057</v>
          </cell>
          <cell r="E2185">
            <v>0</v>
          </cell>
          <cell r="F2185">
            <v>1</v>
          </cell>
          <cell r="G2185">
            <v>1</v>
          </cell>
          <cell r="H2185">
            <v>3</v>
          </cell>
          <cell r="I2185">
            <v>3</v>
          </cell>
        </row>
        <row r="2186">
          <cell r="C2186" t="str">
            <v>48057 2011</v>
          </cell>
          <cell r="D2186">
            <v>201148057</v>
          </cell>
          <cell r="E2186">
            <v>0</v>
          </cell>
          <cell r="F2186">
            <v>1</v>
          </cell>
          <cell r="G2186">
            <v>1</v>
          </cell>
          <cell r="H2186">
            <v>3</v>
          </cell>
          <cell r="I2186">
            <v>3</v>
          </cell>
        </row>
        <row r="2187">
          <cell r="C2187" t="str">
            <v>48057 2011</v>
          </cell>
          <cell r="D2187">
            <v>201148057</v>
          </cell>
          <cell r="E2187">
            <v>0</v>
          </cell>
          <cell r="F2187">
            <v>1</v>
          </cell>
          <cell r="G2187">
            <v>1</v>
          </cell>
          <cell r="H2187">
            <v>3</v>
          </cell>
          <cell r="I2187">
            <v>3</v>
          </cell>
        </row>
        <row r="2188">
          <cell r="C2188" t="str">
            <v>48057 2011</v>
          </cell>
          <cell r="D2188">
            <v>201148057</v>
          </cell>
          <cell r="E2188">
            <v>0</v>
          </cell>
          <cell r="F2188">
            <v>1</v>
          </cell>
          <cell r="G2188">
            <v>1</v>
          </cell>
          <cell r="H2188">
            <v>3</v>
          </cell>
          <cell r="I2188">
            <v>3</v>
          </cell>
        </row>
        <row r="2189">
          <cell r="C2189" t="str">
            <v>48057 2011</v>
          </cell>
          <cell r="D2189">
            <v>201148057</v>
          </cell>
          <cell r="E2189">
            <v>0</v>
          </cell>
          <cell r="F2189">
            <v>1</v>
          </cell>
          <cell r="G2189">
            <v>1</v>
          </cell>
          <cell r="H2189">
            <v>3</v>
          </cell>
          <cell r="I2189">
            <v>3</v>
          </cell>
        </row>
        <row r="2190">
          <cell r="C2190" t="str">
            <v>48057 2011</v>
          </cell>
          <cell r="D2190">
            <v>201148057</v>
          </cell>
          <cell r="E2190">
            <v>0</v>
          </cell>
          <cell r="F2190">
            <v>1</v>
          </cell>
          <cell r="G2190">
            <v>1</v>
          </cell>
          <cell r="H2190">
            <v>3</v>
          </cell>
          <cell r="I2190">
            <v>3</v>
          </cell>
        </row>
        <row r="2191">
          <cell r="C2191" t="str">
            <v>48057 2011</v>
          </cell>
          <cell r="D2191">
            <v>201148057</v>
          </cell>
          <cell r="E2191">
            <v>0</v>
          </cell>
          <cell r="F2191">
            <v>1</v>
          </cell>
          <cell r="G2191">
            <v>1</v>
          </cell>
          <cell r="H2191">
            <v>3</v>
          </cell>
          <cell r="I2191">
            <v>3</v>
          </cell>
        </row>
        <row r="2192">
          <cell r="C2192" t="str">
            <v>48057 2011</v>
          </cell>
          <cell r="D2192">
            <v>201148057</v>
          </cell>
          <cell r="E2192">
            <v>0</v>
          </cell>
          <cell r="F2192">
            <v>1</v>
          </cell>
          <cell r="G2192">
            <v>1</v>
          </cell>
          <cell r="H2192">
            <v>3</v>
          </cell>
          <cell r="I2192">
            <v>3</v>
          </cell>
        </row>
        <row r="2193">
          <cell r="C2193" t="str">
            <v>48057 2011</v>
          </cell>
          <cell r="D2193">
            <v>201148057</v>
          </cell>
          <cell r="E2193">
            <v>0</v>
          </cell>
          <cell r="F2193">
            <v>1</v>
          </cell>
          <cell r="G2193">
            <v>1</v>
          </cell>
          <cell r="H2193">
            <v>3</v>
          </cell>
          <cell r="I2193">
            <v>3</v>
          </cell>
        </row>
        <row r="2194">
          <cell r="C2194" t="str">
            <v>48057 2011</v>
          </cell>
          <cell r="D2194">
            <v>201148057</v>
          </cell>
          <cell r="E2194">
            <v>0</v>
          </cell>
          <cell r="F2194">
            <v>1</v>
          </cell>
          <cell r="G2194">
            <v>1</v>
          </cell>
          <cell r="H2194">
            <v>3</v>
          </cell>
          <cell r="I2194">
            <v>3</v>
          </cell>
        </row>
        <row r="2195">
          <cell r="C2195" t="str">
            <v>48057 2011</v>
          </cell>
          <cell r="D2195">
            <v>201148057</v>
          </cell>
          <cell r="E2195">
            <v>0</v>
          </cell>
          <cell r="F2195">
            <v>1</v>
          </cell>
          <cell r="G2195">
            <v>1</v>
          </cell>
          <cell r="H2195">
            <v>3</v>
          </cell>
          <cell r="I2195">
            <v>3</v>
          </cell>
        </row>
        <row r="2196">
          <cell r="C2196" t="str">
            <v>48057 2011</v>
          </cell>
          <cell r="D2196">
            <v>201148057</v>
          </cell>
          <cell r="E2196">
            <v>0</v>
          </cell>
          <cell r="F2196">
            <v>1</v>
          </cell>
          <cell r="G2196">
            <v>1</v>
          </cell>
          <cell r="H2196">
            <v>3</v>
          </cell>
          <cell r="I2196">
            <v>3</v>
          </cell>
        </row>
        <row r="2197">
          <cell r="C2197" t="str">
            <v>48057 2011</v>
          </cell>
          <cell r="D2197">
            <v>201148057</v>
          </cell>
          <cell r="E2197">
            <v>0</v>
          </cell>
          <cell r="F2197">
            <v>1</v>
          </cell>
          <cell r="G2197">
            <v>1</v>
          </cell>
          <cell r="H2197">
            <v>3</v>
          </cell>
          <cell r="I2197">
            <v>3</v>
          </cell>
        </row>
        <row r="2198">
          <cell r="C2198" t="str">
            <v>48057 2011</v>
          </cell>
          <cell r="D2198">
            <v>201148057</v>
          </cell>
          <cell r="E2198">
            <v>0</v>
          </cell>
          <cell r="F2198">
            <v>1</v>
          </cell>
          <cell r="G2198">
            <v>1</v>
          </cell>
          <cell r="H2198">
            <v>3</v>
          </cell>
          <cell r="I2198">
            <v>3</v>
          </cell>
        </row>
        <row r="2199">
          <cell r="C2199" t="str">
            <v>48057 2011</v>
          </cell>
          <cell r="D2199">
            <v>201148057</v>
          </cell>
          <cell r="E2199">
            <v>0</v>
          </cell>
          <cell r="F2199">
            <v>1</v>
          </cell>
          <cell r="G2199">
            <v>1</v>
          </cell>
          <cell r="H2199">
            <v>3</v>
          </cell>
          <cell r="I2199">
            <v>3</v>
          </cell>
        </row>
        <row r="2200">
          <cell r="C2200" t="str">
            <v>48057 2011</v>
          </cell>
          <cell r="D2200">
            <v>201148057</v>
          </cell>
          <cell r="E2200">
            <v>0</v>
          </cell>
          <cell r="F2200">
            <v>1</v>
          </cell>
          <cell r="G2200">
            <v>1</v>
          </cell>
          <cell r="H2200">
            <v>3</v>
          </cell>
          <cell r="I2200">
            <v>3</v>
          </cell>
        </row>
        <row r="2201">
          <cell r="C2201" t="str">
            <v>48057 2011</v>
          </cell>
          <cell r="D2201">
            <v>201148057</v>
          </cell>
          <cell r="E2201">
            <v>0</v>
          </cell>
          <cell r="F2201">
            <v>1</v>
          </cell>
          <cell r="G2201">
            <v>1</v>
          </cell>
          <cell r="H2201">
            <v>3</v>
          </cell>
          <cell r="I2201">
            <v>3</v>
          </cell>
        </row>
        <row r="2202">
          <cell r="C2202" t="str">
            <v>48057 2011</v>
          </cell>
          <cell r="D2202">
            <v>201148057</v>
          </cell>
          <cell r="E2202">
            <v>0</v>
          </cell>
          <cell r="F2202">
            <v>1</v>
          </cell>
          <cell r="G2202">
            <v>1</v>
          </cell>
          <cell r="H2202">
            <v>3</v>
          </cell>
          <cell r="I2202">
            <v>3</v>
          </cell>
        </row>
        <row r="2203">
          <cell r="C2203" t="str">
            <v>48057 2011</v>
          </cell>
          <cell r="D2203">
            <v>201148057</v>
          </cell>
          <cell r="E2203">
            <v>0</v>
          </cell>
          <cell r="F2203">
            <v>1</v>
          </cell>
          <cell r="G2203">
            <v>1</v>
          </cell>
          <cell r="H2203">
            <v>3</v>
          </cell>
          <cell r="I2203">
            <v>3</v>
          </cell>
        </row>
        <row r="2204">
          <cell r="C2204" t="str">
            <v>48057 2011</v>
          </cell>
          <cell r="D2204">
            <v>201148057</v>
          </cell>
          <cell r="E2204">
            <v>0</v>
          </cell>
          <cell r="F2204">
            <v>1</v>
          </cell>
          <cell r="G2204">
            <v>1</v>
          </cell>
          <cell r="H2204">
            <v>3</v>
          </cell>
          <cell r="I2204">
            <v>3</v>
          </cell>
        </row>
        <row r="2205">
          <cell r="C2205" t="str">
            <v>48057 2011</v>
          </cell>
          <cell r="D2205">
            <v>201148057</v>
          </cell>
          <cell r="E2205">
            <v>0</v>
          </cell>
          <cell r="F2205">
            <v>1</v>
          </cell>
          <cell r="G2205">
            <v>1</v>
          </cell>
          <cell r="H2205">
            <v>3</v>
          </cell>
          <cell r="I2205">
            <v>3</v>
          </cell>
        </row>
        <row r="2206">
          <cell r="C2206" t="str">
            <v>48057 2011</v>
          </cell>
          <cell r="D2206">
            <v>201148057</v>
          </cell>
          <cell r="E2206">
            <v>0</v>
          </cell>
          <cell r="F2206">
            <v>1</v>
          </cell>
          <cell r="G2206">
            <v>1</v>
          </cell>
          <cell r="H2206">
            <v>3</v>
          </cell>
          <cell r="I2206">
            <v>3</v>
          </cell>
        </row>
        <row r="2207">
          <cell r="C2207" t="str">
            <v>48057 2011</v>
          </cell>
          <cell r="D2207">
            <v>201148057</v>
          </cell>
          <cell r="E2207">
            <v>0</v>
          </cell>
          <cell r="F2207">
            <v>1</v>
          </cell>
          <cell r="G2207">
            <v>1</v>
          </cell>
          <cell r="H2207">
            <v>3</v>
          </cell>
          <cell r="I2207">
            <v>3</v>
          </cell>
        </row>
        <row r="2208">
          <cell r="C2208" t="str">
            <v>48057 2011</v>
          </cell>
          <cell r="D2208">
            <v>201148057</v>
          </cell>
          <cell r="E2208">
            <v>0</v>
          </cell>
          <cell r="F2208">
            <v>1</v>
          </cell>
          <cell r="G2208">
            <v>1</v>
          </cell>
          <cell r="H2208">
            <v>3</v>
          </cell>
          <cell r="I2208">
            <v>3</v>
          </cell>
        </row>
        <row r="2209">
          <cell r="C2209" t="str">
            <v>48057 2011</v>
          </cell>
          <cell r="D2209">
            <v>201148057</v>
          </cell>
          <cell r="E2209">
            <v>0</v>
          </cell>
          <cell r="F2209">
            <v>1</v>
          </cell>
          <cell r="G2209">
            <v>1</v>
          </cell>
          <cell r="H2209">
            <v>3</v>
          </cell>
          <cell r="I2209">
            <v>3</v>
          </cell>
        </row>
        <row r="2210">
          <cell r="C2210" t="str">
            <v>48070 2011</v>
          </cell>
          <cell r="D2210">
            <v>201148070</v>
          </cell>
          <cell r="E2210">
            <v>0</v>
          </cell>
          <cell r="F2210">
            <v>1</v>
          </cell>
          <cell r="G2210">
            <v>1</v>
          </cell>
          <cell r="H2210">
            <v>3</v>
          </cell>
          <cell r="I2210">
            <v>3</v>
          </cell>
        </row>
        <row r="2211">
          <cell r="C2211" t="str">
            <v>48070 2011</v>
          </cell>
          <cell r="D2211">
            <v>201148070</v>
          </cell>
          <cell r="E2211">
            <v>0</v>
          </cell>
          <cell r="F2211">
            <v>1</v>
          </cell>
          <cell r="G2211">
            <v>1</v>
          </cell>
          <cell r="H2211">
            <v>3</v>
          </cell>
          <cell r="I2211">
            <v>3</v>
          </cell>
        </row>
        <row r="2212">
          <cell r="C2212" t="str">
            <v>48070 2011</v>
          </cell>
          <cell r="D2212">
            <v>201148070</v>
          </cell>
          <cell r="E2212">
            <v>0</v>
          </cell>
          <cell r="F2212">
            <v>1</v>
          </cell>
          <cell r="G2212">
            <v>1</v>
          </cell>
          <cell r="H2212">
            <v>3</v>
          </cell>
          <cell r="I2212">
            <v>3</v>
          </cell>
        </row>
        <row r="2213">
          <cell r="C2213" t="str">
            <v>48070 2011</v>
          </cell>
          <cell r="D2213">
            <v>201148070</v>
          </cell>
          <cell r="E2213">
            <v>0</v>
          </cell>
          <cell r="F2213">
            <v>1</v>
          </cell>
          <cell r="G2213">
            <v>1</v>
          </cell>
          <cell r="H2213">
            <v>3</v>
          </cell>
          <cell r="I2213">
            <v>3</v>
          </cell>
        </row>
        <row r="2214">
          <cell r="C2214" t="str">
            <v>48070 2011</v>
          </cell>
          <cell r="D2214">
            <v>201148070</v>
          </cell>
          <cell r="E2214">
            <v>0</v>
          </cell>
          <cell r="F2214">
            <v>1</v>
          </cell>
          <cell r="G2214">
            <v>1</v>
          </cell>
          <cell r="H2214">
            <v>3</v>
          </cell>
          <cell r="I2214">
            <v>3</v>
          </cell>
        </row>
        <row r="2215">
          <cell r="C2215" t="str">
            <v>48070 2011</v>
          </cell>
          <cell r="D2215">
            <v>201148070</v>
          </cell>
          <cell r="E2215">
            <v>0</v>
          </cell>
          <cell r="F2215">
            <v>1</v>
          </cell>
          <cell r="G2215">
            <v>1</v>
          </cell>
          <cell r="H2215">
            <v>3</v>
          </cell>
          <cell r="I2215">
            <v>3</v>
          </cell>
        </row>
        <row r="2216">
          <cell r="C2216" t="str">
            <v>48070 2011</v>
          </cell>
          <cell r="D2216">
            <v>201148070</v>
          </cell>
          <cell r="E2216">
            <v>0</v>
          </cell>
          <cell r="F2216">
            <v>1</v>
          </cell>
          <cell r="G2216">
            <v>1</v>
          </cell>
          <cell r="H2216">
            <v>3</v>
          </cell>
          <cell r="I2216">
            <v>3</v>
          </cell>
        </row>
        <row r="2217">
          <cell r="C2217" t="str">
            <v>48070 2011</v>
          </cell>
          <cell r="D2217">
            <v>201148070</v>
          </cell>
          <cell r="E2217">
            <v>0</v>
          </cell>
          <cell r="F2217">
            <v>1</v>
          </cell>
          <cell r="G2217">
            <v>1</v>
          </cell>
          <cell r="H2217">
            <v>3</v>
          </cell>
          <cell r="I2217">
            <v>3</v>
          </cell>
        </row>
        <row r="2218">
          <cell r="C2218" t="str">
            <v>48070 2011</v>
          </cell>
          <cell r="D2218">
            <v>201148070</v>
          </cell>
          <cell r="E2218">
            <v>0</v>
          </cell>
          <cell r="F2218">
            <v>1</v>
          </cell>
          <cell r="G2218">
            <v>1</v>
          </cell>
          <cell r="H2218">
            <v>3</v>
          </cell>
          <cell r="I2218">
            <v>3</v>
          </cell>
        </row>
        <row r="2219">
          <cell r="C2219" t="str">
            <v>48070 2011</v>
          </cell>
          <cell r="D2219">
            <v>201148070</v>
          </cell>
          <cell r="E2219">
            <v>0</v>
          </cell>
          <cell r="F2219">
            <v>1</v>
          </cell>
          <cell r="G2219">
            <v>1</v>
          </cell>
          <cell r="H2219">
            <v>3</v>
          </cell>
          <cell r="I2219">
            <v>3</v>
          </cell>
        </row>
        <row r="2220">
          <cell r="C2220" t="str">
            <v>48072 2011</v>
          </cell>
          <cell r="D2220">
            <v>201148072</v>
          </cell>
          <cell r="E2220">
            <v>0</v>
          </cell>
          <cell r="F2220">
            <v>1</v>
          </cell>
          <cell r="G2220">
            <v>1</v>
          </cell>
          <cell r="H2220">
            <v>2</v>
          </cell>
          <cell r="I2220">
            <v>3</v>
          </cell>
        </row>
        <row r="2221">
          <cell r="C2221" t="str">
            <v>51022 2011</v>
          </cell>
          <cell r="D2221">
            <v>201151022</v>
          </cell>
          <cell r="E2221">
            <v>0</v>
          </cell>
          <cell r="F2221">
            <v>1</v>
          </cell>
          <cell r="G2221">
            <v>1</v>
          </cell>
          <cell r="H2221">
            <v>3</v>
          </cell>
          <cell r="I2221">
            <v>3</v>
          </cell>
        </row>
        <row r="2222">
          <cell r="C2222" t="str">
            <v>51022 2011</v>
          </cell>
          <cell r="D2222">
            <v>201151022</v>
          </cell>
          <cell r="E2222">
            <v>0</v>
          </cell>
          <cell r="F2222">
            <v>1</v>
          </cell>
          <cell r="G2222">
            <v>1</v>
          </cell>
          <cell r="H2222">
            <v>3</v>
          </cell>
          <cell r="I2222">
            <v>3</v>
          </cell>
        </row>
        <row r="2223">
          <cell r="C2223" t="str">
            <v>51022 2011</v>
          </cell>
          <cell r="D2223">
            <v>201151022</v>
          </cell>
          <cell r="E2223">
            <v>0</v>
          </cell>
          <cell r="F2223">
            <v>1</v>
          </cell>
          <cell r="G2223">
            <v>1</v>
          </cell>
          <cell r="H2223">
            <v>3</v>
          </cell>
          <cell r="I2223">
            <v>3</v>
          </cell>
        </row>
        <row r="2224">
          <cell r="C2224" t="str">
            <v>51022 2011</v>
          </cell>
          <cell r="D2224">
            <v>201151022</v>
          </cell>
          <cell r="E2224">
            <v>0</v>
          </cell>
          <cell r="F2224">
            <v>1</v>
          </cell>
          <cell r="G2224">
            <v>1</v>
          </cell>
          <cell r="H2224">
            <v>3</v>
          </cell>
          <cell r="I2224">
            <v>3</v>
          </cell>
        </row>
        <row r="2225">
          <cell r="C2225" t="str">
            <v>51022 2011</v>
          </cell>
          <cell r="D2225">
            <v>201151022</v>
          </cell>
          <cell r="E2225">
            <v>0</v>
          </cell>
          <cell r="F2225">
            <v>1</v>
          </cell>
          <cell r="G2225">
            <v>1</v>
          </cell>
          <cell r="H2225">
            <v>3</v>
          </cell>
          <cell r="I2225">
            <v>3</v>
          </cell>
        </row>
        <row r="2226">
          <cell r="C2226" t="str">
            <v>51022 2011</v>
          </cell>
          <cell r="D2226">
            <v>201151022</v>
          </cell>
          <cell r="E2226">
            <v>0</v>
          </cell>
          <cell r="F2226">
            <v>1</v>
          </cell>
          <cell r="G2226">
            <v>1</v>
          </cell>
          <cell r="H2226">
            <v>3</v>
          </cell>
          <cell r="I2226">
            <v>3</v>
          </cell>
        </row>
        <row r="2227">
          <cell r="C2227" t="str">
            <v>51022 2011</v>
          </cell>
          <cell r="D2227">
            <v>201151022</v>
          </cell>
          <cell r="E2227">
            <v>0</v>
          </cell>
          <cell r="F2227">
            <v>1</v>
          </cell>
          <cell r="G2227">
            <v>1</v>
          </cell>
          <cell r="H2227">
            <v>3</v>
          </cell>
          <cell r="I2227">
            <v>3</v>
          </cell>
        </row>
        <row r="2228">
          <cell r="C2228" t="str">
            <v>51022 2011</v>
          </cell>
          <cell r="D2228">
            <v>201151022</v>
          </cell>
          <cell r="E2228">
            <v>0</v>
          </cell>
          <cell r="F2228">
            <v>1</v>
          </cell>
          <cell r="G2228">
            <v>1</v>
          </cell>
          <cell r="H2228">
            <v>3</v>
          </cell>
          <cell r="I2228">
            <v>3</v>
          </cell>
        </row>
        <row r="2229">
          <cell r="C2229" t="str">
            <v>51022 2011</v>
          </cell>
          <cell r="D2229">
            <v>201151022</v>
          </cell>
          <cell r="E2229">
            <v>0</v>
          </cell>
          <cell r="F2229">
            <v>1</v>
          </cell>
          <cell r="G2229">
            <v>1</v>
          </cell>
          <cell r="H2229">
            <v>3</v>
          </cell>
          <cell r="I2229">
            <v>3</v>
          </cell>
        </row>
        <row r="2230">
          <cell r="C2230" t="str">
            <v>51022 2011</v>
          </cell>
          <cell r="D2230">
            <v>201151022</v>
          </cell>
          <cell r="E2230">
            <v>0</v>
          </cell>
          <cell r="F2230">
            <v>1</v>
          </cell>
          <cell r="G2230">
            <v>1</v>
          </cell>
          <cell r="H2230">
            <v>3</v>
          </cell>
          <cell r="I2230">
            <v>3</v>
          </cell>
        </row>
        <row r="2231">
          <cell r="C2231" t="str">
            <v>51022 2011</v>
          </cell>
          <cell r="D2231">
            <v>201151022</v>
          </cell>
          <cell r="E2231">
            <v>0</v>
          </cell>
          <cell r="F2231">
            <v>1</v>
          </cell>
          <cell r="G2231">
            <v>1</v>
          </cell>
          <cell r="H2231">
            <v>3</v>
          </cell>
          <cell r="I2231">
            <v>3</v>
          </cell>
        </row>
        <row r="2232">
          <cell r="C2232" t="str">
            <v>51022 2011</v>
          </cell>
          <cell r="D2232">
            <v>201151022</v>
          </cell>
          <cell r="E2232">
            <v>0</v>
          </cell>
          <cell r="F2232">
            <v>1</v>
          </cell>
          <cell r="G2232">
            <v>1</v>
          </cell>
          <cell r="H2232">
            <v>3</v>
          </cell>
          <cell r="I2232">
            <v>3</v>
          </cell>
        </row>
        <row r="2233">
          <cell r="C2233" t="str">
            <v>51022 2011</v>
          </cell>
          <cell r="D2233">
            <v>201151022</v>
          </cell>
          <cell r="E2233">
            <v>0</v>
          </cell>
          <cell r="F2233">
            <v>1</v>
          </cell>
          <cell r="G2233">
            <v>1</v>
          </cell>
          <cell r="H2233">
            <v>3</v>
          </cell>
          <cell r="I2233">
            <v>3</v>
          </cell>
        </row>
        <row r="2234">
          <cell r="C2234" t="str">
            <v>51022 2011</v>
          </cell>
          <cell r="D2234">
            <v>201151022</v>
          </cell>
          <cell r="E2234">
            <v>0</v>
          </cell>
          <cell r="F2234">
            <v>1</v>
          </cell>
          <cell r="G2234">
            <v>1</v>
          </cell>
          <cell r="H2234">
            <v>3</v>
          </cell>
          <cell r="I2234">
            <v>3</v>
          </cell>
        </row>
        <row r="2235">
          <cell r="C2235" t="str">
            <v>51022 2011</v>
          </cell>
          <cell r="D2235">
            <v>201151022</v>
          </cell>
          <cell r="E2235">
            <v>0</v>
          </cell>
          <cell r="F2235">
            <v>1</v>
          </cell>
          <cell r="G2235">
            <v>1</v>
          </cell>
          <cell r="H2235">
            <v>3</v>
          </cell>
          <cell r="I2235">
            <v>3</v>
          </cell>
        </row>
        <row r="2236">
          <cell r="C2236" t="str">
            <v>51022 2011</v>
          </cell>
          <cell r="D2236">
            <v>201151022</v>
          </cell>
          <cell r="E2236">
            <v>0</v>
          </cell>
          <cell r="F2236">
            <v>1</v>
          </cell>
          <cell r="G2236">
            <v>1</v>
          </cell>
          <cell r="H2236">
            <v>3</v>
          </cell>
          <cell r="I2236">
            <v>3</v>
          </cell>
        </row>
        <row r="2237">
          <cell r="C2237" t="str">
            <v>51022 2011</v>
          </cell>
          <cell r="D2237">
            <v>201151022</v>
          </cell>
          <cell r="E2237">
            <v>0</v>
          </cell>
          <cell r="F2237">
            <v>1</v>
          </cell>
          <cell r="G2237">
            <v>1</v>
          </cell>
          <cell r="H2237">
            <v>3</v>
          </cell>
          <cell r="I2237">
            <v>3</v>
          </cell>
        </row>
        <row r="2238">
          <cell r="C2238" t="str">
            <v>51022 2011</v>
          </cell>
          <cell r="D2238">
            <v>201151022</v>
          </cell>
          <cell r="E2238">
            <v>0</v>
          </cell>
          <cell r="F2238">
            <v>1</v>
          </cell>
          <cell r="G2238">
            <v>1</v>
          </cell>
          <cell r="H2238">
            <v>3</v>
          </cell>
          <cell r="I2238">
            <v>3</v>
          </cell>
        </row>
        <row r="2239">
          <cell r="C2239" t="str">
            <v>51022 2011</v>
          </cell>
          <cell r="D2239">
            <v>201151022</v>
          </cell>
          <cell r="E2239">
            <v>0</v>
          </cell>
          <cell r="F2239">
            <v>1</v>
          </cell>
          <cell r="G2239">
            <v>1</v>
          </cell>
          <cell r="H2239">
            <v>3</v>
          </cell>
          <cell r="I2239">
            <v>3</v>
          </cell>
        </row>
        <row r="2240">
          <cell r="C2240" t="str">
            <v>51022 2011</v>
          </cell>
          <cell r="D2240">
            <v>201151022</v>
          </cell>
          <cell r="E2240">
            <v>0</v>
          </cell>
          <cell r="F2240">
            <v>1</v>
          </cell>
          <cell r="G2240">
            <v>1</v>
          </cell>
          <cell r="H2240">
            <v>3</v>
          </cell>
          <cell r="I2240">
            <v>3</v>
          </cell>
        </row>
        <row r="2241">
          <cell r="C2241" t="str">
            <v>51022 2011</v>
          </cell>
          <cell r="D2241">
            <v>201151022</v>
          </cell>
          <cell r="E2241">
            <v>0</v>
          </cell>
          <cell r="F2241">
            <v>1</v>
          </cell>
          <cell r="G2241">
            <v>1</v>
          </cell>
          <cell r="H2241">
            <v>3</v>
          </cell>
          <cell r="I2241">
            <v>3</v>
          </cell>
        </row>
        <row r="2242">
          <cell r="C2242" t="str">
            <v>51022 2011</v>
          </cell>
          <cell r="D2242">
            <v>201151022</v>
          </cell>
          <cell r="E2242">
            <v>0</v>
          </cell>
          <cell r="F2242">
            <v>1</v>
          </cell>
          <cell r="G2242">
            <v>1</v>
          </cell>
          <cell r="H2242">
            <v>3</v>
          </cell>
          <cell r="I2242">
            <v>3</v>
          </cell>
        </row>
        <row r="2243">
          <cell r="C2243" t="str">
            <v>51022 2011</v>
          </cell>
          <cell r="D2243">
            <v>201151022</v>
          </cell>
          <cell r="E2243">
            <v>0</v>
          </cell>
          <cell r="F2243">
            <v>1</v>
          </cell>
          <cell r="G2243">
            <v>1</v>
          </cell>
          <cell r="H2243">
            <v>3</v>
          </cell>
          <cell r="I2243">
            <v>3</v>
          </cell>
        </row>
        <row r="2244">
          <cell r="C2244" t="str">
            <v>51022 2011</v>
          </cell>
          <cell r="D2244">
            <v>201151022</v>
          </cell>
          <cell r="E2244">
            <v>0</v>
          </cell>
          <cell r="F2244">
            <v>1</v>
          </cell>
          <cell r="G2244">
            <v>1</v>
          </cell>
          <cell r="H2244">
            <v>3</v>
          </cell>
          <cell r="I2244">
            <v>3</v>
          </cell>
        </row>
        <row r="2245">
          <cell r="C2245" t="str">
            <v>51022 2011</v>
          </cell>
          <cell r="D2245">
            <v>201151022</v>
          </cell>
          <cell r="E2245">
            <v>0</v>
          </cell>
          <cell r="F2245">
            <v>1</v>
          </cell>
          <cell r="G2245">
            <v>1</v>
          </cell>
          <cell r="H2245">
            <v>3</v>
          </cell>
          <cell r="I2245">
            <v>3</v>
          </cell>
        </row>
        <row r="2246">
          <cell r="C2246" t="str">
            <v>51022 2011</v>
          </cell>
          <cell r="D2246">
            <v>201151022</v>
          </cell>
          <cell r="E2246">
            <v>0</v>
          </cell>
          <cell r="F2246">
            <v>1</v>
          </cell>
          <cell r="G2246">
            <v>1</v>
          </cell>
          <cell r="H2246">
            <v>3</v>
          </cell>
          <cell r="I2246">
            <v>3</v>
          </cell>
        </row>
        <row r="2247">
          <cell r="C2247" t="str">
            <v>51022 2011</v>
          </cell>
          <cell r="D2247">
            <v>201151022</v>
          </cell>
          <cell r="E2247">
            <v>0</v>
          </cell>
          <cell r="F2247">
            <v>1</v>
          </cell>
          <cell r="G2247">
            <v>1</v>
          </cell>
          <cell r="H2247">
            <v>3</v>
          </cell>
          <cell r="I2247">
            <v>3</v>
          </cell>
        </row>
        <row r="2248">
          <cell r="C2248" t="str">
            <v>51022 2011</v>
          </cell>
          <cell r="D2248">
            <v>201151022</v>
          </cell>
          <cell r="E2248">
            <v>0</v>
          </cell>
          <cell r="F2248">
            <v>1</v>
          </cell>
          <cell r="G2248">
            <v>1</v>
          </cell>
          <cell r="H2248">
            <v>3</v>
          </cell>
          <cell r="I2248">
            <v>3</v>
          </cell>
        </row>
        <row r="2249">
          <cell r="C2249" t="str">
            <v>51022 2011</v>
          </cell>
          <cell r="D2249">
            <v>201151022</v>
          </cell>
          <cell r="E2249">
            <v>0</v>
          </cell>
          <cell r="F2249">
            <v>1</v>
          </cell>
          <cell r="G2249">
            <v>1</v>
          </cell>
          <cell r="H2249">
            <v>3</v>
          </cell>
          <cell r="I2249">
            <v>3</v>
          </cell>
        </row>
        <row r="2250">
          <cell r="C2250" t="str">
            <v>51041 2011</v>
          </cell>
          <cell r="D2250">
            <v>201151041</v>
          </cell>
          <cell r="E2250">
            <v>0</v>
          </cell>
          <cell r="F2250">
            <v>1</v>
          </cell>
          <cell r="G2250">
            <v>1</v>
          </cell>
          <cell r="H2250">
            <v>2</v>
          </cell>
          <cell r="I2250">
            <v>3</v>
          </cell>
        </row>
        <row r="2251">
          <cell r="C2251" t="str">
            <v>51041 2011</v>
          </cell>
          <cell r="D2251">
            <v>201151041</v>
          </cell>
          <cell r="E2251">
            <v>0</v>
          </cell>
          <cell r="F2251">
            <v>1</v>
          </cell>
          <cell r="G2251">
            <v>1</v>
          </cell>
          <cell r="H2251">
            <v>2</v>
          </cell>
          <cell r="I2251">
            <v>3</v>
          </cell>
        </row>
        <row r="2252">
          <cell r="C2252" t="str">
            <v>51041 2011</v>
          </cell>
          <cell r="D2252">
            <v>201151041</v>
          </cell>
          <cell r="E2252">
            <v>0</v>
          </cell>
          <cell r="F2252">
            <v>1</v>
          </cell>
          <cell r="G2252">
            <v>1</v>
          </cell>
          <cell r="H2252">
            <v>2</v>
          </cell>
          <cell r="I2252">
            <v>3</v>
          </cell>
        </row>
        <row r="2253">
          <cell r="C2253" t="str">
            <v>51041 2011</v>
          </cell>
          <cell r="D2253">
            <v>201151041</v>
          </cell>
          <cell r="E2253">
            <v>0</v>
          </cell>
          <cell r="F2253">
            <v>1</v>
          </cell>
          <cell r="G2253">
            <v>1</v>
          </cell>
          <cell r="H2253">
            <v>2</v>
          </cell>
          <cell r="I2253">
            <v>3</v>
          </cell>
        </row>
        <row r="2254">
          <cell r="C2254" t="str">
            <v>51041 2011</v>
          </cell>
          <cell r="D2254">
            <v>201151041</v>
          </cell>
          <cell r="E2254">
            <v>0</v>
          </cell>
          <cell r="F2254">
            <v>1</v>
          </cell>
          <cell r="G2254">
            <v>1</v>
          </cell>
          <cell r="H2254">
            <v>2</v>
          </cell>
          <cell r="I2254">
            <v>3</v>
          </cell>
        </row>
        <row r="2255">
          <cell r="C2255" t="str">
            <v>51041 2011</v>
          </cell>
          <cell r="D2255">
            <v>201151041</v>
          </cell>
          <cell r="E2255">
            <v>0</v>
          </cell>
          <cell r="F2255">
            <v>1</v>
          </cell>
          <cell r="G2255">
            <v>1</v>
          </cell>
          <cell r="H2255">
            <v>2</v>
          </cell>
          <cell r="I2255">
            <v>3</v>
          </cell>
        </row>
        <row r="2256">
          <cell r="C2256" t="str">
            <v>51041 2011</v>
          </cell>
          <cell r="D2256">
            <v>201151041</v>
          </cell>
          <cell r="E2256">
            <v>0</v>
          </cell>
          <cell r="F2256">
            <v>1</v>
          </cell>
          <cell r="G2256">
            <v>1</v>
          </cell>
          <cell r="H2256">
            <v>2</v>
          </cell>
          <cell r="I2256">
            <v>3</v>
          </cell>
        </row>
        <row r="2257">
          <cell r="C2257" t="str">
            <v>51041 2011</v>
          </cell>
          <cell r="D2257">
            <v>201151041</v>
          </cell>
          <cell r="E2257">
            <v>0</v>
          </cell>
          <cell r="F2257">
            <v>1</v>
          </cell>
          <cell r="G2257">
            <v>1</v>
          </cell>
          <cell r="H2257">
            <v>2</v>
          </cell>
          <cell r="I2257">
            <v>3</v>
          </cell>
        </row>
        <row r="2258">
          <cell r="C2258" t="str">
            <v>51041 2011</v>
          </cell>
          <cell r="D2258">
            <v>201151041</v>
          </cell>
          <cell r="E2258">
            <v>0</v>
          </cell>
          <cell r="F2258">
            <v>1</v>
          </cell>
          <cell r="G2258">
            <v>1</v>
          </cell>
          <cell r="H2258">
            <v>2</v>
          </cell>
          <cell r="I2258">
            <v>3</v>
          </cell>
        </row>
        <row r="2259">
          <cell r="C2259" t="str">
            <v>51041 2011</v>
          </cell>
          <cell r="D2259">
            <v>201151041</v>
          </cell>
          <cell r="E2259">
            <v>0</v>
          </cell>
          <cell r="F2259">
            <v>1</v>
          </cell>
          <cell r="G2259">
            <v>1</v>
          </cell>
          <cell r="H2259">
            <v>2</v>
          </cell>
          <cell r="I2259">
            <v>3</v>
          </cell>
        </row>
        <row r="2260">
          <cell r="C2260" t="str">
            <v>51041 2011</v>
          </cell>
          <cell r="D2260">
            <v>201151041</v>
          </cell>
          <cell r="E2260">
            <v>0</v>
          </cell>
          <cell r="F2260">
            <v>1</v>
          </cell>
          <cell r="G2260">
            <v>1</v>
          </cell>
          <cell r="H2260">
            <v>2</v>
          </cell>
          <cell r="I2260">
            <v>3</v>
          </cell>
        </row>
        <row r="2261">
          <cell r="C2261" t="str">
            <v>51041 2011</v>
          </cell>
          <cell r="D2261">
            <v>201151041</v>
          </cell>
          <cell r="E2261">
            <v>0</v>
          </cell>
          <cell r="F2261">
            <v>1</v>
          </cell>
          <cell r="G2261">
            <v>1</v>
          </cell>
          <cell r="H2261">
            <v>2</v>
          </cell>
          <cell r="I2261">
            <v>3</v>
          </cell>
        </row>
        <row r="2262">
          <cell r="C2262" t="str">
            <v>51041 2011</v>
          </cell>
          <cell r="D2262">
            <v>201151041</v>
          </cell>
          <cell r="E2262">
            <v>0</v>
          </cell>
          <cell r="F2262">
            <v>1</v>
          </cell>
          <cell r="G2262">
            <v>1</v>
          </cell>
          <cell r="H2262">
            <v>2</v>
          </cell>
          <cell r="I2262">
            <v>3</v>
          </cell>
        </row>
        <row r="2263">
          <cell r="C2263" t="str">
            <v>53065 2011</v>
          </cell>
          <cell r="D2263">
            <v>201153065</v>
          </cell>
          <cell r="E2263">
            <v>0</v>
          </cell>
          <cell r="F2263">
            <v>1</v>
          </cell>
          <cell r="G2263">
            <v>1</v>
          </cell>
          <cell r="H2263">
            <v>1</v>
          </cell>
          <cell r="I2263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19"/>
  <sheetViews>
    <sheetView topLeftCell="AZ284" zoomScale="70" zoomScaleNormal="70" workbookViewId="0">
      <selection activeCell="BF329" sqref="BF329"/>
    </sheetView>
  </sheetViews>
  <sheetFormatPr defaultRowHeight="14.4" x14ac:dyDescent="0.3"/>
  <cols>
    <col min="65" max="65" width="8.88671875" customWidth="1"/>
  </cols>
  <sheetData>
    <row r="1" spans="1:73" x14ac:dyDescent="0.3">
      <c r="B1" t="s">
        <v>48</v>
      </c>
      <c r="C1" t="s">
        <v>33</v>
      </c>
      <c r="D1" t="s">
        <v>34</v>
      </c>
      <c r="E1" t="s">
        <v>32</v>
      </c>
      <c r="F1" t="s">
        <v>49</v>
      </c>
      <c r="G1" t="s">
        <v>50</v>
      </c>
      <c r="H1" t="s">
        <v>51</v>
      </c>
      <c r="I1" t="s">
        <v>52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35</v>
      </c>
      <c r="BQ1" t="s">
        <v>31</v>
      </c>
      <c r="BR1" t="s">
        <v>36</v>
      </c>
      <c r="BS1" t="s">
        <v>75</v>
      </c>
    </row>
    <row r="2" spans="1:73" x14ac:dyDescent="0.3">
      <c r="A2">
        <v>1150</v>
      </c>
      <c r="B2">
        <v>4.7927042999999996</v>
      </c>
      <c r="C2">
        <v>2006</v>
      </c>
      <c r="D2">
        <v>22</v>
      </c>
      <c r="E2">
        <v>0</v>
      </c>
      <c r="F2">
        <v>3</v>
      </c>
      <c r="G2">
        <v>-9</v>
      </c>
      <c r="H2">
        <v>0</v>
      </c>
      <c r="I2">
        <v>13072</v>
      </c>
      <c r="J2">
        <v>200613072</v>
      </c>
      <c r="K2">
        <v>0</v>
      </c>
      <c r="L2">
        <v>1</v>
      </c>
      <c r="M2">
        <v>1</v>
      </c>
      <c r="N2">
        <v>3</v>
      </c>
      <c r="O2">
        <v>3</v>
      </c>
      <c r="P2">
        <v>177</v>
      </c>
      <c r="Q2">
        <v>-9</v>
      </c>
      <c r="R2">
        <v>808841</v>
      </c>
      <c r="S2">
        <v>4</v>
      </c>
      <c r="T2">
        <v>1</v>
      </c>
      <c r="U2">
        <v>6</v>
      </c>
      <c r="V2" t="s">
        <v>76</v>
      </c>
      <c r="W2">
        <v>4280</v>
      </c>
      <c r="X2">
        <v>7461</v>
      </c>
      <c r="Y2">
        <v>99683</v>
      </c>
      <c r="Z2">
        <v>42731</v>
      </c>
      <c r="AA2">
        <v>7895</v>
      </c>
      <c r="AB2">
        <v>99811</v>
      </c>
      <c r="AC2">
        <v>42090</v>
      </c>
      <c r="AD2">
        <v>42989</v>
      </c>
      <c r="AE2" t="s">
        <v>77</v>
      </c>
      <c r="AF2" t="s">
        <v>77</v>
      </c>
      <c r="AG2" t="s">
        <v>77</v>
      </c>
      <c r="AH2" t="s">
        <v>77</v>
      </c>
      <c r="AI2" t="s">
        <v>77</v>
      </c>
      <c r="AJ2" t="s">
        <v>77</v>
      </c>
      <c r="AK2" t="s">
        <v>77</v>
      </c>
      <c r="AL2" s="1">
        <v>3751</v>
      </c>
      <c r="AM2">
        <v>3766</v>
      </c>
      <c r="AN2">
        <v>93</v>
      </c>
      <c r="AO2">
        <v>3961</v>
      </c>
      <c r="AP2" t="s">
        <v>15</v>
      </c>
      <c r="AQ2" t="s">
        <v>15</v>
      </c>
      <c r="AR2" t="s">
        <v>15</v>
      </c>
      <c r="AS2" t="s">
        <v>15</v>
      </c>
      <c r="AT2" t="s">
        <v>15</v>
      </c>
      <c r="AU2" t="s">
        <v>15</v>
      </c>
      <c r="AV2" t="s">
        <v>15</v>
      </c>
      <c r="AW2" t="s">
        <v>15</v>
      </c>
      <c r="AX2" t="s">
        <v>15</v>
      </c>
      <c r="AY2" t="s">
        <v>15</v>
      </c>
      <c r="AZ2" t="s">
        <v>15</v>
      </c>
      <c r="BA2">
        <v>148</v>
      </c>
      <c r="BB2">
        <v>148</v>
      </c>
      <c r="BC2">
        <v>148</v>
      </c>
      <c r="BD2">
        <v>148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>
        <v>-99</v>
      </c>
      <c r="BL2">
        <v>-99</v>
      </c>
      <c r="BM2">
        <v>-99</v>
      </c>
      <c r="BN2">
        <v>-99</v>
      </c>
      <c r="BO2">
        <v>-99</v>
      </c>
      <c r="BP2">
        <v>148</v>
      </c>
      <c r="BQ2">
        <v>148</v>
      </c>
      <c r="BR2">
        <f t="shared" ref="BR2:BR33" si="0">BP2-BQ2</f>
        <v>0</v>
      </c>
      <c r="BS2">
        <v>1</v>
      </c>
    </row>
    <row r="3" spans="1:73" x14ac:dyDescent="0.3">
      <c r="A3">
        <v>608</v>
      </c>
      <c r="B3">
        <v>3.9417</v>
      </c>
      <c r="C3">
        <v>2002</v>
      </c>
      <c r="D3">
        <v>32</v>
      </c>
      <c r="E3">
        <v>1</v>
      </c>
      <c r="F3">
        <v>3</v>
      </c>
      <c r="G3">
        <v>-9</v>
      </c>
      <c r="H3">
        <v>1</v>
      </c>
      <c r="I3">
        <v>48038</v>
      </c>
      <c r="J3">
        <v>200248038</v>
      </c>
      <c r="K3">
        <v>0</v>
      </c>
      <c r="L3">
        <v>1</v>
      </c>
      <c r="M3">
        <v>1</v>
      </c>
      <c r="N3">
        <v>1</v>
      </c>
      <c r="O3">
        <v>3</v>
      </c>
      <c r="P3">
        <v>77</v>
      </c>
      <c r="Q3">
        <v>1</v>
      </c>
      <c r="R3">
        <v>-666666666</v>
      </c>
      <c r="S3">
        <v>2</v>
      </c>
      <c r="T3">
        <v>3</v>
      </c>
      <c r="U3">
        <v>20</v>
      </c>
      <c r="V3" t="s">
        <v>76</v>
      </c>
      <c r="W3">
        <v>4148</v>
      </c>
      <c r="X3">
        <v>4280</v>
      </c>
      <c r="Y3">
        <v>4271</v>
      </c>
      <c r="Z3">
        <v>5849</v>
      </c>
      <c r="AA3">
        <v>99683</v>
      </c>
      <c r="AB3">
        <v>99811</v>
      </c>
      <c r="AC3">
        <v>570</v>
      </c>
      <c r="AD3">
        <v>4230</v>
      </c>
      <c r="AE3">
        <v>99701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s="1">
        <v>375</v>
      </c>
      <c r="AM3">
        <v>3961</v>
      </c>
      <c r="AN3">
        <v>3766</v>
      </c>
      <c r="AO3">
        <v>341</v>
      </c>
      <c r="AP3">
        <v>3712</v>
      </c>
      <c r="AQ3">
        <v>3721</v>
      </c>
      <c r="AR3" t="s">
        <v>15</v>
      </c>
      <c r="AS3" t="s">
        <v>15</v>
      </c>
      <c r="AT3" t="s">
        <v>15</v>
      </c>
      <c r="AU3" t="s">
        <v>15</v>
      </c>
      <c r="AV3" t="s">
        <v>15</v>
      </c>
      <c r="AW3" t="s">
        <v>15</v>
      </c>
      <c r="AX3" t="s">
        <v>15</v>
      </c>
      <c r="AY3" t="s">
        <v>15</v>
      </c>
      <c r="AZ3" t="s">
        <v>15</v>
      </c>
      <c r="BA3">
        <v>51</v>
      </c>
      <c r="BB3">
        <v>51</v>
      </c>
      <c r="BC3">
        <v>51</v>
      </c>
      <c r="BD3">
        <v>51</v>
      </c>
      <c r="BE3">
        <v>51</v>
      </c>
      <c r="BF3">
        <v>5</v>
      </c>
      <c r="BG3">
        <v>-99</v>
      </c>
      <c r="BH3">
        <v>-99</v>
      </c>
      <c r="BI3">
        <v>-99</v>
      </c>
      <c r="BJ3">
        <v>-99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51</v>
      </c>
      <c r="BQ3">
        <v>51</v>
      </c>
      <c r="BR3">
        <f t="shared" si="0"/>
        <v>0</v>
      </c>
      <c r="BS3">
        <v>1</v>
      </c>
    </row>
    <row r="4" spans="1:73" x14ac:dyDescent="0.3">
      <c r="A4">
        <v>1576</v>
      </c>
      <c r="B4">
        <v>4.9165448999999999</v>
      </c>
      <c r="C4">
        <v>2008</v>
      </c>
      <c r="D4">
        <v>38</v>
      </c>
      <c r="E4">
        <v>1</v>
      </c>
      <c r="F4">
        <v>3</v>
      </c>
      <c r="G4">
        <v>1</v>
      </c>
      <c r="H4">
        <v>1</v>
      </c>
      <c r="I4">
        <v>9030</v>
      </c>
      <c r="J4">
        <v>20089030</v>
      </c>
      <c r="K4">
        <v>0</v>
      </c>
      <c r="L4">
        <v>1</v>
      </c>
      <c r="M4">
        <v>1</v>
      </c>
      <c r="N4">
        <v>3</v>
      </c>
      <c r="O4">
        <v>1</v>
      </c>
      <c r="P4">
        <v>35</v>
      </c>
      <c r="Q4">
        <v>1</v>
      </c>
      <c r="R4">
        <v>635314</v>
      </c>
      <c r="S4">
        <v>4</v>
      </c>
      <c r="T4">
        <v>1</v>
      </c>
      <c r="U4">
        <v>20</v>
      </c>
      <c r="V4" t="s">
        <v>76</v>
      </c>
      <c r="W4">
        <v>4254</v>
      </c>
      <c r="X4" t="s">
        <v>78</v>
      </c>
      <c r="Y4">
        <v>99683</v>
      </c>
      <c r="Z4">
        <v>4280</v>
      </c>
      <c r="AA4">
        <v>5185</v>
      </c>
      <c r="AB4">
        <v>49390</v>
      </c>
      <c r="AC4">
        <v>53085</v>
      </c>
      <c r="AD4" t="s">
        <v>79</v>
      </c>
      <c r="AE4">
        <v>34690</v>
      </c>
      <c r="AF4">
        <v>4264</v>
      </c>
      <c r="AG4" t="s">
        <v>94</v>
      </c>
      <c r="AH4" t="s">
        <v>96</v>
      </c>
      <c r="AI4" t="s">
        <v>85</v>
      </c>
      <c r="AJ4">
        <v>4019</v>
      </c>
      <c r="AK4" t="s">
        <v>97</v>
      </c>
      <c r="AL4" s="1">
        <v>3751</v>
      </c>
      <c r="AM4">
        <v>3403</v>
      </c>
      <c r="AN4">
        <v>93</v>
      </c>
      <c r="AO4">
        <v>3766</v>
      </c>
      <c r="AP4">
        <v>9962</v>
      </c>
      <c r="AQ4">
        <v>8964</v>
      </c>
      <c r="AR4">
        <v>8964</v>
      </c>
      <c r="AS4">
        <v>3721</v>
      </c>
      <c r="AT4">
        <v>8964</v>
      </c>
      <c r="AU4">
        <v>3965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>
        <v>34</v>
      </c>
      <c r="BB4">
        <v>34</v>
      </c>
      <c r="BC4">
        <v>34</v>
      </c>
      <c r="BD4">
        <v>34</v>
      </c>
      <c r="BE4">
        <v>34</v>
      </c>
      <c r="BF4">
        <v>5</v>
      </c>
      <c r="BG4">
        <v>12</v>
      </c>
      <c r="BH4">
        <v>12</v>
      </c>
      <c r="BI4">
        <v>33</v>
      </c>
      <c r="BJ4">
        <v>34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34</v>
      </c>
      <c r="BQ4">
        <v>34</v>
      </c>
      <c r="BR4">
        <f t="shared" si="0"/>
        <v>0</v>
      </c>
      <c r="BS4">
        <v>1</v>
      </c>
    </row>
    <row r="5" spans="1:73" x14ac:dyDescent="0.3">
      <c r="A5">
        <v>1241</v>
      </c>
      <c r="B5">
        <v>4.8024668999999998</v>
      </c>
      <c r="C5">
        <v>2006</v>
      </c>
      <c r="D5">
        <v>39</v>
      </c>
      <c r="E5">
        <v>0</v>
      </c>
      <c r="F5">
        <v>3</v>
      </c>
      <c r="G5">
        <v>-9</v>
      </c>
      <c r="H5">
        <v>0</v>
      </c>
      <c r="I5">
        <v>47033</v>
      </c>
      <c r="J5">
        <v>200647033</v>
      </c>
      <c r="K5">
        <v>0</v>
      </c>
      <c r="L5">
        <v>1</v>
      </c>
      <c r="M5">
        <v>1</v>
      </c>
      <c r="N5">
        <v>2</v>
      </c>
      <c r="O5">
        <v>3</v>
      </c>
      <c r="P5">
        <v>28</v>
      </c>
      <c r="Q5">
        <v>3</v>
      </c>
      <c r="R5">
        <v>837322</v>
      </c>
      <c r="S5">
        <v>3</v>
      </c>
      <c r="T5">
        <v>1</v>
      </c>
      <c r="U5">
        <v>6</v>
      </c>
      <c r="V5" t="s">
        <v>76</v>
      </c>
      <c r="W5">
        <v>4260</v>
      </c>
      <c r="X5">
        <v>41071</v>
      </c>
      <c r="Y5">
        <v>4275</v>
      </c>
      <c r="Z5">
        <v>4254</v>
      </c>
      <c r="AA5">
        <v>2869</v>
      </c>
      <c r="AB5">
        <v>99811</v>
      </c>
      <c r="AC5">
        <v>4280</v>
      </c>
      <c r="AD5">
        <v>78551</v>
      </c>
      <c r="AE5">
        <v>42090</v>
      </c>
      <c r="AF5" t="s">
        <v>77</v>
      </c>
      <c r="AG5" t="s">
        <v>77</v>
      </c>
      <c r="AH5" t="s">
        <v>77</v>
      </c>
      <c r="AI5" t="s">
        <v>77</v>
      </c>
      <c r="AJ5" t="s">
        <v>77</v>
      </c>
      <c r="AK5" t="s">
        <v>77</v>
      </c>
      <c r="AL5" s="1">
        <v>3751</v>
      </c>
      <c r="AM5">
        <v>3766</v>
      </c>
      <c r="AN5">
        <v>341</v>
      </c>
      <c r="AO5">
        <v>341</v>
      </c>
      <c r="AP5">
        <v>3764</v>
      </c>
      <c r="AQ5">
        <v>3961</v>
      </c>
      <c r="AR5" t="s">
        <v>15</v>
      </c>
      <c r="AS5" t="s">
        <v>15</v>
      </c>
      <c r="AT5" t="s">
        <v>15</v>
      </c>
      <c r="AU5" t="s">
        <v>15</v>
      </c>
      <c r="AV5" t="s">
        <v>15</v>
      </c>
      <c r="AW5" t="s">
        <v>15</v>
      </c>
      <c r="AX5" t="s">
        <v>15</v>
      </c>
      <c r="AY5" t="s">
        <v>15</v>
      </c>
      <c r="AZ5" t="s">
        <v>15</v>
      </c>
      <c r="BA5">
        <v>18</v>
      </c>
      <c r="BB5">
        <v>18</v>
      </c>
      <c r="BC5">
        <v>18</v>
      </c>
      <c r="BD5">
        <v>18</v>
      </c>
      <c r="BE5">
        <v>18</v>
      </c>
      <c r="BF5">
        <v>18</v>
      </c>
      <c r="BG5">
        <v>-99</v>
      </c>
      <c r="BH5">
        <v>-99</v>
      </c>
      <c r="BI5">
        <v>-99</v>
      </c>
      <c r="BJ5">
        <v>-99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18</v>
      </c>
      <c r="BQ5">
        <v>18</v>
      </c>
      <c r="BR5">
        <f t="shared" si="0"/>
        <v>0</v>
      </c>
      <c r="BS5">
        <v>1</v>
      </c>
    </row>
    <row r="6" spans="1:73" x14ac:dyDescent="0.3">
      <c r="A6">
        <v>1071</v>
      </c>
      <c r="B6">
        <v>4.8698848999999997</v>
      </c>
      <c r="C6">
        <v>2005</v>
      </c>
      <c r="D6">
        <v>42</v>
      </c>
      <c r="E6">
        <v>0</v>
      </c>
      <c r="F6">
        <v>-9</v>
      </c>
      <c r="G6">
        <v>3</v>
      </c>
      <c r="H6">
        <v>0</v>
      </c>
      <c r="I6">
        <v>47033</v>
      </c>
      <c r="J6">
        <v>200547033</v>
      </c>
      <c r="K6">
        <v>0</v>
      </c>
      <c r="L6">
        <v>1</v>
      </c>
      <c r="M6">
        <v>1</v>
      </c>
      <c r="N6">
        <v>2</v>
      </c>
      <c r="O6">
        <v>3</v>
      </c>
      <c r="P6">
        <v>38</v>
      </c>
      <c r="Q6">
        <v>1</v>
      </c>
      <c r="R6">
        <v>670297</v>
      </c>
      <c r="S6">
        <v>3</v>
      </c>
      <c r="T6">
        <v>3</v>
      </c>
      <c r="U6">
        <v>1</v>
      </c>
      <c r="V6" t="s">
        <v>76</v>
      </c>
      <c r="W6">
        <v>4280</v>
      </c>
      <c r="X6">
        <v>4254</v>
      </c>
      <c r="Y6">
        <v>4271</v>
      </c>
      <c r="Z6">
        <v>99604</v>
      </c>
      <c r="AA6">
        <v>2869</v>
      </c>
      <c r="AB6">
        <v>79902</v>
      </c>
      <c r="AC6">
        <v>4240</v>
      </c>
      <c r="AD6">
        <v>4242</v>
      </c>
      <c r="AE6">
        <v>4168</v>
      </c>
      <c r="AF6" t="s">
        <v>77</v>
      </c>
      <c r="AG6" t="s">
        <v>77</v>
      </c>
      <c r="AH6" t="s">
        <v>77</v>
      </c>
      <c r="AI6" t="s">
        <v>77</v>
      </c>
      <c r="AJ6" t="s">
        <v>77</v>
      </c>
      <c r="AK6" t="s">
        <v>77</v>
      </c>
      <c r="AL6">
        <v>3766</v>
      </c>
      <c r="AM6" s="1">
        <v>3751</v>
      </c>
      <c r="AN6">
        <v>3764</v>
      </c>
      <c r="AO6">
        <v>3961</v>
      </c>
      <c r="AP6">
        <v>9907</v>
      </c>
      <c r="AQ6">
        <v>9909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15</v>
      </c>
      <c r="AY6" t="s">
        <v>15</v>
      </c>
      <c r="AZ6" t="s">
        <v>15</v>
      </c>
      <c r="BA6">
        <v>13</v>
      </c>
      <c r="BB6">
        <v>13</v>
      </c>
      <c r="BC6">
        <v>13</v>
      </c>
      <c r="BD6">
        <v>13</v>
      </c>
      <c r="BE6">
        <v>13</v>
      </c>
      <c r="BF6">
        <v>13</v>
      </c>
      <c r="BG6">
        <v>-99</v>
      </c>
      <c r="BH6">
        <v>-99</v>
      </c>
      <c r="BI6">
        <v>-99</v>
      </c>
      <c r="BJ6">
        <v>-99</v>
      </c>
      <c r="BK6">
        <v>-99</v>
      </c>
      <c r="BL6">
        <v>-99</v>
      </c>
      <c r="BM6">
        <v>-99</v>
      </c>
      <c r="BN6">
        <v>-99</v>
      </c>
      <c r="BO6">
        <v>-99</v>
      </c>
      <c r="BP6">
        <v>13</v>
      </c>
      <c r="BQ6">
        <v>13</v>
      </c>
      <c r="BR6">
        <f t="shared" si="0"/>
        <v>0</v>
      </c>
      <c r="BS6">
        <v>1</v>
      </c>
    </row>
    <row r="7" spans="1:73" x14ac:dyDescent="0.3">
      <c r="A7">
        <v>1238</v>
      </c>
      <c r="B7">
        <v>4.8024668999999998</v>
      </c>
      <c r="C7">
        <v>2006</v>
      </c>
      <c r="D7">
        <v>42</v>
      </c>
      <c r="E7">
        <v>0</v>
      </c>
      <c r="F7">
        <v>-9</v>
      </c>
      <c r="G7">
        <v>1</v>
      </c>
      <c r="H7">
        <v>0</v>
      </c>
      <c r="I7">
        <v>47033</v>
      </c>
      <c r="J7">
        <v>200647033</v>
      </c>
      <c r="K7">
        <v>0</v>
      </c>
      <c r="L7">
        <v>1</v>
      </c>
      <c r="M7">
        <v>1</v>
      </c>
      <c r="N7">
        <v>2</v>
      </c>
      <c r="O7">
        <v>3</v>
      </c>
      <c r="P7">
        <v>70</v>
      </c>
      <c r="Q7">
        <v>2</v>
      </c>
      <c r="R7">
        <v>981480</v>
      </c>
      <c r="S7">
        <v>3</v>
      </c>
      <c r="T7">
        <v>2</v>
      </c>
      <c r="U7">
        <v>6</v>
      </c>
      <c r="V7" t="s">
        <v>76</v>
      </c>
      <c r="W7">
        <v>4148</v>
      </c>
      <c r="X7">
        <v>5845</v>
      </c>
      <c r="Y7">
        <v>389</v>
      </c>
      <c r="Z7" t="s">
        <v>81</v>
      </c>
      <c r="AA7">
        <v>4280</v>
      </c>
      <c r="AB7">
        <v>99811</v>
      </c>
      <c r="AC7">
        <v>9975</v>
      </c>
      <c r="AD7">
        <v>2763</v>
      </c>
      <c r="AE7">
        <v>99592</v>
      </c>
      <c r="AF7" t="s">
        <v>77</v>
      </c>
      <c r="AG7" t="s">
        <v>77</v>
      </c>
      <c r="AH7" t="s">
        <v>77</v>
      </c>
      <c r="AI7" t="s">
        <v>77</v>
      </c>
      <c r="AJ7" t="s">
        <v>77</v>
      </c>
      <c r="AK7" t="s">
        <v>77</v>
      </c>
      <c r="AL7" s="1">
        <v>3751</v>
      </c>
      <c r="AM7">
        <v>3570</v>
      </c>
      <c r="AN7">
        <v>3799</v>
      </c>
      <c r="AO7">
        <v>3766</v>
      </c>
      <c r="AP7">
        <v>3699</v>
      </c>
      <c r="AQ7">
        <v>8622</v>
      </c>
      <c r="AR7" t="s">
        <v>15</v>
      </c>
      <c r="AS7" t="s">
        <v>15</v>
      </c>
      <c r="AT7" t="s">
        <v>15</v>
      </c>
      <c r="AU7" t="s">
        <v>15</v>
      </c>
      <c r="AV7" t="s">
        <v>15</v>
      </c>
      <c r="AW7" t="s">
        <v>15</v>
      </c>
      <c r="AX7" t="s">
        <v>15</v>
      </c>
      <c r="AY7" t="s">
        <v>15</v>
      </c>
      <c r="AZ7" t="s">
        <v>15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-99</v>
      </c>
      <c r="BH7">
        <v>-99</v>
      </c>
      <c r="BI7">
        <v>-99</v>
      </c>
      <c r="BJ7">
        <v>-99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0</v>
      </c>
      <c r="BQ7">
        <v>0</v>
      </c>
      <c r="BR7">
        <f t="shared" si="0"/>
        <v>0</v>
      </c>
      <c r="BS7">
        <v>1</v>
      </c>
      <c r="BU7">
        <f>AVERAGE(BP2:BP165)</f>
        <v>57.609756097560975</v>
      </c>
    </row>
    <row r="8" spans="1:73" x14ac:dyDescent="0.3">
      <c r="A8">
        <v>1165</v>
      </c>
      <c r="B8">
        <v>5.3037400000000003</v>
      </c>
      <c r="C8">
        <v>2006</v>
      </c>
      <c r="D8">
        <v>43</v>
      </c>
      <c r="E8">
        <v>1</v>
      </c>
      <c r="F8">
        <v>3</v>
      </c>
      <c r="G8">
        <v>3</v>
      </c>
      <c r="H8">
        <v>0</v>
      </c>
      <c r="I8">
        <v>29072</v>
      </c>
      <c r="J8">
        <v>200629072</v>
      </c>
      <c r="K8">
        <v>0</v>
      </c>
      <c r="L8">
        <v>1</v>
      </c>
      <c r="M8">
        <v>1</v>
      </c>
      <c r="N8">
        <v>3</v>
      </c>
      <c r="O8">
        <v>2</v>
      </c>
      <c r="P8">
        <v>25</v>
      </c>
      <c r="Q8">
        <v>1</v>
      </c>
      <c r="R8">
        <v>-666666666</v>
      </c>
      <c r="S8">
        <v>3</v>
      </c>
      <c r="T8">
        <v>2</v>
      </c>
      <c r="U8">
        <v>20</v>
      </c>
      <c r="V8" t="s">
        <v>76</v>
      </c>
      <c r="W8">
        <v>4280</v>
      </c>
      <c r="X8">
        <v>4254</v>
      </c>
      <c r="Y8">
        <v>7469</v>
      </c>
      <c r="Z8">
        <v>99683</v>
      </c>
      <c r="AA8">
        <v>4294</v>
      </c>
      <c r="AB8">
        <v>4275</v>
      </c>
      <c r="AC8">
        <v>51881</v>
      </c>
      <c r="AD8">
        <v>5849</v>
      </c>
      <c r="AE8">
        <v>5128</v>
      </c>
      <c r="AF8">
        <v>389</v>
      </c>
      <c r="AG8">
        <v>99591</v>
      </c>
      <c r="AH8">
        <v>2859</v>
      </c>
      <c r="AI8">
        <v>2724</v>
      </c>
      <c r="AJ8">
        <v>53081</v>
      </c>
      <c r="AK8">
        <v>53085</v>
      </c>
      <c r="AL8" s="1">
        <v>3751</v>
      </c>
      <c r="AM8">
        <v>3799</v>
      </c>
      <c r="AN8">
        <v>3766</v>
      </c>
      <c r="AO8">
        <v>3961</v>
      </c>
      <c r="AP8">
        <v>3961</v>
      </c>
      <c r="AQ8">
        <v>9604</v>
      </c>
      <c r="AR8">
        <v>9672</v>
      </c>
      <c r="AS8">
        <v>9962</v>
      </c>
      <c r="AT8">
        <v>4513</v>
      </c>
      <c r="AU8">
        <v>3722</v>
      </c>
      <c r="AV8">
        <v>8857</v>
      </c>
      <c r="AW8">
        <v>3324</v>
      </c>
      <c r="AX8">
        <v>3404</v>
      </c>
      <c r="AY8">
        <v>3893</v>
      </c>
      <c r="AZ8">
        <v>3891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11</v>
      </c>
      <c r="BK8">
        <v>13</v>
      </c>
      <c r="BL8">
        <v>13</v>
      </c>
      <c r="BM8">
        <v>12</v>
      </c>
      <c r="BN8">
        <v>23</v>
      </c>
      <c r="BO8">
        <v>6</v>
      </c>
      <c r="BP8">
        <v>0</v>
      </c>
      <c r="BQ8">
        <v>0</v>
      </c>
      <c r="BR8">
        <f t="shared" si="0"/>
        <v>0</v>
      </c>
      <c r="BS8">
        <v>1</v>
      </c>
    </row>
    <row r="9" spans="1:73" x14ac:dyDescent="0.3">
      <c r="A9">
        <v>2274</v>
      </c>
      <c r="B9">
        <v>5.3693093999999997</v>
      </c>
      <c r="C9">
        <v>2010</v>
      </c>
      <c r="D9">
        <v>49</v>
      </c>
      <c r="E9">
        <v>0</v>
      </c>
      <c r="F9">
        <v>3</v>
      </c>
      <c r="G9">
        <v>-9</v>
      </c>
      <c r="H9">
        <v>0</v>
      </c>
      <c r="I9">
        <v>12007</v>
      </c>
      <c r="J9">
        <v>201012007</v>
      </c>
      <c r="K9">
        <v>1</v>
      </c>
      <c r="L9">
        <v>1</v>
      </c>
      <c r="M9">
        <v>1</v>
      </c>
      <c r="N9">
        <v>3</v>
      </c>
      <c r="O9">
        <v>3</v>
      </c>
      <c r="P9">
        <v>15</v>
      </c>
      <c r="Q9">
        <v>3</v>
      </c>
      <c r="R9">
        <v>482646</v>
      </c>
      <c r="S9">
        <v>-9</v>
      </c>
      <c r="T9">
        <v>3</v>
      </c>
      <c r="U9">
        <v>6</v>
      </c>
      <c r="V9" t="s">
        <v>76</v>
      </c>
      <c r="W9">
        <v>4254</v>
      </c>
      <c r="X9">
        <v>99683</v>
      </c>
      <c r="Y9">
        <v>2762</v>
      </c>
      <c r="Z9">
        <v>45386</v>
      </c>
      <c r="AA9">
        <v>99831</v>
      </c>
      <c r="AB9">
        <v>9971</v>
      </c>
      <c r="AC9">
        <v>99812</v>
      </c>
      <c r="AD9">
        <v>2761</v>
      </c>
      <c r="AE9">
        <v>2851</v>
      </c>
      <c r="AF9">
        <v>2763</v>
      </c>
      <c r="AG9">
        <v>9961</v>
      </c>
      <c r="AH9">
        <v>4019</v>
      </c>
      <c r="AI9">
        <v>2724</v>
      </c>
      <c r="AJ9">
        <v>28860</v>
      </c>
      <c r="AK9">
        <v>4168</v>
      </c>
      <c r="AL9" s="1">
        <v>3751</v>
      </c>
      <c r="AM9">
        <v>3766</v>
      </c>
      <c r="AN9">
        <v>9907</v>
      </c>
      <c r="AO9">
        <v>9905</v>
      </c>
      <c r="AP9">
        <v>17</v>
      </c>
      <c r="AQ9">
        <v>93</v>
      </c>
      <c r="AR9">
        <v>9904</v>
      </c>
      <c r="AS9">
        <v>3961</v>
      </c>
      <c r="AT9">
        <v>9900</v>
      </c>
      <c r="AU9">
        <v>3712</v>
      </c>
      <c r="AV9">
        <v>3764</v>
      </c>
      <c r="AW9">
        <v>8605</v>
      </c>
      <c r="AX9">
        <v>3725</v>
      </c>
      <c r="AY9">
        <v>3721</v>
      </c>
      <c r="AZ9">
        <v>9923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2</v>
      </c>
      <c r="BL9">
        <v>8</v>
      </c>
      <c r="BM9">
        <v>10</v>
      </c>
      <c r="BN9">
        <v>10</v>
      </c>
      <c r="BO9">
        <v>15</v>
      </c>
      <c r="BP9">
        <v>1</v>
      </c>
      <c r="BQ9">
        <v>1</v>
      </c>
      <c r="BR9">
        <f t="shared" si="0"/>
        <v>0</v>
      </c>
      <c r="BS9">
        <v>1</v>
      </c>
    </row>
    <row r="10" spans="1:73" x14ac:dyDescent="0.3">
      <c r="A10">
        <v>1353</v>
      </c>
      <c r="B10">
        <v>5.0853688999999997</v>
      </c>
      <c r="C10">
        <v>2007</v>
      </c>
      <c r="D10">
        <v>49</v>
      </c>
      <c r="E10">
        <v>0</v>
      </c>
      <c r="F10">
        <v>3</v>
      </c>
      <c r="G10">
        <v>-9</v>
      </c>
      <c r="H10">
        <v>0</v>
      </c>
      <c r="I10">
        <v>12007</v>
      </c>
      <c r="J10">
        <v>200712007</v>
      </c>
      <c r="K10">
        <v>0</v>
      </c>
      <c r="L10">
        <v>1</v>
      </c>
      <c r="M10">
        <v>1</v>
      </c>
      <c r="N10">
        <v>3</v>
      </c>
      <c r="O10">
        <v>3</v>
      </c>
      <c r="P10">
        <v>66</v>
      </c>
      <c r="Q10">
        <v>3</v>
      </c>
      <c r="R10">
        <v>1300225</v>
      </c>
      <c r="S10">
        <v>3</v>
      </c>
      <c r="T10">
        <v>2</v>
      </c>
      <c r="U10">
        <v>1</v>
      </c>
      <c r="V10" t="s">
        <v>76</v>
      </c>
      <c r="W10">
        <v>4280</v>
      </c>
      <c r="X10">
        <v>78551</v>
      </c>
      <c r="Y10">
        <v>99812</v>
      </c>
      <c r="Z10">
        <v>41402</v>
      </c>
      <c r="AA10">
        <v>5849</v>
      </c>
      <c r="AB10">
        <v>99859</v>
      </c>
      <c r="AC10">
        <v>5192</v>
      </c>
      <c r="AD10">
        <v>99674</v>
      </c>
      <c r="AE10">
        <v>44422</v>
      </c>
      <c r="AF10">
        <v>2869</v>
      </c>
      <c r="AG10">
        <v>2762</v>
      </c>
      <c r="AH10">
        <v>5185</v>
      </c>
      <c r="AI10">
        <v>5119</v>
      </c>
      <c r="AJ10">
        <v>48283</v>
      </c>
      <c r="AK10">
        <v>35782</v>
      </c>
      <c r="AL10" s="1">
        <v>3751</v>
      </c>
      <c r="AM10">
        <v>3766</v>
      </c>
      <c r="AN10">
        <v>9904</v>
      </c>
      <c r="AO10">
        <v>9905</v>
      </c>
      <c r="AP10">
        <v>9907</v>
      </c>
      <c r="AQ10">
        <v>9906</v>
      </c>
      <c r="AR10">
        <v>17</v>
      </c>
      <c r="AS10">
        <v>3403</v>
      </c>
      <c r="AT10">
        <v>3764</v>
      </c>
      <c r="AU10">
        <v>3995</v>
      </c>
      <c r="AV10">
        <v>3808</v>
      </c>
      <c r="AW10">
        <v>3403</v>
      </c>
      <c r="AX10">
        <v>3764</v>
      </c>
      <c r="AY10">
        <v>3403</v>
      </c>
      <c r="AZ10">
        <v>8872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3</v>
      </c>
      <c r="BI10">
        <v>3</v>
      </c>
      <c r="BJ10">
        <v>3</v>
      </c>
      <c r="BK10">
        <v>4</v>
      </c>
      <c r="BL10">
        <v>4</v>
      </c>
      <c r="BM10">
        <v>7</v>
      </c>
      <c r="BN10">
        <v>7</v>
      </c>
      <c r="BO10">
        <v>7</v>
      </c>
      <c r="BP10">
        <v>2</v>
      </c>
      <c r="BQ10">
        <v>2</v>
      </c>
      <c r="BR10">
        <f t="shared" si="0"/>
        <v>0</v>
      </c>
      <c r="BS10">
        <v>1</v>
      </c>
    </row>
    <row r="11" spans="1:73" x14ac:dyDescent="0.3">
      <c r="A11">
        <v>2512</v>
      </c>
      <c r="B11">
        <v>5.0674549999999998</v>
      </c>
      <c r="C11">
        <v>2010</v>
      </c>
      <c r="D11">
        <v>51</v>
      </c>
      <c r="E11">
        <v>0</v>
      </c>
      <c r="F11">
        <v>3</v>
      </c>
      <c r="G11">
        <v>4</v>
      </c>
      <c r="H11">
        <v>1</v>
      </c>
      <c r="I11">
        <v>41051</v>
      </c>
      <c r="J11">
        <v>201041051</v>
      </c>
      <c r="K11">
        <v>1</v>
      </c>
      <c r="L11">
        <v>1</v>
      </c>
      <c r="M11">
        <v>1</v>
      </c>
      <c r="N11">
        <v>3</v>
      </c>
      <c r="O11">
        <v>4</v>
      </c>
      <c r="P11">
        <v>27</v>
      </c>
      <c r="Q11">
        <v>1</v>
      </c>
      <c r="R11">
        <v>708018</v>
      </c>
      <c r="S11">
        <v>3</v>
      </c>
      <c r="T11">
        <v>2</v>
      </c>
      <c r="U11">
        <v>1</v>
      </c>
      <c r="V11" t="s">
        <v>76</v>
      </c>
      <c r="W11">
        <v>4254</v>
      </c>
      <c r="X11">
        <v>78551</v>
      </c>
      <c r="Y11">
        <v>2866</v>
      </c>
      <c r="Z11">
        <v>5849</v>
      </c>
      <c r="AA11">
        <v>42821</v>
      </c>
      <c r="AB11">
        <v>42732</v>
      </c>
      <c r="AC11">
        <v>42731</v>
      </c>
      <c r="AD11">
        <v>2639</v>
      </c>
      <c r="AE11">
        <v>5185</v>
      </c>
      <c r="AF11">
        <v>4233</v>
      </c>
      <c r="AG11">
        <v>51189</v>
      </c>
      <c r="AH11">
        <v>2851</v>
      </c>
      <c r="AI11">
        <v>99811</v>
      </c>
      <c r="AJ11">
        <v>99683</v>
      </c>
      <c r="AK11">
        <v>99739</v>
      </c>
      <c r="AL11" s="1">
        <v>3751</v>
      </c>
      <c r="AM11">
        <v>3766</v>
      </c>
      <c r="AN11">
        <v>3712</v>
      </c>
      <c r="AO11">
        <v>341</v>
      </c>
      <c r="AP11">
        <v>341</v>
      </c>
      <c r="AQ11">
        <v>3755</v>
      </c>
      <c r="AR11">
        <v>3755</v>
      </c>
      <c r="AS11">
        <v>341</v>
      </c>
      <c r="AT11">
        <v>9971</v>
      </c>
      <c r="AU11">
        <v>3961</v>
      </c>
      <c r="AV11">
        <v>3404</v>
      </c>
      <c r="AW11">
        <v>3893</v>
      </c>
      <c r="AX11">
        <v>8628</v>
      </c>
      <c r="AY11">
        <v>3725</v>
      </c>
      <c r="AZ11">
        <v>331</v>
      </c>
      <c r="BA11">
        <v>1</v>
      </c>
      <c r="BB11">
        <v>1</v>
      </c>
      <c r="BC11">
        <v>1</v>
      </c>
      <c r="BD11">
        <v>1</v>
      </c>
      <c r="BE11">
        <v>6</v>
      </c>
      <c r="BF11">
        <v>6</v>
      </c>
      <c r="BG11">
        <v>12</v>
      </c>
      <c r="BH11">
        <v>12</v>
      </c>
      <c r="BI11">
        <v>1</v>
      </c>
      <c r="BJ11">
        <v>1</v>
      </c>
      <c r="BK11">
        <v>1</v>
      </c>
      <c r="BL11">
        <v>12</v>
      </c>
      <c r="BM11">
        <v>12</v>
      </c>
      <c r="BN11">
        <v>17</v>
      </c>
      <c r="BO11">
        <v>13</v>
      </c>
      <c r="BP11">
        <v>1</v>
      </c>
      <c r="BQ11">
        <v>1</v>
      </c>
      <c r="BR11">
        <f t="shared" si="0"/>
        <v>0</v>
      </c>
      <c r="BS11">
        <v>1</v>
      </c>
    </row>
    <row r="12" spans="1:73" x14ac:dyDescent="0.3">
      <c r="A12">
        <v>1167</v>
      </c>
      <c r="B12">
        <v>5.3037400000000003</v>
      </c>
      <c r="C12">
        <v>2006</v>
      </c>
      <c r="D12">
        <v>52</v>
      </c>
      <c r="E12">
        <v>0</v>
      </c>
      <c r="F12">
        <v>3</v>
      </c>
      <c r="G12">
        <v>3</v>
      </c>
      <c r="H12">
        <v>0</v>
      </c>
      <c r="I12">
        <v>29072</v>
      </c>
      <c r="J12">
        <v>200629072</v>
      </c>
      <c r="K12">
        <v>0</v>
      </c>
      <c r="L12">
        <v>1</v>
      </c>
      <c r="M12">
        <v>1</v>
      </c>
      <c r="N12">
        <v>3</v>
      </c>
      <c r="O12">
        <v>2</v>
      </c>
      <c r="P12">
        <v>24</v>
      </c>
      <c r="Q12">
        <v>1</v>
      </c>
      <c r="R12">
        <v>660929</v>
      </c>
      <c r="S12">
        <v>1</v>
      </c>
      <c r="T12">
        <v>2</v>
      </c>
      <c r="U12">
        <v>1</v>
      </c>
      <c r="V12" t="s">
        <v>76</v>
      </c>
      <c r="W12">
        <v>41011</v>
      </c>
      <c r="X12">
        <v>78551</v>
      </c>
      <c r="Y12">
        <v>51881</v>
      </c>
      <c r="Z12">
        <v>4271</v>
      </c>
      <c r="AA12">
        <v>4148</v>
      </c>
      <c r="AB12">
        <v>2518</v>
      </c>
      <c r="AC12">
        <v>3090</v>
      </c>
      <c r="AD12">
        <v>41401</v>
      </c>
      <c r="AE12">
        <v>4019</v>
      </c>
      <c r="AF12">
        <v>3051</v>
      </c>
      <c r="AG12">
        <v>2768</v>
      </c>
      <c r="AH12">
        <v>2752</v>
      </c>
      <c r="AI12">
        <v>71906</v>
      </c>
      <c r="AJ12">
        <v>37924</v>
      </c>
      <c r="AK12" t="s">
        <v>77</v>
      </c>
      <c r="AL12" s="1">
        <v>3751</v>
      </c>
      <c r="AM12">
        <v>3533</v>
      </c>
      <c r="AN12">
        <v>3764</v>
      </c>
      <c r="AO12">
        <v>3766</v>
      </c>
      <c r="AP12">
        <v>3961</v>
      </c>
      <c r="AQ12">
        <v>93</v>
      </c>
      <c r="AR12">
        <v>3961</v>
      </c>
      <c r="AS12">
        <v>3961</v>
      </c>
      <c r="AT12">
        <v>9962</v>
      </c>
      <c r="AU12">
        <v>3891</v>
      </c>
      <c r="AV12">
        <v>8191</v>
      </c>
      <c r="AW12">
        <v>9923</v>
      </c>
      <c r="AX12" t="s">
        <v>15</v>
      </c>
      <c r="AY12" t="s">
        <v>15</v>
      </c>
      <c r="AZ12" t="s">
        <v>15</v>
      </c>
      <c r="BA12">
        <v>12</v>
      </c>
      <c r="BB12">
        <v>12</v>
      </c>
      <c r="BC12">
        <v>12</v>
      </c>
      <c r="BD12">
        <v>12</v>
      </c>
      <c r="BE12">
        <v>0</v>
      </c>
      <c r="BF12">
        <v>12</v>
      </c>
      <c r="BG12">
        <v>12</v>
      </c>
      <c r="BH12">
        <v>0</v>
      </c>
      <c r="BI12">
        <v>0</v>
      </c>
      <c r="BJ12">
        <v>7</v>
      </c>
      <c r="BK12">
        <v>0</v>
      </c>
      <c r="BL12">
        <v>9</v>
      </c>
      <c r="BM12">
        <v>-99</v>
      </c>
      <c r="BN12">
        <v>-99</v>
      </c>
      <c r="BO12">
        <v>-99</v>
      </c>
      <c r="BP12">
        <v>12</v>
      </c>
      <c r="BQ12">
        <v>12</v>
      </c>
      <c r="BR12">
        <f t="shared" si="0"/>
        <v>0</v>
      </c>
      <c r="BS12">
        <v>1</v>
      </c>
    </row>
    <row r="13" spans="1:73" x14ac:dyDescent="0.3">
      <c r="A13">
        <v>1216</v>
      </c>
      <c r="B13">
        <v>5.0662552999999999</v>
      </c>
      <c r="C13">
        <v>2006</v>
      </c>
      <c r="D13">
        <v>58</v>
      </c>
      <c r="E13">
        <v>0</v>
      </c>
      <c r="F13">
        <v>3</v>
      </c>
      <c r="G13">
        <v>3</v>
      </c>
      <c r="H13">
        <v>0</v>
      </c>
      <c r="I13">
        <v>36341</v>
      </c>
      <c r="J13">
        <v>200636341</v>
      </c>
      <c r="K13">
        <v>0</v>
      </c>
      <c r="L13">
        <v>1</v>
      </c>
      <c r="M13">
        <v>1</v>
      </c>
      <c r="N13">
        <v>3</v>
      </c>
      <c r="O13">
        <v>1</v>
      </c>
      <c r="P13">
        <v>69</v>
      </c>
      <c r="Q13">
        <v>1</v>
      </c>
      <c r="R13">
        <v>905926</v>
      </c>
      <c r="S13">
        <v>3</v>
      </c>
      <c r="T13">
        <v>2</v>
      </c>
      <c r="U13">
        <v>5</v>
      </c>
      <c r="V13" t="s">
        <v>76</v>
      </c>
      <c r="W13">
        <v>42820</v>
      </c>
      <c r="X13">
        <v>99811</v>
      </c>
      <c r="Y13">
        <v>99683</v>
      </c>
      <c r="Z13">
        <v>40391</v>
      </c>
      <c r="AA13">
        <v>78551</v>
      </c>
      <c r="AB13">
        <v>4270</v>
      </c>
      <c r="AC13">
        <v>5845</v>
      </c>
      <c r="AD13">
        <v>5119</v>
      </c>
      <c r="AE13">
        <v>25053</v>
      </c>
      <c r="AF13">
        <v>25083</v>
      </c>
      <c r="AG13">
        <v>25063</v>
      </c>
      <c r="AH13">
        <v>78820</v>
      </c>
      <c r="AI13">
        <v>5990</v>
      </c>
      <c r="AJ13">
        <v>5733</v>
      </c>
      <c r="AK13">
        <v>4148</v>
      </c>
      <c r="AL13" s="1">
        <v>3751</v>
      </c>
      <c r="AM13">
        <v>3766</v>
      </c>
      <c r="AN13">
        <v>3791</v>
      </c>
      <c r="AO13">
        <v>3764</v>
      </c>
      <c r="AP13">
        <v>3961</v>
      </c>
      <c r="AQ13">
        <v>9672</v>
      </c>
      <c r="AR13">
        <v>3725</v>
      </c>
      <c r="AS13">
        <v>3725</v>
      </c>
      <c r="AT13">
        <v>3725</v>
      </c>
      <c r="AU13">
        <v>3725</v>
      </c>
      <c r="AV13">
        <v>3725</v>
      </c>
      <c r="AW13">
        <v>9604</v>
      </c>
      <c r="AX13">
        <v>2373</v>
      </c>
      <c r="AY13">
        <v>3404</v>
      </c>
      <c r="AZ13">
        <v>3995</v>
      </c>
      <c r="BA13">
        <v>33</v>
      </c>
      <c r="BB13">
        <v>33</v>
      </c>
      <c r="BC13">
        <v>33</v>
      </c>
      <c r="BD13">
        <v>37</v>
      </c>
      <c r="BE13">
        <v>33</v>
      </c>
      <c r="BF13">
        <v>33</v>
      </c>
      <c r="BG13">
        <v>37</v>
      </c>
      <c r="BH13">
        <v>45</v>
      </c>
      <c r="BI13">
        <v>48</v>
      </c>
      <c r="BJ13">
        <v>38</v>
      </c>
      <c r="BK13">
        <v>59</v>
      </c>
      <c r="BL13">
        <v>33</v>
      </c>
      <c r="BM13">
        <v>27</v>
      </c>
      <c r="BN13">
        <v>48</v>
      </c>
      <c r="BO13">
        <v>49</v>
      </c>
      <c r="BP13">
        <v>33</v>
      </c>
      <c r="BQ13">
        <v>33</v>
      </c>
      <c r="BR13">
        <f t="shared" si="0"/>
        <v>0</v>
      </c>
      <c r="BS13">
        <v>1</v>
      </c>
    </row>
    <row r="14" spans="1:73" x14ac:dyDescent="0.3">
      <c r="A14">
        <v>1059</v>
      </c>
      <c r="B14">
        <v>4.6108827000000003</v>
      </c>
      <c r="C14">
        <v>2005</v>
      </c>
      <c r="D14">
        <v>59</v>
      </c>
      <c r="E14">
        <v>1</v>
      </c>
      <c r="F14">
        <v>1</v>
      </c>
      <c r="G14">
        <v>3</v>
      </c>
      <c r="H14">
        <v>1</v>
      </c>
      <c r="I14">
        <v>37022</v>
      </c>
      <c r="J14">
        <v>200537022</v>
      </c>
      <c r="K14">
        <v>0</v>
      </c>
      <c r="L14">
        <v>1</v>
      </c>
      <c r="M14">
        <v>1</v>
      </c>
      <c r="N14">
        <v>3</v>
      </c>
      <c r="O14">
        <v>3</v>
      </c>
      <c r="P14">
        <v>43</v>
      </c>
      <c r="Q14">
        <v>-9</v>
      </c>
      <c r="R14">
        <v>457098</v>
      </c>
      <c r="S14">
        <v>2</v>
      </c>
      <c r="T14">
        <v>2</v>
      </c>
      <c r="U14">
        <v>20</v>
      </c>
      <c r="V14" t="s">
        <v>76</v>
      </c>
      <c r="W14">
        <v>4148</v>
      </c>
      <c r="X14">
        <v>99683</v>
      </c>
      <c r="Y14">
        <v>99859</v>
      </c>
      <c r="Z14">
        <v>99811</v>
      </c>
      <c r="AA14">
        <v>5845</v>
      </c>
      <c r="AB14">
        <v>4280</v>
      </c>
      <c r="AC14">
        <v>43491</v>
      </c>
      <c r="AD14">
        <v>4240</v>
      </c>
      <c r="AE14">
        <v>2875</v>
      </c>
      <c r="AF14" t="s">
        <v>77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s="1">
        <v>3751</v>
      </c>
      <c r="AM14">
        <v>3764</v>
      </c>
      <c r="AN14">
        <v>3761</v>
      </c>
      <c r="AO14">
        <v>3766</v>
      </c>
      <c r="AP14">
        <v>374</v>
      </c>
      <c r="AQ14">
        <v>3774</v>
      </c>
      <c r="AR14" t="s">
        <v>15</v>
      </c>
      <c r="AS14" t="s">
        <v>15</v>
      </c>
      <c r="AT14" t="s">
        <v>15</v>
      </c>
      <c r="AU14" t="s">
        <v>15</v>
      </c>
      <c r="AV14" t="s">
        <v>15</v>
      </c>
      <c r="AW14" t="s">
        <v>15</v>
      </c>
      <c r="AX14" t="s">
        <v>15</v>
      </c>
      <c r="AY14" t="s">
        <v>15</v>
      </c>
      <c r="AZ14" t="s">
        <v>15</v>
      </c>
      <c r="BA14">
        <v>21</v>
      </c>
      <c r="BB14">
        <v>21</v>
      </c>
      <c r="BC14">
        <v>21</v>
      </c>
      <c r="BD14">
        <v>21</v>
      </c>
      <c r="BE14">
        <v>22</v>
      </c>
      <c r="BF14">
        <v>29</v>
      </c>
      <c r="BG14">
        <v>-99</v>
      </c>
      <c r="BH14">
        <v>-99</v>
      </c>
      <c r="BI14">
        <v>-99</v>
      </c>
      <c r="BJ14">
        <v>-99</v>
      </c>
      <c r="BK14">
        <v>-99</v>
      </c>
      <c r="BL14">
        <v>-99</v>
      </c>
      <c r="BM14">
        <v>-99</v>
      </c>
      <c r="BN14">
        <v>-99</v>
      </c>
      <c r="BO14">
        <v>-99</v>
      </c>
      <c r="BP14">
        <v>21</v>
      </c>
      <c r="BQ14">
        <v>21</v>
      </c>
      <c r="BR14">
        <f t="shared" si="0"/>
        <v>0</v>
      </c>
      <c r="BS14">
        <v>1</v>
      </c>
    </row>
    <row r="15" spans="1:73" x14ac:dyDescent="0.3">
      <c r="A15">
        <v>901</v>
      </c>
      <c r="B15">
        <v>4.4759896000000001</v>
      </c>
      <c r="C15">
        <v>2004</v>
      </c>
      <c r="D15">
        <v>60</v>
      </c>
      <c r="E15">
        <v>1</v>
      </c>
      <c r="F15">
        <v>6</v>
      </c>
      <c r="G15">
        <v>-9</v>
      </c>
      <c r="H15">
        <v>0</v>
      </c>
      <c r="I15">
        <v>47030</v>
      </c>
      <c r="J15">
        <v>200447030</v>
      </c>
      <c r="K15">
        <v>0</v>
      </c>
      <c r="L15">
        <v>1</v>
      </c>
      <c r="M15">
        <v>1</v>
      </c>
      <c r="N15">
        <v>3</v>
      </c>
      <c r="O15">
        <v>3</v>
      </c>
      <c r="P15">
        <v>2</v>
      </c>
      <c r="Q15">
        <v>-9</v>
      </c>
      <c r="R15">
        <v>239795</v>
      </c>
      <c r="S15">
        <v>-9</v>
      </c>
      <c r="T15">
        <v>2</v>
      </c>
      <c r="U15">
        <v>20</v>
      </c>
      <c r="V15" t="s">
        <v>76</v>
      </c>
      <c r="W15">
        <v>4280</v>
      </c>
      <c r="X15">
        <v>570</v>
      </c>
      <c r="Y15">
        <v>5849</v>
      </c>
      <c r="Z15" t="s">
        <v>88</v>
      </c>
      <c r="AA15">
        <v>99683</v>
      </c>
      <c r="AB15">
        <v>42731</v>
      </c>
      <c r="AC15">
        <v>41402</v>
      </c>
      <c r="AD15">
        <v>412</v>
      </c>
      <c r="AE15">
        <v>41401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s="1">
        <v>3751</v>
      </c>
      <c r="AM15">
        <v>3961</v>
      </c>
      <c r="AN15">
        <v>3761</v>
      </c>
      <c r="AO15">
        <v>3761</v>
      </c>
      <c r="AP15">
        <v>3766</v>
      </c>
      <c r="AQ15">
        <v>3799</v>
      </c>
      <c r="AR15" t="s">
        <v>15</v>
      </c>
      <c r="AS15" t="s">
        <v>15</v>
      </c>
      <c r="AT15" t="s">
        <v>15</v>
      </c>
      <c r="AU15" t="s">
        <v>15</v>
      </c>
      <c r="AV15" t="s">
        <v>15</v>
      </c>
      <c r="AW15" t="s">
        <v>15</v>
      </c>
      <c r="AX15" t="s">
        <v>15</v>
      </c>
      <c r="AY15" t="s">
        <v>15</v>
      </c>
      <c r="AZ15" t="s">
        <v>15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-99</v>
      </c>
      <c r="BH15">
        <v>-99</v>
      </c>
      <c r="BI15">
        <v>-99</v>
      </c>
      <c r="BJ15">
        <v>-99</v>
      </c>
      <c r="BK15">
        <v>-99</v>
      </c>
      <c r="BL15">
        <v>-99</v>
      </c>
      <c r="BM15">
        <v>-99</v>
      </c>
      <c r="BN15">
        <v>-99</v>
      </c>
      <c r="BO15">
        <v>-99</v>
      </c>
      <c r="BP15">
        <v>0</v>
      </c>
      <c r="BQ15">
        <v>0</v>
      </c>
      <c r="BR15">
        <f t="shared" si="0"/>
        <v>0</v>
      </c>
      <c r="BS15">
        <v>1</v>
      </c>
    </row>
    <row r="16" spans="1:73" x14ac:dyDescent="0.3">
      <c r="A16">
        <v>52</v>
      </c>
      <c r="B16">
        <v>4.9166999999999996</v>
      </c>
      <c r="C16">
        <v>1999</v>
      </c>
      <c r="D16">
        <v>61</v>
      </c>
      <c r="E16">
        <v>1</v>
      </c>
      <c r="F16">
        <v>-9</v>
      </c>
      <c r="G16">
        <v>-9</v>
      </c>
      <c r="H16">
        <v>0</v>
      </c>
      <c r="I16">
        <v>6010</v>
      </c>
      <c r="J16">
        <v>19996010</v>
      </c>
      <c r="K16">
        <v>0</v>
      </c>
      <c r="L16">
        <v>1</v>
      </c>
      <c r="M16">
        <v>1</v>
      </c>
      <c r="N16">
        <v>2</v>
      </c>
      <c r="O16">
        <v>4</v>
      </c>
      <c r="P16">
        <v>13</v>
      </c>
      <c r="Q16">
        <v>4</v>
      </c>
      <c r="R16">
        <v>361957</v>
      </c>
      <c r="S16">
        <v>1</v>
      </c>
      <c r="T16">
        <v>-9</v>
      </c>
      <c r="U16">
        <v>20</v>
      </c>
      <c r="V16" t="s">
        <v>76</v>
      </c>
      <c r="W16">
        <v>4148</v>
      </c>
      <c r="X16">
        <v>4280</v>
      </c>
      <c r="Y16">
        <v>2851</v>
      </c>
      <c r="Z16">
        <v>25092</v>
      </c>
      <c r="AA16">
        <v>9971</v>
      </c>
      <c r="AB16">
        <v>9975</v>
      </c>
      <c r="AC16">
        <v>5849</v>
      </c>
      <c r="AD16">
        <v>2762</v>
      </c>
      <c r="AE16">
        <v>99811</v>
      </c>
      <c r="AF16">
        <v>5185</v>
      </c>
      <c r="AG16">
        <v>78551</v>
      </c>
      <c r="AH16">
        <v>78559</v>
      </c>
      <c r="AI16">
        <v>2765</v>
      </c>
      <c r="AJ16">
        <v>389</v>
      </c>
      <c r="AK16">
        <v>2767</v>
      </c>
      <c r="AL16" s="1">
        <v>375</v>
      </c>
      <c r="AM16">
        <v>3961</v>
      </c>
      <c r="AN16">
        <v>3328</v>
      </c>
      <c r="AO16">
        <v>3761</v>
      </c>
      <c r="AP16">
        <v>3763</v>
      </c>
      <c r="AQ16">
        <v>3763</v>
      </c>
      <c r="AR16">
        <v>3766</v>
      </c>
      <c r="AS16">
        <v>3895</v>
      </c>
      <c r="AT16">
        <v>3995</v>
      </c>
      <c r="AU16">
        <v>9900</v>
      </c>
      <c r="AV16">
        <v>9904</v>
      </c>
      <c r="AW16">
        <v>9907</v>
      </c>
      <c r="AX16">
        <v>3893</v>
      </c>
      <c r="AY16">
        <v>3403</v>
      </c>
      <c r="AZ16">
        <v>9900</v>
      </c>
      <c r="BA16">
        <v>0</v>
      </c>
      <c r="BB16">
        <v>0</v>
      </c>
      <c r="BC16">
        <v>0</v>
      </c>
      <c r="BD16">
        <v>0</v>
      </c>
      <c r="BE16">
        <v>9</v>
      </c>
      <c r="BF16">
        <v>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2</v>
      </c>
      <c r="BO16">
        <v>2</v>
      </c>
      <c r="BP16">
        <v>0</v>
      </c>
      <c r="BQ16">
        <v>0</v>
      </c>
      <c r="BR16">
        <f t="shared" si="0"/>
        <v>0</v>
      </c>
      <c r="BS16">
        <v>1</v>
      </c>
    </row>
    <row r="17" spans="1:71" x14ac:dyDescent="0.3">
      <c r="A17">
        <v>1833</v>
      </c>
      <c r="B17">
        <v>5.1304252000000004</v>
      </c>
      <c r="C17">
        <v>2009</v>
      </c>
      <c r="D17">
        <v>62</v>
      </c>
      <c r="E17">
        <v>0</v>
      </c>
      <c r="F17">
        <v>1</v>
      </c>
      <c r="G17">
        <v>-9</v>
      </c>
      <c r="H17">
        <v>1</v>
      </c>
      <c r="I17">
        <v>6081</v>
      </c>
      <c r="J17">
        <v>20096081</v>
      </c>
      <c r="K17">
        <v>0</v>
      </c>
      <c r="L17">
        <v>1</v>
      </c>
      <c r="M17">
        <v>1</v>
      </c>
      <c r="N17">
        <v>3</v>
      </c>
      <c r="O17">
        <v>4</v>
      </c>
      <c r="P17">
        <v>71</v>
      </c>
      <c r="Q17">
        <v>1</v>
      </c>
      <c r="R17">
        <v>-666666666</v>
      </c>
      <c r="S17">
        <v>2</v>
      </c>
      <c r="T17">
        <v>-9</v>
      </c>
      <c r="U17">
        <v>5</v>
      </c>
      <c r="V17" t="s">
        <v>76</v>
      </c>
      <c r="W17">
        <v>4280</v>
      </c>
      <c r="X17">
        <v>51881</v>
      </c>
      <c r="Y17" t="s">
        <v>79</v>
      </c>
      <c r="Z17">
        <v>4254</v>
      </c>
      <c r="AA17">
        <v>5193</v>
      </c>
      <c r="AB17">
        <v>9975</v>
      </c>
      <c r="AC17">
        <v>5859</v>
      </c>
      <c r="AD17">
        <v>99683</v>
      </c>
      <c r="AE17">
        <v>24220</v>
      </c>
      <c r="AF17">
        <v>4271</v>
      </c>
      <c r="AG17">
        <v>2724</v>
      </c>
      <c r="AH17">
        <v>4233</v>
      </c>
      <c r="AI17">
        <v>99674</v>
      </c>
      <c r="AJ17">
        <v>40390</v>
      </c>
      <c r="AK17">
        <v>5849</v>
      </c>
      <c r="AL17">
        <v>3766</v>
      </c>
      <c r="AM17">
        <v>3764</v>
      </c>
      <c r="AN17">
        <v>3721</v>
      </c>
      <c r="AO17">
        <v>8622</v>
      </c>
      <c r="AP17">
        <v>3893</v>
      </c>
      <c r="AQ17">
        <v>3721</v>
      </c>
      <c r="AR17">
        <v>93</v>
      </c>
      <c r="AS17">
        <v>3777</v>
      </c>
      <c r="AT17">
        <v>3895</v>
      </c>
      <c r="AU17">
        <v>341</v>
      </c>
      <c r="AV17">
        <v>3725</v>
      </c>
      <c r="AW17">
        <v>3479</v>
      </c>
      <c r="AX17">
        <v>3499</v>
      </c>
      <c r="AY17">
        <v>3961</v>
      </c>
      <c r="AZ17" s="1">
        <v>3751</v>
      </c>
      <c r="BA17">
        <v>23</v>
      </c>
      <c r="BB17">
        <v>23</v>
      </c>
      <c r="BC17">
        <v>63</v>
      </c>
      <c r="BD17">
        <v>58</v>
      </c>
      <c r="BE17">
        <v>12</v>
      </c>
      <c r="BF17">
        <v>1</v>
      </c>
      <c r="BG17">
        <v>23</v>
      </c>
      <c r="BH17">
        <v>23</v>
      </c>
      <c r="BI17">
        <v>57</v>
      </c>
      <c r="BJ17">
        <v>55</v>
      </c>
      <c r="BK17">
        <v>58</v>
      </c>
      <c r="BL17">
        <v>58</v>
      </c>
      <c r="BM17">
        <v>23</v>
      </c>
      <c r="BN17">
        <v>23</v>
      </c>
      <c r="BO17">
        <v>23</v>
      </c>
      <c r="BP17">
        <v>23</v>
      </c>
      <c r="BQ17">
        <v>23</v>
      </c>
      <c r="BR17">
        <f t="shared" si="0"/>
        <v>0</v>
      </c>
      <c r="BS17">
        <v>1</v>
      </c>
    </row>
    <row r="18" spans="1:71" x14ac:dyDescent="0.3">
      <c r="A18">
        <v>2286</v>
      </c>
      <c r="B18">
        <v>5.3693093999999997</v>
      </c>
      <c r="C18">
        <v>2010</v>
      </c>
      <c r="D18">
        <v>63</v>
      </c>
      <c r="E18">
        <v>0</v>
      </c>
      <c r="F18">
        <v>1</v>
      </c>
      <c r="G18">
        <v>-9</v>
      </c>
      <c r="H18">
        <v>0</v>
      </c>
      <c r="I18">
        <v>12203</v>
      </c>
      <c r="J18">
        <v>201012203</v>
      </c>
      <c r="K18">
        <v>2</v>
      </c>
      <c r="L18">
        <v>1</v>
      </c>
      <c r="M18">
        <v>1</v>
      </c>
      <c r="N18">
        <v>3</v>
      </c>
      <c r="O18">
        <v>3</v>
      </c>
      <c r="P18">
        <v>104</v>
      </c>
      <c r="Q18">
        <v>1</v>
      </c>
      <c r="R18">
        <v>-666666666</v>
      </c>
      <c r="S18">
        <v>3</v>
      </c>
      <c r="T18">
        <v>3</v>
      </c>
      <c r="U18">
        <v>5</v>
      </c>
      <c r="V18" t="s">
        <v>76</v>
      </c>
      <c r="W18">
        <v>4148</v>
      </c>
      <c r="X18">
        <v>42823</v>
      </c>
      <c r="Y18">
        <v>5070</v>
      </c>
      <c r="Z18">
        <v>48283</v>
      </c>
      <c r="AA18">
        <v>4280</v>
      </c>
      <c r="AB18">
        <v>40291</v>
      </c>
      <c r="AC18">
        <v>4271</v>
      </c>
      <c r="AD18">
        <v>5723</v>
      </c>
      <c r="AE18">
        <v>99731</v>
      </c>
      <c r="AF18">
        <v>53140</v>
      </c>
      <c r="AG18">
        <v>99683</v>
      </c>
      <c r="AH18">
        <v>2867</v>
      </c>
      <c r="AI18">
        <v>9971</v>
      </c>
      <c r="AJ18">
        <v>45386</v>
      </c>
      <c r="AK18">
        <v>5601</v>
      </c>
      <c r="AL18" s="1">
        <v>3751</v>
      </c>
      <c r="AM18">
        <v>3766</v>
      </c>
      <c r="AN18">
        <v>3761</v>
      </c>
      <c r="AO18">
        <v>3403</v>
      </c>
      <c r="AP18">
        <v>3764</v>
      </c>
      <c r="AQ18">
        <v>3961</v>
      </c>
      <c r="AR18">
        <v>3725</v>
      </c>
      <c r="AS18">
        <v>9672</v>
      </c>
      <c r="AT18">
        <v>4523</v>
      </c>
      <c r="AU18">
        <v>4341</v>
      </c>
      <c r="AV18">
        <v>3491</v>
      </c>
      <c r="AW18">
        <v>3324</v>
      </c>
      <c r="AX18">
        <v>3725</v>
      </c>
      <c r="AY18">
        <v>3725</v>
      </c>
      <c r="AZ18">
        <v>3725</v>
      </c>
      <c r="BA18">
        <v>0</v>
      </c>
      <c r="BB18">
        <v>0</v>
      </c>
      <c r="BC18">
        <v>0</v>
      </c>
      <c r="BD18">
        <v>8</v>
      </c>
      <c r="BE18">
        <v>17</v>
      </c>
      <c r="BF18">
        <v>0</v>
      </c>
      <c r="BG18">
        <v>25</v>
      </c>
      <c r="BH18">
        <v>0</v>
      </c>
      <c r="BI18">
        <v>26</v>
      </c>
      <c r="BJ18">
        <v>26</v>
      </c>
      <c r="BK18">
        <v>52</v>
      </c>
      <c r="BL18">
        <v>22</v>
      </c>
      <c r="BM18">
        <v>33</v>
      </c>
      <c r="BN18">
        <v>39</v>
      </c>
      <c r="BO18">
        <v>46</v>
      </c>
      <c r="BP18">
        <v>0</v>
      </c>
      <c r="BQ18">
        <v>0</v>
      </c>
      <c r="BR18">
        <f t="shared" si="0"/>
        <v>0</v>
      </c>
      <c r="BS18">
        <v>1</v>
      </c>
    </row>
    <row r="19" spans="1:71" x14ac:dyDescent="0.3">
      <c r="A19">
        <v>648</v>
      </c>
      <c r="B19">
        <v>5.0362999999999998</v>
      </c>
      <c r="C19">
        <v>2003</v>
      </c>
      <c r="D19">
        <v>66</v>
      </c>
      <c r="E19">
        <v>0</v>
      </c>
      <c r="F19">
        <v>1</v>
      </c>
      <c r="G19">
        <v>-9</v>
      </c>
      <c r="H19">
        <v>0</v>
      </c>
      <c r="I19">
        <v>6276</v>
      </c>
      <c r="J19">
        <v>20036276</v>
      </c>
      <c r="K19">
        <v>2</v>
      </c>
      <c r="L19">
        <v>1</v>
      </c>
      <c r="M19">
        <v>0</v>
      </c>
      <c r="N19">
        <v>3</v>
      </c>
      <c r="O19">
        <v>4</v>
      </c>
      <c r="P19">
        <v>36</v>
      </c>
      <c r="Q19">
        <v>1</v>
      </c>
      <c r="R19">
        <v>570317</v>
      </c>
      <c r="S19">
        <v>3</v>
      </c>
      <c r="T19">
        <v>-9</v>
      </c>
      <c r="U19">
        <v>5</v>
      </c>
      <c r="V19" t="s">
        <v>76</v>
      </c>
      <c r="W19">
        <v>4254</v>
      </c>
      <c r="X19">
        <v>4280</v>
      </c>
      <c r="Y19">
        <v>311</v>
      </c>
      <c r="Z19">
        <v>7801</v>
      </c>
      <c r="AA19">
        <v>7070</v>
      </c>
      <c r="AB19">
        <v>5180</v>
      </c>
      <c r="AC19">
        <v>4239</v>
      </c>
      <c r="AD19">
        <v>5185</v>
      </c>
      <c r="AE19">
        <v>25000</v>
      </c>
      <c r="AF19">
        <v>9975</v>
      </c>
      <c r="AG19">
        <v>2859</v>
      </c>
      <c r="AH19">
        <v>5845</v>
      </c>
      <c r="AI19">
        <v>48283</v>
      </c>
      <c r="AJ19">
        <v>496</v>
      </c>
      <c r="AK19">
        <v>42731</v>
      </c>
      <c r="AL19" s="1">
        <v>375</v>
      </c>
      <c r="AM19">
        <v>3766</v>
      </c>
      <c r="AN19">
        <v>3725</v>
      </c>
      <c r="AO19">
        <v>370</v>
      </c>
      <c r="AP19">
        <v>3725</v>
      </c>
      <c r="AQ19">
        <v>370</v>
      </c>
      <c r="AR19">
        <v>3995</v>
      </c>
      <c r="AS19">
        <v>3725</v>
      </c>
      <c r="AT19">
        <v>9656</v>
      </c>
      <c r="AU19">
        <v>3322</v>
      </c>
      <c r="AV19">
        <v>9672</v>
      </c>
      <c r="AW19">
        <v>3725</v>
      </c>
      <c r="AX19">
        <v>3961</v>
      </c>
      <c r="AY19" t="s">
        <v>15</v>
      </c>
      <c r="AZ19" t="s">
        <v>15</v>
      </c>
      <c r="BA19">
        <v>0</v>
      </c>
      <c r="BB19">
        <v>0</v>
      </c>
      <c r="BC19">
        <v>14</v>
      </c>
      <c r="BD19">
        <v>24</v>
      </c>
      <c r="BE19">
        <v>22</v>
      </c>
      <c r="BF19">
        <v>29</v>
      </c>
      <c r="BG19">
        <v>0</v>
      </c>
      <c r="BH19">
        <v>35</v>
      </c>
      <c r="BI19">
        <v>1</v>
      </c>
      <c r="BJ19">
        <v>1</v>
      </c>
      <c r="BK19">
        <v>0</v>
      </c>
      <c r="BL19">
        <v>28</v>
      </c>
      <c r="BM19">
        <v>0</v>
      </c>
      <c r="BN19">
        <v>-99</v>
      </c>
      <c r="BO19">
        <v>-99</v>
      </c>
      <c r="BP19">
        <v>0</v>
      </c>
      <c r="BQ19">
        <v>0</v>
      </c>
      <c r="BR19">
        <f t="shared" si="0"/>
        <v>0</v>
      </c>
      <c r="BS19">
        <v>1</v>
      </c>
    </row>
    <row r="20" spans="1:71" x14ac:dyDescent="0.3">
      <c r="A20">
        <v>3171</v>
      </c>
      <c r="B20">
        <v>4.5922435999999998</v>
      </c>
      <c r="C20">
        <v>2011</v>
      </c>
      <c r="D20">
        <v>67</v>
      </c>
      <c r="E20">
        <v>1</v>
      </c>
      <c r="F20">
        <v>1</v>
      </c>
      <c r="G20">
        <v>-9</v>
      </c>
      <c r="H20">
        <v>1</v>
      </c>
      <c r="I20">
        <v>42323</v>
      </c>
      <c r="J20">
        <v>201142323</v>
      </c>
      <c r="K20">
        <v>0</v>
      </c>
      <c r="L20">
        <v>1</v>
      </c>
      <c r="M20">
        <v>1</v>
      </c>
      <c r="N20">
        <v>3</v>
      </c>
      <c r="O20">
        <v>1</v>
      </c>
      <c r="P20">
        <v>3</v>
      </c>
      <c r="Q20">
        <v>1</v>
      </c>
      <c r="R20">
        <v>877538</v>
      </c>
      <c r="S20">
        <v>2</v>
      </c>
      <c r="T20">
        <v>2</v>
      </c>
      <c r="U20">
        <v>20</v>
      </c>
      <c r="V20" t="s">
        <v>76</v>
      </c>
      <c r="W20">
        <v>4281</v>
      </c>
      <c r="X20">
        <v>5185</v>
      </c>
      <c r="Y20">
        <v>78551</v>
      </c>
      <c r="Z20">
        <v>4271</v>
      </c>
      <c r="AA20">
        <v>99683</v>
      </c>
      <c r="AB20">
        <v>2851</v>
      </c>
      <c r="AC20">
        <v>99811</v>
      </c>
      <c r="AD20">
        <v>99779</v>
      </c>
      <c r="AE20">
        <v>4539</v>
      </c>
      <c r="AF20" t="s">
        <v>99</v>
      </c>
      <c r="AG20">
        <v>4254</v>
      </c>
      <c r="AH20">
        <v>4280</v>
      </c>
      <c r="AI20">
        <v>2449</v>
      </c>
      <c r="AJ20">
        <v>5859</v>
      </c>
      <c r="AK20" t="s">
        <v>85</v>
      </c>
      <c r="AL20" s="1">
        <v>3751</v>
      </c>
      <c r="AM20">
        <v>3766</v>
      </c>
      <c r="AN20">
        <v>3965</v>
      </c>
      <c r="AO20">
        <v>3965</v>
      </c>
      <c r="AP20">
        <v>3710</v>
      </c>
      <c r="AQ20">
        <v>9671</v>
      </c>
      <c r="AR20" t="s">
        <v>15</v>
      </c>
      <c r="AS20" t="s">
        <v>15</v>
      </c>
      <c r="AT20" t="s">
        <v>15</v>
      </c>
      <c r="AU20" t="s">
        <v>15</v>
      </c>
      <c r="AV20" t="s">
        <v>15</v>
      </c>
      <c r="AW20" t="s">
        <v>15</v>
      </c>
      <c r="AX20" t="s">
        <v>15</v>
      </c>
      <c r="AY20" t="s">
        <v>15</v>
      </c>
      <c r="AZ20" t="s">
        <v>15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-99</v>
      </c>
      <c r="BH20">
        <v>-99</v>
      </c>
      <c r="BI20">
        <v>-99</v>
      </c>
      <c r="BJ20">
        <v>-99</v>
      </c>
      <c r="BK20">
        <v>-99</v>
      </c>
      <c r="BL20">
        <v>-99</v>
      </c>
      <c r="BM20">
        <v>-99</v>
      </c>
      <c r="BN20">
        <v>-99</v>
      </c>
      <c r="BO20">
        <v>-99</v>
      </c>
      <c r="BP20">
        <v>0</v>
      </c>
      <c r="BQ20">
        <v>0</v>
      </c>
      <c r="BR20">
        <f t="shared" si="0"/>
        <v>0</v>
      </c>
      <c r="BS20">
        <v>1</v>
      </c>
    </row>
    <row r="21" spans="1:71" x14ac:dyDescent="0.3">
      <c r="A21">
        <v>861</v>
      </c>
      <c r="B21">
        <v>5.3461496999999998</v>
      </c>
      <c r="C21">
        <v>2004</v>
      </c>
      <c r="D21">
        <v>68</v>
      </c>
      <c r="E21">
        <v>1</v>
      </c>
      <c r="F21">
        <v>1</v>
      </c>
      <c r="G21">
        <v>3</v>
      </c>
      <c r="H21">
        <v>0</v>
      </c>
      <c r="I21">
        <v>29185</v>
      </c>
      <c r="J21">
        <v>200429185</v>
      </c>
      <c r="K21">
        <v>0</v>
      </c>
      <c r="L21">
        <v>1</v>
      </c>
      <c r="M21">
        <v>1</v>
      </c>
      <c r="N21">
        <v>3</v>
      </c>
      <c r="O21">
        <v>2</v>
      </c>
      <c r="P21">
        <v>0</v>
      </c>
      <c r="Q21">
        <v>1</v>
      </c>
      <c r="R21">
        <v>145475</v>
      </c>
      <c r="S21">
        <v>1</v>
      </c>
      <c r="T21">
        <v>3</v>
      </c>
      <c r="U21">
        <v>20</v>
      </c>
      <c r="V21" t="s">
        <v>76</v>
      </c>
      <c r="W21">
        <v>4280</v>
      </c>
      <c r="X21">
        <v>9971</v>
      </c>
      <c r="Y21">
        <v>42741</v>
      </c>
      <c r="Z21">
        <v>99811</v>
      </c>
      <c r="AA21">
        <v>4148</v>
      </c>
      <c r="AB21">
        <v>4019</v>
      </c>
      <c r="AC21" t="s">
        <v>90</v>
      </c>
      <c r="AD21" t="s">
        <v>77</v>
      </c>
      <c r="AE21" t="s">
        <v>77</v>
      </c>
      <c r="AF21" t="s">
        <v>77</v>
      </c>
      <c r="AG21" t="s">
        <v>77</v>
      </c>
      <c r="AH21" t="s">
        <v>77</v>
      </c>
      <c r="AI21" t="s">
        <v>77</v>
      </c>
      <c r="AJ21" t="s">
        <v>77</v>
      </c>
      <c r="AK21" t="s">
        <v>77</v>
      </c>
      <c r="AL21" s="1">
        <v>3751</v>
      </c>
      <c r="AM21">
        <v>3961</v>
      </c>
      <c r="AN21">
        <v>3761</v>
      </c>
      <c r="AO21">
        <v>9962</v>
      </c>
      <c r="AP21">
        <v>3766</v>
      </c>
      <c r="AQ21" t="s">
        <v>15</v>
      </c>
      <c r="AR21" t="s">
        <v>15</v>
      </c>
      <c r="AS21" t="s">
        <v>15</v>
      </c>
      <c r="AT21" t="s">
        <v>15</v>
      </c>
      <c r="AU21" t="s">
        <v>15</v>
      </c>
      <c r="AV21" t="s">
        <v>15</v>
      </c>
      <c r="AW21" t="s">
        <v>15</v>
      </c>
      <c r="AX21" t="s">
        <v>15</v>
      </c>
      <c r="AY21" t="s">
        <v>15</v>
      </c>
      <c r="AZ21" t="s">
        <v>15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-99</v>
      </c>
      <c r="BG21">
        <v>-99</v>
      </c>
      <c r="BH21">
        <v>-99</v>
      </c>
      <c r="BI21">
        <v>-99</v>
      </c>
      <c r="BJ21">
        <v>-99</v>
      </c>
      <c r="BK21">
        <v>-99</v>
      </c>
      <c r="BL21">
        <v>-99</v>
      </c>
      <c r="BM21">
        <v>-99</v>
      </c>
      <c r="BN21">
        <v>-99</v>
      </c>
      <c r="BO21">
        <v>-99</v>
      </c>
      <c r="BP21">
        <v>0</v>
      </c>
      <c r="BQ21">
        <v>0</v>
      </c>
      <c r="BR21">
        <f t="shared" si="0"/>
        <v>0</v>
      </c>
      <c r="BS21">
        <v>1</v>
      </c>
    </row>
    <row r="22" spans="1:71" x14ac:dyDescent="0.3">
      <c r="A22">
        <v>2358</v>
      </c>
      <c r="B22">
        <v>5.1950630000000002</v>
      </c>
      <c r="C22">
        <v>2010</v>
      </c>
      <c r="D22">
        <v>69</v>
      </c>
      <c r="E22">
        <v>0</v>
      </c>
      <c r="F22">
        <v>1</v>
      </c>
      <c r="G22">
        <v>3</v>
      </c>
      <c r="H22">
        <v>0</v>
      </c>
      <c r="I22">
        <v>17123</v>
      </c>
      <c r="J22">
        <v>201017123</v>
      </c>
      <c r="K22">
        <v>2</v>
      </c>
      <c r="L22">
        <v>1</v>
      </c>
      <c r="M22">
        <v>1</v>
      </c>
      <c r="N22">
        <v>3</v>
      </c>
      <c r="O22">
        <v>2</v>
      </c>
      <c r="P22">
        <v>41</v>
      </c>
      <c r="Q22">
        <v>6</v>
      </c>
      <c r="R22">
        <v>866245</v>
      </c>
      <c r="S22">
        <v>2</v>
      </c>
      <c r="T22">
        <v>2</v>
      </c>
      <c r="U22">
        <v>5</v>
      </c>
      <c r="V22" t="s">
        <v>76</v>
      </c>
      <c r="W22">
        <v>4280</v>
      </c>
      <c r="X22">
        <v>78551</v>
      </c>
      <c r="Y22">
        <v>380</v>
      </c>
      <c r="Z22">
        <v>5849</v>
      </c>
      <c r="AA22">
        <v>5185</v>
      </c>
      <c r="AB22" t="s">
        <v>99</v>
      </c>
      <c r="AC22">
        <v>5761</v>
      </c>
      <c r="AD22">
        <v>5601</v>
      </c>
      <c r="AE22">
        <v>99683</v>
      </c>
      <c r="AF22">
        <v>99683</v>
      </c>
      <c r="AG22">
        <v>4148</v>
      </c>
      <c r="AH22">
        <v>41401</v>
      </c>
      <c r="AI22">
        <v>4240</v>
      </c>
      <c r="AJ22">
        <v>3970</v>
      </c>
      <c r="AK22">
        <v>4168</v>
      </c>
      <c r="AL22" s="1">
        <v>3751</v>
      </c>
      <c r="AM22">
        <v>3764</v>
      </c>
      <c r="AN22">
        <v>3766</v>
      </c>
      <c r="AO22">
        <v>3764</v>
      </c>
      <c r="AP22">
        <v>3403</v>
      </c>
      <c r="AQ22">
        <v>3779</v>
      </c>
      <c r="AR22">
        <v>3779</v>
      </c>
      <c r="AS22">
        <v>3777</v>
      </c>
      <c r="AT22">
        <v>5122</v>
      </c>
      <c r="AU22">
        <v>93</v>
      </c>
      <c r="AV22">
        <v>3961</v>
      </c>
      <c r="AW22">
        <v>5101</v>
      </c>
      <c r="AX22">
        <v>5101</v>
      </c>
      <c r="AY22">
        <v>9604</v>
      </c>
      <c r="AZ22">
        <v>9672</v>
      </c>
      <c r="BA22">
        <v>1</v>
      </c>
      <c r="BB22">
        <v>1</v>
      </c>
      <c r="BC22">
        <v>1</v>
      </c>
      <c r="BD22">
        <v>9</v>
      </c>
      <c r="BE22">
        <v>5</v>
      </c>
      <c r="BF22">
        <v>23</v>
      </c>
      <c r="BG22">
        <v>23</v>
      </c>
      <c r="BH22">
        <v>23</v>
      </c>
      <c r="BI22">
        <v>21</v>
      </c>
      <c r="BJ22">
        <v>1</v>
      </c>
      <c r="BK22">
        <v>1</v>
      </c>
      <c r="BL22">
        <v>3</v>
      </c>
      <c r="BM22">
        <v>15</v>
      </c>
      <c r="BN22">
        <v>1</v>
      </c>
      <c r="BO22">
        <v>1</v>
      </c>
      <c r="BP22">
        <v>1</v>
      </c>
      <c r="BQ22">
        <v>1</v>
      </c>
      <c r="BR22">
        <f t="shared" si="0"/>
        <v>0</v>
      </c>
      <c r="BS22">
        <v>1</v>
      </c>
    </row>
    <row r="23" spans="1:71" x14ac:dyDescent="0.3">
      <c r="A23">
        <v>3198</v>
      </c>
      <c r="B23">
        <v>4.6285534999999998</v>
      </c>
      <c r="C23">
        <v>2011</v>
      </c>
      <c r="D23">
        <v>25</v>
      </c>
      <c r="E23">
        <v>0</v>
      </c>
      <c r="F23">
        <v>3</v>
      </c>
      <c r="G23">
        <v>-9</v>
      </c>
      <c r="H23">
        <v>1</v>
      </c>
      <c r="I23">
        <v>47030</v>
      </c>
      <c r="J23">
        <v>201147030</v>
      </c>
      <c r="K23">
        <v>0</v>
      </c>
      <c r="L23">
        <v>1</v>
      </c>
      <c r="M23">
        <v>1</v>
      </c>
      <c r="N23">
        <v>3</v>
      </c>
      <c r="O23">
        <v>3</v>
      </c>
      <c r="P23">
        <v>11</v>
      </c>
      <c r="Q23">
        <v>1</v>
      </c>
      <c r="R23">
        <v>433927</v>
      </c>
      <c r="S23">
        <v>4</v>
      </c>
      <c r="T23">
        <v>1</v>
      </c>
      <c r="U23">
        <v>1</v>
      </c>
      <c r="V23" t="s">
        <v>76</v>
      </c>
      <c r="W23">
        <v>67454</v>
      </c>
      <c r="X23">
        <v>42821</v>
      </c>
      <c r="Y23">
        <v>78551</v>
      </c>
      <c r="Z23">
        <v>5070</v>
      </c>
      <c r="AA23">
        <v>2875</v>
      </c>
      <c r="AB23">
        <v>4592</v>
      </c>
      <c r="AC23">
        <v>2768</v>
      </c>
      <c r="AD23">
        <v>64244</v>
      </c>
      <c r="AE23">
        <v>64864</v>
      </c>
      <c r="AF23">
        <v>2851</v>
      </c>
      <c r="AG23">
        <v>51289</v>
      </c>
      <c r="AH23">
        <v>4280</v>
      </c>
      <c r="AI23">
        <v>27541</v>
      </c>
      <c r="AJ23">
        <v>78791</v>
      </c>
      <c r="AK23" t="s">
        <v>77</v>
      </c>
      <c r="AL23" s="1">
        <v>3751</v>
      </c>
      <c r="AM23">
        <v>3766</v>
      </c>
      <c r="AN23">
        <v>3403</v>
      </c>
      <c r="AO23">
        <v>93</v>
      </c>
      <c r="AP23">
        <v>3961</v>
      </c>
      <c r="AQ23">
        <v>3897</v>
      </c>
      <c r="AR23" t="s">
        <v>15</v>
      </c>
      <c r="AS23" t="s">
        <v>15</v>
      </c>
      <c r="AT23" t="s">
        <v>15</v>
      </c>
      <c r="AU23" t="s">
        <v>15</v>
      </c>
      <c r="AV23" t="s">
        <v>15</v>
      </c>
      <c r="AW23" t="s">
        <v>15</v>
      </c>
      <c r="AX23" t="s">
        <v>15</v>
      </c>
      <c r="AY23" t="s">
        <v>15</v>
      </c>
      <c r="AZ23" t="s">
        <v>15</v>
      </c>
      <c r="BA23">
        <v>2</v>
      </c>
      <c r="BB23">
        <v>1</v>
      </c>
      <c r="BC23">
        <v>1</v>
      </c>
      <c r="BD23">
        <v>2</v>
      </c>
      <c r="BE23">
        <v>2</v>
      </c>
      <c r="BF23">
        <v>4</v>
      </c>
      <c r="BG23">
        <v>-99</v>
      </c>
      <c r="BH23">
        <v>-99</v>
      </c>
      <c r="BI23">
        <v>-99</v>
      </c>
      <c r="BJ23">
        <v>-99</v>
      </c>
      <c r="BK23">
        <v>-99</v>
      </c>
      <c r="BL23">
        <v>-99</v>
      </c>
      <c r="BM23">
        <v>-99</v>
      </c>
      <c r="BN23">
        <v>-99</v>
      </c>
      <c r="BO23">
        <v>-99</v>
      </c>
      <c r="BP23">
        <v>2</v>
      </c>
      <c r="BQ23">
        <v>1</v>
      </c>
      <c r="BR23">
        <f t="shared" si="0"/>
        <v>1</v>
      </c>
      <c r="BS23">
        <v>1</v>
      </c>
    </row>
    <row r="24" spans="1:71" x14ac:dyDescent="0.3">
      <c r="A24">
        <v>605</v>
      </c>
      <c r="B24">
        <v>3.9417</v>
      </c>
      <c r="C24">
        <v>2002</v>
      </c>
      <c r="D24">
        <v>57</v>
      </c>
      <c r="E24">
        <v>0</v>
      </c>
      <c r="F24">
        <v>3</v>
      </c>
      <c r="G24">
        <v>-9</v>
      </c>
      <c r="H24">
        <v>0</v>
      </c>
      <c r="I24">
        <v>48038</v>
      </c>
      <c r="J24">
        <v>200248038</v>
      </c>
      <c r="K24">
        <v>0</v>
      </c>
      <c r="L24">
        <v>1</v>
      </c>
      <c r="M24">
        <v>1</v>
      </c>
      <c r="N24">
        <v>1</v>
      </c>
      <c r="O24">
        <v>3</v>
      </c>
      <c r="P24">
        <v>32</v>
      </c>
      <c r="Q24">
        <v>1</v>
      </c>
      <c r="R24">
        <v>578974</v>
      </c>
      <c r="S24">
        <v>4</v>
      </c>
      <c r="T24">
        <v>3</v>
      </c>
      <c r="U24">
        <v>1</v>
      </c>
      <c r="V24" t="s">
        <v>76</v>
      </c>
      <c r="W24">
        <v>4148</v>
      </c>
      <c r="X24">
        <v>4538</v>
      </c>
      <c r="Y24">
        <v>4280</v>
      </c>
      <c r="Z24">
        <v>41401</v>
      </c>
      <c r="AA24">
        <v>41402</v>
      </c>
      <c r="AB24">
        <v>28529</v>
      </c>
      <c r="AC24" t="s">
        <v>85</v>
      </c>
      <c r="AD24">
        <v>25080</v>
      </c>
      <c r="AE24">
        <v>7318</v>
      </c>
      <c r="AF24" t="s">
        <v>77</v>
      </c>
      <c r="AG24" t="s">
        <v>77</v>
      </c>
      <c r="AH24" t="s">
        <v>77</v>
      </c>
      <c r="AI24" t="s">
        <v>77</v>
      </c>
      <c r="AJ24" t="s">
        <v>77</v>
      </c>
      <c r="AK24" t="s">
        <v>77</v>
      </c>
      <c r="AL24" s="1">
        <v>375</v>
      </c>
      <c r="AM24">
        <v>3961</v>
      </c>
      <c r="AN24">
        <v>3766</v>
      </c>
      <c r="AO24">
        <v>3721</v>
      </c>
      <c r="AP24">
        <v>9907</v>
      </c>
      <c r="AQ24">
        <v>9905</v>
      </c>
      <c r="AR24" t="s">
        <v>15</v>
      </c>
      <c r="AS24" t="s">
        <v>15</v>
      </c>
      <c r="AT24" t="s">
        <v>15</v>
      </c>
      <c r="AU24" t="s">
        <v>15</v>
      </c>
      <c r="AV24" t="s">
        <v>15</v>
      </c>
      <c r="AW24" t="s">
        <v>15</v>
      </c>
      <c r="AX24" t="s">
        <v>15</v>
      </c>
      <c r="AY24" t="s">
        <v>15</v>
      </c>
      <c r="AZ24" t="s">
        <v>15</v>
      </c>
      <c r="BA24">
        <v>5</v>
      </c>
      <c r="BB24">
        <v>5</v>
      </c>
      <c r="BC24">
        <v>3</v>
      </c>
      <c r="BD24">
        <v>1</v>
      </c>
      <c r="BE24">
        <v>5</v>
      </c>
      <c r="BF24">
        <v>5</v>
      </c>
      <c r="BG24">
        <v>-99</v>
      </c>
      <c r="BH24">
        <v>-99</v>
      </c>
      <c r="BI24">
        <v>-99</v>
      </c>
      <c r="BJ24">
        <v>-99</v>
      </c>
      <c r="BK24">
        <v>-99</v>
      </c>
      <c r="BL24">
        <v>-99</v>
      </c>
      <c r="BM24">
        <v>-99</v>
      </c>
      <c r="BN24">
        <v>-99</v>
      </c>
      <c r="BO24">
        <v>-99</v>
      </c>
      <c r="BP24">
        <v>5</v>
      </c>
      <c r="BQ24">
        <v>3</v>
      </c>
      <c r="BR24">
        <f t="shared" si="0"/>
        <v>2</v>
      </c>
      <c r="BS24">
        <v>1</v>
      </c>
    </row>
    <row r="25" spans="1:71" x14ac:dyDescent="0.3">
      <c r="A25">
        <v>3176</v>
      </c>
      <c r="B25">
        <v>4.5922435999999998</v>
      </c>
      <c r="C25">
        <v>2011</v>
      </c>
      <c r="D25">
        <v>57</v>
      </c>
      <c r="E25">
        <v>0</v>
      </c>
      <c r="F25">
        <v>3</v>
      </c>
      <c r="G25">
        <v>1</v>
      </c>
      <c r="H25">
        <v>0</v>
      </c>
      <c r="I25">
        <v>42323</v>
      </c>
      <c r="J25">
        <v>201142323</v>
      </c>
      <c r="K25">
        <v>0</v>
      </c>
      <c r="L25">
        <v>1</v>
      </c>
      <c r="M25">
        <v>1</v>
      </c>
      <c r="N25">
        <v>3</v>
      </c>
      <c r="O25">
        <v>1</v>
      </c>
      <c r="P25">
        <v>56</v>
      </c>
      <c r="Q25">
        <v>1</v>
      </c>
      <c r="R25">
        <v>1399502</v>
      </c>
      <c r="S25">
        <v>1</v>
      </c>
      <c r="T25">
        <v>2</v>
      </c>
      <c r="U25">
        <v>5</v>
      </c>
      <c r="V25" t="s">
        <v>76</v>
      </c>
      <c r="W25">
        <v>4148</v>
      </c>
      <c r="X25">
        <v>43401</v>
      </c>
      <c r="Y25">
        <v>51881</v>
      </c>
      <c r="Z25">
        <v>48283</v>
      </c>
      <c r="AA25">
        <v>34830</v>
      </c>
      <c r="AB25">
        <v>42741</v>
      </c>
      <c r="AC25">
        <v>99672</v>
      </c>
      <c r="AD25">
        <v>4271</v>
      </c>
      <c r="AE25">
        <v>78959</v>
      </c>
      <c r="AF25">
        <v>5180</v>
      </c>
      <c r="AG25">
        <v>845</v>
      </c>
      <c r="AH25">
        <v>2638</v>
      </c>
      <c r="AI25">
        <v>5121</v>
      </c>
      <c r="AJ25">
        <v>5849</v>
      </c>
      <c r="AK25">
        <v>99702</v>
      </c>
      <c r="AL25" s="1">
        <v>3751</v>
      </c>
      <c r="AM25">
        <v>3533</v>
      </c>
      <c r="AN25">
        <v>3766</v>
      </c>
      <c r="AO25">
        <v>3324</v>
      </c>
      <c r="AP25">
        <v>3897</v>
      </c>
      <c r="AQ25">
        <v>3491</v>
      </c>
      <c r="AR25" t="s">
        <v>15</v>
      </c>
      <c r="AS25" t="s">
        <v>15</v>
      </c>
      <c r="AT25" t="s">
        <v>15</v>
      </c>
      <c r="AU25" t="s">
        <v>15</v>
      </c>
      <c r="AV25" t="s">
        <v>15</v>
      </c>
      <c r="AW25" t="s">
        <v>15</v>
      </c>
      <c r="AX25" t="s">
        <v>15</v>
      </c>
      <c r="AY25" t="s">
        <v>15</v>
      </c>
      <c r="AZ25" t="s">
        <v>15</v>
      </c>
      <c r="BA25">
        <v>23</v>
      </c>
      <c r="BB25">
        <v>23</v>
      </c>
      <c r="BC25">
        <v>21</v>
      </c>
      <c r="BD25">
        <v>25</v>
      </c>
      <c r="BE25">
        <v>3</v>
      </c>
      <c r="BF25">
        <v>41</v>
      </c>
      <c r="BG25">
        <v>-99</v>
      </c>
      <c r="BH25">
        <v>-99</v>
      </c>
      <c r="BI25">
        <v>-99</v>
      </c>
      <c r="BJ25">
        <v>-99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23</v>
      </c>
      <c r="BQ25">
        <v>21</v>
      </c>
      <c r="BR25">
        <f t="shared" si="0"/>
        <v>2</v>
      </c>
      <c r="BS25">
        <v>1</v>
      </c>
    </row>
    <row r="26" spans="1:71" x14ac:dyDescent="0.3">
      <c r="A26">
        <v>991</v>
      </c>
      <c r="B26">
        <v>5.1943542000000003</v>
      </c>
      <c r="C26">
        <v>2005</v>
      </c>
      <c r="D26">
        <v>61</v>
      </c>
      <c r="E26">
        <v>1</v>
      </c>
      <c r="F26">
        <v>3</v>
      </c>
      <c r="G26">
        <v>4</v>
      </c>
      <c r="H26">
        <v>0</v>
      </c>
      <c r="I26">
        <v>9030</v>
      </c>
      <c r="J26">
        <v>20059030</v>
      </c>
      <c r="K26">
        <v>0</v>
      </c>
      <c r="L26">
        <v>1</v>
      </c>
      <c r="M26">
        <v>1</v>
      </c>
      <c r="N26">
        <v>3</v>
      </c>
      <c r="O26">
        <v>1</v>
      </c>
      <c r="P26">
        <v>3</v>
      </c>
      <c r="Q26">
        <v>1</v>
      </c>
      <c r="R26">
        <v>625025</v>
      </c>
      <c r="S26">
        <v>3</v>
      </c>
      <c r="T26">
        <v>1</v>
      </c>
      <c r="U26">
        <v>20</v>
      </c>
      <c r="V26" t="s">
        <v>76</v>
      </c>
      <c r="W26">
        <v>41071</v>
      </c>
      <c r="X26">
        <v>78551</v>
      </c>
      <c r="Y26">
        <v>4254</v>
      </c>
      <c r="Z26">
        <v>99683</v>
      </c>
      <c r="AA26">
        <v>4928</v>
      </c>
      <c r="AB26">
        <v>4280</v>
      </c>
      <c r="AC26">
        <v>5849</v>
      </c>
      <c r="AD26">
        <v>9971</v>
      </c>
      <c r="AE26" t="s">
        <v>77</v>
      </c>
      <c r="AF26" t="s">
        <v>77</v>
      </c>
      <c r="AG26" t="s">
        <v>77</v>
      </c>
      <c r="AH26" t="s">
        <v>77</v>
      </c>
      <c r="AI26" t="s">
        <v>77</v>
      </c>
      <c r="AJ26" t="s">
        <v>77</v>
      </c>
      <c r="AK26" t="s">
        <v>77</v>
      </c>
      <c r="AL26" s="1">
        <v>3751</v>
      </c>
      <c r="AM26">
        <v>3766</v>
      </c>
      <c r="AN26">
        <v>3761</v>
      </c>
      <c r="AO26">
        <v>3764</v>
      </c>
      <c r="AP26">
        <v>3764</v>
      </c>
      <c r="AQ26">
        <v>3403</v>
      </c>
      <c r="AR26">
        <v>3733</v>
      </c>
      <c r="AS26" t="s">
        <v>15</v>
      </c>
      <c r="AT26" t="s">
        <v>15</v>
      </c>
      <c r="AU26" t="s">
        <v>15</v>
      </c>
      <c r="AV26" t="s">
        <v>15</v>
      </c>
      <c r="AW26" t="s">
        <v>15</v>
      </c>
      <c r="AX26" t="s">
        <v>15</v>
      </c>
      <c r="AY26" t="s">
        <v>15</v>
      </c>
      <c r="AZ26" t="s">
        <v>15</v>
      </c>
      <c r="BA26">
        <v>3</v>
      </c>
      <c r="BB26">
        <v>1</v>
      </c>
      <c r="BC26">
        <v>1</v>
      </c>
      <c r="BD26">
        <v>3</v>
      </c>
      <c r="BE26">
        <v>2</v>
      </c>
      <c r="BF26">
        <v>3</v>
      </c>
      <c r="BG26">
        <v>1</v>
      </c>
      <c r="BH26">
        <v>-99</v>
      </c>
      <c r="BI26">
        <v>-99</v>
      </c>
      <c r="BJ26">
        <v>-99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3</v>
      </c>
      <c r="BQ26">
        <v>1</v>
      </c>
      <c r="BR26">
        <f t="shared" si="0"/>
        <v>2</v>
      </c>
      <c r="BS26">
        <v>1</v>
      </c>
    </row>
    <row r="27" spans="1:71" x14ac:dyDescent="0.3">
      <c r="A27">
        <v>59</v>
      </c>
      <c r="B27">
        <v>4.9744999999999999</v>
      </c>
      <c r="C27">
        <v>1999</v>
      </c>
      <c r="D27">
        <v>41</v>
      </c>
      <c r="E27">
        <v>0</v>
      </c>
      <c r="F27">
        <v>3</v>
      </c>
      <c r="G27">
        <v>-9</v>
      </c>
      <c r="H27">
        <v>0</v>
      </c>
      <c r="I27">
        <v>6081</v>
      </c>
      <c r="J27">
        <v>19996081</v>
      </c>
      <c r="K27">
        <v>0</v>
      </c>
      <c r="L27">
        <v>1</v>
      </c>
      <c r="M27">
        <v>1</v>
      </c>
      <c r="N27">
        <v>3</v>
      </c>
      <c r="O27">
        <v>4</v>
      </c>
      <c r="P27">
        <v>35</v>
      </c>
      <c r="Q27">
        <v>1</v>
      </c>
      <c r="R27">
        <v>500926</v>
      </c>
      <c r="S27">
        <v>4</v>
      </c>
      <c r="T27">
        <v>-9</v>
      </c>
      <c r="U27">
        <v>1</v>
      </c>
      <c r="V27" t="s">
        <v>76</v>
      </c>
      <c r="W27">
        <v>41011</v>
      </c>
      <c r="X27">
        <v>4148</v>
      </c>
      <c r="Y27">
        <v>78551</v>
      </c>
      <c r="Z27">
        <v>389</v>
      </c>
      <c r="AA27">
        <v>78559</v>
      </c>
      <c r="AB27">
        <v>5849</v>
      </c>
      <c r="AC27">
        <v>25000</v>
      </c>
      <c r="AD27">
        <v>41401</v>
      </c>
      <c r="AE27" t="s">
        <v>98</v>
      </c>
      <c r="AF27">
        <v>2720</v>
      </c>
      <c r="AG27">
        <v>37034</v>
      </c>
      <c r="AH27">
        <v>4582</v>
      </c>
      <c r="AI27">
        <v>2768</v>
      </c>
      <c r="AJ27">
        <v>542</v>
      </c>
      <c r="AK27">
        <v>2930</v>
      </c>
      <c r="AL27" s="1">
        <v>375</v>
      </c>
      <c r="AM27">
        <v>3766</v>
      </c>
      <c r="AN27">
        <v>3961</v>
      </c>
      <c r="AO27">
        <v>3961</v>
      </c>
      <c r="AP27">
        <v>3725</v>
      </c>
      <c r="AQ27">
        <v>9672</v>
      </c>
      <c r="AR27">
        <v>3995</v>
      </c>
      <c r="AS27">
        <v>9915</v>
      </c>
      <c r="AT27">
        <v>8964</v>
      </c>
      <c r="AU27">
        <v>9960</v>
      </c>
      <c r="AV27" t="s">
        <v>15</v>
      </c>
      <c r="AW27" t="s">
        <v>15</v>
      </c>
      <c r="AX27" t="s">
        <v>15</v>
      </c>
      <c r="AY27" t="s">
        <v>15</v>
      </c>
      <c r="AZ27" t="s">
        <v>15</v>
      </c>
      <c r="BA27">
        <v>9</v>
      </c>
      <c r="BB27">
        <v>5</v>
      </c>
      <c r="BC27">
        <v>5</v>
      </c>
      <c r="BD27">
        <v>9</v>
      </c>
      <c r="BE27">
        <v>24</v>
      </c>
      <c r="BF27">
        <v>0</v>
      </c>
      <c r="BG27">
        <v>12</v>
      </c>
      <c r="BH27">
        <v>3</v>
      </c>
      <c r="BI27">
        <v>0</v>
      </c>
      <c r="BJ27">
        <v>4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9</v>
      </c>
      <c r="BQ27">
        <v>5</v>
      </c>
      <c r="BR27">
        <f t="shared" si="0"/>
        <v>4</v>
      </c>
      <c r="BS27">
        <v>1</v>
      </c>
    </row>
    <row r="28" spans="1:71" x14ac:dyDescent="0.3">
      <c r="A28">
        <v>588</v>
      </c>
      <c r="B28">
        <v>4.7897999999999996</v>
      </c>
      <c r="C28">
        <v>2002</v>
      </c>
      <c r="D28">
        <v>46</v>
      </c>
      <c r="E28">
        <v>0</v>
      </c>
      <c r="F28">
        <v>3</v>
      </c>
      <c r="G28">
        <v>4</v>
      </c>
      <c r="H28">
        <v>0</v>
      </c>
      <c r="I28">
        <v>29185</v>
      </c>
      <c r="J28">
        <v>200229185</v>
      </c>
      <c r="K28">
        <v>0</v>
      </c>
      <c r="L28">
        <v>1</v>
      </c>
      <c r="M28">
        <v>1</v>
      </c>
      <c r="N28">
        <v>3</v>
      </c>
      <c r="O28">
        <v>2</v>
      </c>
      <c r="P28">
        <v>30</v>
      </c>
      <c r="Q28">
        <v>2</v>
      </c>
      <c r="R28">
        <v>472913</v>
      </c>
      <c r="S28">
        <v>3</v>
      </c>
      <c r="T28">
        <v>3</v>
      </c>
      <c r="U28">
        <v>1</v>
      </c>
      <c r="V28" t="s">
        <v>76</v>
      </c>
      <c r="W28">
        <v>4254</v>
      </c>
      <c r="X28">
        <v>4271</v>
      </c>
      <c r="Y28">
        <v>4280</v>
      </c>
      <c r="Z28">
        <v>78551</v>
      </c>
      <c r="AA28">
        <v>42741</v>
      </c>
      <c r="AB28">
        <v>99811</v>
      </c>
      <c r="AC28">
        <v>5849</v>
      </c>
      <c r="AD28">
        <v>4168</v>
      </c>
      <c r="AE28" t="s">
        <v>82</v>
      </c>
      <c r="AF28" t="s">
        <v>77</v>
      </c>
      <c r="AG28" t="s">
        <v>77</v>
      </c>
      <c r="AH28" t="s">
        <v>77</v>
      </c>
      <c r="AI28" t="s">
        <v>77</v>
      </c>
      <c r="AJ28" t="s">
        <v>77</v>
      </c>
      <c r="AK28" t="s">
        <v>77</v>
      </c>
      <c r="AL28" s="1">
        <v>375</v>
      </c>
      <c r="AM28">
        <v>3799</v>
      </c>
      <c r="AN28">
        <v>3764</v>
      </c>
      <c r="AO28">
        <v>3961</v>
      </c>
      <c r="AP28">
        <v>3766</v>
      </c>
      <c r="AQ28">
        <v>3403</v>
      </c>
      <c r="AR28">
        <v>8959</v>
      </c>
      <c r="AS28">
        <v>3721</v>
      </c>
      <c r="AT28">
        <v>3725</v>
      </c>
      <c r="AU28">
        <v>3725</v>
      </c>
      <c r="AV28">
        <v>3725</v>
      </c>
      <c r="AW28" t="s">
        <v>15</v>
      </c>
      <c r="AX28" t="s">
        <v>15</v>
      </c>
      <c r="AY28" t="s">
        <v>15</v>
      </c>
      <c r="AZ28" t="s">
        <v>15</v>
      </c>
      <c r="BA28">
        <v>9</v>
      </c>
      <c r="BB28">
        <v>9</v>
      </c>
      <c r="BC28">
        <v>9</v>
      </c>
      <c r="BD28">
        <v>9</v>
      </c>
      <c r="BE28">
        <v>5</v>
      </c>
      <c r="BF28">
        <v>9</v>
      </c>
      <c r="BG28">
        <v>1</v>
      </c>
      <c r="BH28">
        <v>1</v>
      </c>
      <c r="BI28">
        <v>16</v>
      </c>
      <c r="BJ28">
        <v>22</v>
      </c>
      <c r="BK28">
        <v>29</v>
      </c>
      <c r="BL28">
        <v>-99</v>
      </c>
      <c r="BM28">
        <v>-99</v>
      </c>
      <c r="BN28">
        <v>-99</v>
      </c>
      <c r="BO28">
        <v>-99</v>
      </c>
      <c r="BP28">
        <v>9</v>
      </c>
      <c r="BQ28">
        <v>5</v>
      </c>
      <c r="BR28">
        <f t="shared" si="0"/>
        <v>4</v>
      </c>
      <c r="BS28">
        <v>1</v>
      </c>
    </row>
    <row r="29" spans="1:71" x14ac:dyDescent="0.3">
      <c r="A29">
        <v>55</v>
      </c>
      <c r="B29">
        <v>4.9744999999999999</v>
      </c>
      <c r="C29">
        <v>1999</v>
      </c>
      <c r="D29">
        <v>49</v>
      </c>
      <c r="E29">
        <v>0</v>
      </c>
      <c r="F29">
        <v>3</v>
      </c>
      <c r="G29">
        <v>-9</v>
      </c>
      <c r="H29">
        <v>0</v>
      </c>
      <c r="I29">
        <v>6081</v>
      </c>
      <c r="J29">
        <v>19996081</v>
      </c>
      <c r="K29">
        <v>0</v>
      </c>
      <c r="L29">
        <v>1</v>
      </c>
      <c r="M29">
        <v>1</v>
      </c>
      <c r="N29">
        <v>3</v>
      </c>
      <c r="O29">
        <v>4</v>
      </c>
      <c r="P29">
        <v>76</v>
      </c>
      <c r="Q29">
        <v>1</v>
      </c>
      <c r="R29">
        <v>906796</v>
      </c>
      <c r="S29">
        <v>4</v>
      </c>
      <c r="T29">
        <v>-9</v>
      </c>
      <c r="U29">
        <v>5</v>
      </c>
      <c r="V29" t="s">
        <v>76</v>
      </c>
      <c r="W29">
        <v>41071</v>
      </c>
      <c r="X29">
        <v>4148</v>
      </c>
      <c r="Y29">
        <v>4280</v>
      </c>
      <c r="Z29">
        <v>9980</v>
      </c>
      <c r="AA29">
        <v>5185</v>
      </c>
      <c r="AB29">
        <v>99674</v>
      </c>
      <c r="AC29">
        <v>99811</v>
      </c>
      <c r="AD29">
        <v>9972</v>
      </c>
      <c r="AE29">
        <v>99702</v>
      </c>
      <c r="AF29">
        <v>99812</v>
      </c>
      <c r="AG29">
        <v>9975</v>
      </c>
      <c r="AH29">
        <v>41402</v>
      </c>
      <c r="AI29">
        <v>41401</v>
      </c>
      <c r="AJ29">
        <v>41410</v>
      </c>
      <c r="AK29">
        <v>4592</v>
      </c>
      <c r="AL29" s="1">
        <v>375</v>
      </c>
      <c r="AM29">
        <v>3614</v>
      </c>
      <c r="AN29">
        <v>311</v>
      </c>
      <c r="AO29">
        <v>3961</v>
      </c>
      <c r="AP29">
        <v>3732</v>
      </c>
      <c r="AQ29">
        <v>3761</v>
      </c>
      <c r="AR29">
        <v>3764</v>
      </c>
      <c r="AS29">
        <v>3766</v>
      </c>
      <c r="AT29">
        <v>3961</v>
      </c>
      <c r="AU29">
        <v>3845</v>
      </c>
      <c r="AV29">
        <v>3932</v>
      </c>
      <c r="AW29">
        <v>341</v>
      </c>
      <c r="AX29">
        <v>3479</v>
      </c>
      <c r="AY29" t="s">
        <v>15</v>
      </c>
      <c r="AZ29" t="s">
        <v>15</v>
      </c>
      <c r="BA29">
        <v>15</v>
      </c>
      <c r="BB29">
        <v>11</v>
      </c>
      <c r="BC29">
        <v>29</v>
      </c>
      <c r="BD29">
        <v>11</v>
      </c>
      <c r="BE29">
        <v>11</v>
      </c>
      <c r="BF29">
        <v>11</v>
      </c>
      <c r="BG29">
        <v>11</v>
      </c>
      <c r="BH29">
        <v>11</v>
      </c>
      <c r="BI29">
        <v>15</v>
      </c>
      <c r="BJ29">
        <v>15</v>
      </c>
      <c r="BK29">
        <v>15</v>
      </c>
      <c r="BL29">
        <v>15</v>
      </c>
      <c r="BM29">
        <v>18</v>
      </c>
      <c r="BN29">
        <v>-99</v>
      </c>
      <c r="BO29">
        <v>-99</v>
      </c>
      <c r="BP29">
        <v>15</v>
      </c>
      <c r="BQ29">
        <v>11</v>
      </c>
      <c r="BR29">
        <f t="shared" si="0"/>
        <v>4</v>
      </c>
      <c r="BS29">
        <v>1</v>
      </c>
    </row>
    <row r="30" spans="1:71" x14ac:dyDescent="0.3">
      <c r="A30">
        <v>1442</v>
      </c>
      <c r="B30">
        <v>5.0673282000000004</v>
      </c>
      <c r="C30">
        <v>2007</v>
      </c>
      <c r="D30">
        <v>57</v>
      </c>
      <c r="E30">
        <v>0</v>
      </c>
      <c r="F30">
        <v>1</v>
      </c>
      <c r="G30">
        <v>3</v>
      </c>
      <c r="H30">
        <v>0</v>
      </c>
      <c r="I30">
        <v>34099</v>
      </c>
      <c r="J30">
        <v>200734099</v>
      </c>
      <c r="K30">
        <v>0</v>
      </c>
      <c r="L30">
        <v>1</v>
      </c>
      <c r="M30">
        <v>1</v>
      </c>
      <c r="N30">
        <v>2</v>
      </c>
      <c r="O30">
        <v>1</v>
      </c>
      <c r="P30">
        <v>50</v>
      </c>
      <c r="Q30">
        <v>1</v>
      </c>
      <c r="R30">
        <v>1248922</v>
      </c>
      <c r="S30">
        <v>4</v>
      </c>
      <c r="T30">
        <v>2</v>
      </c>
      <c r="U30">
        <v>1</v>
      </c>
      <c r="V30" t="s">
        <v>76</v>
      </c>
      <c r="W30">
        <v>4148</v>
      </c>
      <c r="X30">
        <v>5849</v>
      </c>
      <c r="Y30">
        <v>42830</v>
      </c>
      <c r="Z30">
        <v>4271</v>
      </c>
      <c r="AA30">
        <v>486</v>
      </c>
      <c r="AB30">
        <v>570</v>
      </c>
      <c r="AC30">
        <v>5185</v>
      </c>
      <c r="AD30">
        <v>70703</v>
      </c>
      <c r="AE30">
        <v>99683</v>
      </c>
      <c r="AF30" t="s">
        <v>77</v>
      </c>
      <c r="AG30" t="s">
        <v>77</v>
      </c>
      <c r="AH30" t="s">
        <v>77</v>
      </c>
      <c r="AI30" t="s">
        <v>77</v>
      </c>
      <c r="AJ30" t="s">
        <v>77</v>
      </c>
      <c r="AK30" t="s">
        <v>77</v>
      </c>
      <c r="AL30" s="1">
        <v>3751</v>
      </c>
      <c r="AM30">
        <v>3766</v>
      </c>
      <c r="AN30">
        <v>3761</v>
      </c>
      <c r="AO30">
        <v>3761</v>
      </c>
      <c r="AP30">
        <v>8622</v>
      </c>
      <c r="AQ30">
        <v>8345</v>
      </c>
      <c r="AR30">
        <v>3961</v>
      </c>
      <c r="AS30">
        <v>3961</v>
      </c>
      <c r="AT30" t="s">
        <v>15</v>
      </c>
      <c r="AU30" t="s">
        <v>15</v>
      </c>
      <c r="AV30" t="s">
        <v>15</v>
      </c>
      <c r="AW30" t="s">
        <v>15</v>
      </c>
      <c r="AX30" t="s">
        <v>15</v>
      </c>
      <c r="AY30" t="s">
        <v>15</v>
      </c>
      <c r="AZ30" t="s">
        <v>15</v>
      </c>
      <c r="BA30">
        <v>20</v>
      </c>
      <c r="BB30">
        <v>16</v>
      </c>
      <c r="BC30">
        <v>16</v>
      </c>
      <c r="BD30">
        <v>15</v>
      </c>
      <c r="BE30">
        <v>30</v>
      </c>
      <c r="BF30">
        <v>30</v>
      </c>
      <c r="BG30">
        <v>20</v>
      </c>
      <c r="BH30">
        <v>16</v>
      </c>
      <c r="BI30">
        <v>-99</v>
      </c>
      <c r="BJ30">
        <v>-99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20</v>
      </c>
      <c r="BQ30">
        <v>16</v>
      </c>
      <c r="BR30">
        <f t="shared" si="0"/>
        <v>4</v>
      </c>
      <c r="BS30">
        <v>1</v>
      </c>
    </row>
    <row r="31" spans="1:71" x14ac:dyDescent="0.3">
      <c r="A31">
        <v>125</v>
      </c>
      <c r="B31">
        <v>5.2668999999999997</v>
      </c>
      <c r="C31">
        <v>1999</v>
      </c>
      <c r="D31">
        <v>61</v>
      </c>
      <c r="E31">
        <v>0</v>
      </c>
      <c r="F31">
        <v>4</v>
      </c>
      <c r="G31">
        <v>4</v>
      </c>
      <c r="H31">
        <v>0</v>
      </c>
      <c r="I31">
        <v>29185</v>
      </c>
      <c r="J31">
        <v>199929185</v>
      </c>
      <c r="K31">
        <v>2</v>
      </c>
      <c r="L31">
        <v>1</v>
      </c>
      <c r="M31">
        <v>1</v>
      </c>
      <c r="N31">
        <v>3</v>
      </c>
      <c r="O31">
        <v>2</v>
      </c>
      <c r="P31">
        <v>27</v>
      </c>
      <c r="Q31">
        <v>-9</v>
      </c>
      <c r="R31">
        <v>363885</v>
      </c>
      <c r="S31">
        <v>2</v>
      </c>
      <c r="T31">
        <v>1</v>
      </c>
      <c r="U31">
        <v>6</v>
      </c>
      <c r="V31" t="s">
        <v>76</v>
      </c>
      <c r="W31">
        <v>4148</v>
      </c>
      <c r="X31">
        <v>4280</v>
      </c>
      <c r="Y31">
        <v>4240</v>
      </c>
      <c r="Z31">
        <v>845</v>
      </c>
      <c r="AA31">
        <v>5990</v>
      </c>
      <c r="AB31">
        <v>5479</v>
      </c>
      <c r="AC31">
        <v>41401</v>
      </c>
      <c r="AD31">
        <v>412</v>
      </c>
      <c r="AE31">
        <v>5939</v>
      </c>
      <c r="AF31" t="s">
        <v>77</v>
      </c>
      <c r="AG31" t="s">
        <v>77</v>
      </c>
      <c r="AH31" t="s">
        <v>77</v>
      </c>
      <c r="AI31" t="s">
        <v>77</v>
      </c>
      <c r="AJ31" t="s">
        <v>77</v>
      </c>
      <c r="AK31" t="s">
        <v>77</v>
      </c>
      <c r="AL31" s="1">
        <v>375</v>
      </c>
      <c r="AM31">
        <v>3961</v>
      </c>
      <c r="AN31">
        <v>3766</v>
      </c>
      <c r="AO31">
        <v>3764</v>
      </c>
      <c r="AP31">
        <v>3725</v>
      </c>
      <c r="AQ31">
        <v>8964</v>
      </c>
      <c r="AR31">
        <v>3893</v>
      </c>
      <c r="AS31" t="s">
        <v>15</v>
      </c>
      <c r="AT31" t="s">
        <v>15</v>
      </c>
      <c r="AU31" t="s">
        <v>15</v>
      </c>
      <c r="AV31" t="s">
        <v>15</v>
      </c>
      <c r="AW31" t="s">
        <v>15</v>
      </c>
      <c r="AX31" t="s">
        <v>15</v>
      </c>
      <c r="AY31" t="s">
        <v>15</v>
      </c>
      <c r="AZ31" t="s">
        <v>15</v>
      </c>
      <c r="BA31">
        <v>10</v>
      </c>
      <c r="BB31">
        <v>10</v>
      </c>
      <c r="BC31">
        <v>6</v>
      </c>
      <c r="BD31">
        <v>10</v>
      </c>
      <c r="BE31">
        <v>21</v>
      </c>
      <c r="BF31">
        <v>3</v>
      </c>
      <c r="BG31">
        <v>8</v>
      </c>
      <c r="BH31">
        <v>-99</v>
      </c>
      <c r="BI31">
        <v>-99</v>
      </c>
      <c r="BJ31">
        <v>-99</v>
      </c>
      <c r="BK31">
        <v>-99</v>
      </c>
      <c r="BL31">
        <v>-99</v>
      </c>
      <c r="BM31">
        <v>-99</v>
      </c>
      <c r="BN31">
        <v>-99</v>
      </c>
      <c r="BO31">
        <v>-99</v>
      </c>
      <c r="BP31">
        <v>10</v>
      </c>
      <c r="BQ31">
        <v>6</v>
      </c>
      <c r="BR31">
        <f t="shared" si="0"/>
        <v>4</v>
      </c>
      <c r="BS31">
        <v>1</v>
      </c>
    </row>
    <row r="32" spans="1:71" x14ac:dyDescent="0.3">
      <c r="A32">
        <v>414</v>
      </c>
      <c r="B32">
        <v>5.1877000000000004</v>
      </c>
      <c r="C32">
        <v>2001</v>
      </c>
      <c r="D32">
        <v>65</v>
      </c>
      <c r="E32">
        <v>0</v>
      </c>
      <c r="F32">
        <v>1</v>
      </c>
      <c r="G32">
        <v>1</v>
      </c>
      <c r="H32">
        <v>0</v>
      </c>
      <c r="I32">
        <v>42201</v>
      </c>
      <c r="J32">
        <v>200142201</v>
      </c>
      <c r="K32">
        <v>0</v>
      </c>
      <c r="L32">
        <v>1</v>
      </c>
      <c r="M32">
        <v>1</v>
      </c>
      <c r="N32">
        <v>3</v>
      </c>
      <c r="O32">
        <v>1</v>
      </c>
      <c r="P32">
        <v>22</v>
      </c>
      <c r="Q32">
        <v>-9</v>
      </c>
      <c r="R32">
        <v>489573</v>
      </c>
      <c r="S32">
        <v>2</v>
      </c>
      <c r="T32">
        <v>2</v>
      </c>
      <c r="U32">
        <v>5</v>
      </c>
      <c r="V32" t="s">
        <v>76</v>
      </c>
      <c r="W32">
        <v>41071</v>
      </c>
      <c r="X32">
        <v>4280</v>
      </c>
      <c r="Y32">
        <v>78551</v>
      </c>
      <c r="Z32">
        <v>4271</v>
      </c>
      <c r="AA32">
        <v>4240</v>
      </c>
      <c r="AB32">
        <v>4148</v>
      </c>
      <c r="AC32">
        <v>25000</v>
      </c>
      <c r="AD32">
        <v>4019</v>
      </c>
      <c r="AE32">
        <v>7282</v>
      </c>
      <c r="AF32" t="s">
        <v>77</v>
      </c>
      <c r="AG32" t="s">
        <v>77</v>
      </c>
      <c r="AH32" t="s">
        <v>77</v>
      </c>
      <c r="AI32" t="s">
        <v>77</v>
      </c>
      <c r="AJ32" t="s">
        <v>77</v>
      </c>
      <c r="AK32" t="s">
        <v>77</v>
      </c>
      <c r="AL32" s="1">
        <v>375</v>
      </c>
      <c r="AM32">
        <v>3721</v>
      </c>
      <c r="AN32">
        <v>3761</v>
      </c>
      <c r="AO32">
        <v>3766</v>
      </c>
      <c r="AP32">
        <v>3961</v>
      </c>
      <c r="AQ32">
        <v>3961</v>
      </c>
      <c r="AR32" t="s">
        <v>15</v>
      </c>
      <c r="AS32" t="s">
        <v>15</v>
      </c>
      <c r="AT32" t="s">
        <v>15</v>
      </c>
      <c r="AU32" t="s">
        <v>15</v>
      </c>
      <c r="AV32" t="s">
        <v>15</v>
      </c>
      <c r="AW32" t="s">
        <v>15</v>
      </c>
      <c r="AX32" t="s">
        <v>15</v>
      </c>
      <c r="AY32" t="s">
        <v>15</v>
      </c>
      <c r="AZ32" t="s">
        <v>15</v>
      </c>
      <c r="BA32">
        <v>11</v>
      </c>
      <c r="BB32">
        <v>3</v>
      </c>
      <c r="BC32">
        <v>3</v>
      </c>
      <c r="BD32">
        <v>7</v>
      </c>
      <c r="BE32">
        <v>7</v>
      </c>
      <c r="BF32">
        <v>11</v>
      </c>
      <c r="BG32">
        <v>-99</v>
      </c>
      <c r="BH32">
        <v>-99</v>
      </c>
      <c r="BI32">
        <v>-99</v>
      </c>
      <c r="BJ32">
        <v>-99</v>
      </c>
      <c r="BK32">
        <v>-99</v>
      </c>
      <c r="BL32">
        <v>-99</v>
      </c>
      <c r="BM32">
        <v>-99</v>
      </c>
      <c r="BN32">
        <v>-99</v>
      </c>
      <c r="BO32">
        <v>-99</v>
      </c>
      <c r="BP32">
        <v>11</v>
      </c>
      <c r="BQ32">
        <v>7</v>
      </c>
      <c r="BR32">
        <f t="shared" si="0"/>
        <v>4</v>
      </c>
      <c r="BS32">
        <v>1</v>
      </c>
    </row>
    <row r="33" spans="1:72" x14ac:dyDescent="0.3">
      <c r="A33">
        <v>947</v>
      </c>
      <c r="B33">
        <v>5.0180825000000002</v>
      </c>
      <c r="C33">
        <v>2005</v>
      </c>
      <c r="D33">
        <v>31</v>
      </c>
      <c r="E33">
        <v>0</v>
      </c>
      <c r="F33">
        <v>4</v>
      </c>
      <c r="G33">
        <v>-9</v>
      </c>
      <c r="H33">
        <v>0</v>
      </c>
      <c r="I33">
        <v>6081</v>
      </c>
      <c r="J33">
        <v>20056081</v>
      </c>
      <c r="K33">
        <v>0</v>
      </c>
      <c r="L33">
        <v>1</v>
      </c>
      <c r="M33">
        <v>1</v>
      </c>
      <c r="N33">
        <v>3</v>
      </c>
      <c r="O33">
        <v>4</v>
      </c>
      <c r="P33">
        <v>36</v>
      </c>
      <c r="Q33">
        <v>4</v>
      </c>
      <c r="R33">
        <v>746594</v>
      </c>
      <c r="S33">
        <v>-9</v>
      </c>
      <c r="T33">
        <v>-9</v>
      </c>
      <c r="U33">
        <v>1</v>
      </c>
      <c r="V33" t="s">
        <v>76</v>
      </c>
      <c r="W33">
        <v>4254</v>
      </c>
      <c r="X33">
        <v>4280</v>
      </c>
      <c r="Y33">
        <v>5118</v>
      </c>
      <c r="Z33">
        <v>4242</v>
      </c>
      <c r="AA33">
        <v>2848</v>
      </c>
      <c r="AB33">
        <v>5185</v>
      </c>
      <c r="AC33">
        <v>70703</v>
      </c>
      <c r="AD33">
        <v>20501</v>
      </c>
      <c r="AE33">
        <v>99812</v>
      </c>
      <c r="AF33">
        <v>5845</v>
      </c>
      <c r="AG33">
        <v>99811</v>
      </c>
      <c r="AH33">
        <v>99662</v>
      </c>
      <c r="AI33">
        <v>78551</v>
      </c>
      <c r="AJ33">
        <v>5121</v>
      </c>
      <c r="AK33">
        <v>42840</v>
      </c>
      <c r="AL33" s="1">
        <v>3751</v>
      </c>
      <c r="AM33">
        <v>3764</v>
      </c>
      <c r="AN33">
        <v>3778</v>
      </c>
      <c r="AO33">
        <v>3725</v>
      </c>
      <c r="AP33">
        <v>3721</v>
      </c>
      <c r="AQ33">
        <v>3404</v>
      </c>
      <c r="AR33">
        <v>3895</v>
      </c>
      <c r="AS33">
        <v>3761</v>
      </c>
      <c r="AT33">
        <v>3893</v>
      </c>
      <c r="AU33">
        <v>93</v>
      </c>
      <c r="AV33">
        <v>8964</v>
      </c>
      <c r="AW33">
        <v>3961</v>
      </c>
      <c r="AX33">
        <v>3766</v>
      </c>
      <c r="AY33">
        <v>3725</v>
      </c>
      <c r="AZ33">
        <v>3712</v>
      </c>
      <c r="BA33">
        <v>7</v>
      </c>
      <c r="BB33">
        <v>7</v>
      </c>
      <c r="BC33">
        <v>2</v>
      </c>
      <c r="BD33">
        <v>22</v>
      </c>
      <c r="BE33">
        <v>14</v>
      </c>
      <c r="BF33">
        <v>21</v>
      </c>
      <c r="BG33">
        <v>9</v>
      </c>
      <c r="BH33">
        <v>2</v>
      </c>
      <c r="BI33">
        <v>3</v>
      </c>
      <c r="BJ33">
        <v>7</v>
      </c>
      <c r="BK33">
        <v>1</v>
      </c>
      <c r="BL33">
        <v>7</v>
      </c>
      <c r="BM33">
        <v>2</v>
      </c>
      <c r="BN33">
        <v>14</v>
      </c>
      <c r="BO33">
        <v>7</v>
      </c>
      <c r="BP33">
        <v>7</v>
      </c>
      <c r="BQ33">
        <v>2</v>
      </c>
      <c r="BR33">
        <f t="shared" si="0"/>
        <v>5</v>
      </c>
      <c r="BS33">
        <v>1</v>
      </c>
    </row>
    <row r="34" spans="1:72" x14ac:dyDescent="0.3">
      <c r="A34">
        <v>132</v>
      </c>
      <c r="B34">
        <v>5.7797000000000001</v>
      </c>
      <c r="C34">
        <v>1999</v>
      </c>
      <c r="D34">
        <v>43</v>
      </c>
      <c r="E34">
        <v>0</v>
      </c>
      <c r="F34">
        <v>2</v>
      </c>
      <c r="G34">
        <v>-9</v>
      </c>
      <c r="H34">
        <v>0</v>
      </c>
      <c r="I34">
        <v>42323</v>
      </c>
      <c r="J34">
        <v>199942323</v>
      </c>
      <c r="K34">
        <v>0</v>
      </c>
      <c r="L34">
        <v>1</v>
      </c>
      <c r="M34">
        <v>1</v>
      </c>
      <c r="N34">
        <v>3</v>
      </c>
      <c r="O34">
        <v>1</v>
      </c>
      <c r="P34">
        <v>24</v>
      </c>
      <c r="Q34">
        <v>1</v>
      </c>
      <c r="R34">
        <v>573148</v>
      </c>
      <c r="S34">
        <v>2</v>
      </c>
      <c r="T34">
        <v>2</v>
      </c>
      <c r="U34">
        <v>1</v>
      </c>
      <c r="V34" t="s">
        <v>76</v>
      </c>
      <c r="W34">
        <v>4254</v>
      </c>
      <c r="X34">
        <v>4280</v>
      </c>
      <c r="Y34">
        <v>4241</v>
      </c>
      <c r="Z34">
        <v>99811</v>
      </c>
      <c r="AA34">
        <v>5939</v>
      </c>
      <c r="AB34">
        <v>4011</v>
      </c>
      <c r="AC34">
        <v>2766</v>
      </c>
      <c r="AD34">
        <v>496</v>
      </c>
      <c r="AE34">
        <v>51882</v>
      </c>
      <c r="AF34" t="s">
        <v>77</v>
      </c>
      <c r="AG34" t="s">
        <v>77</v>
      </c>
      <c r="AH34" t="s">
        <v>77</v>
      </c>
      <c r="AI34" t="s">
        <v>77</v>
      </c>
      <c r="AJ34" t="s">
        <v>77</v>
      </c>
      <c r="AK34" t="s">
        <v>77</v>
      </c>
      <c r="AL34" s="1">
        <v>375</v>
      </c>
      <c r="AM34">
        <v>3799</v>
      </c>
      <c r="AN34">
        <v>3764</v>
      </c>
      <c r="AO34">
        <v>3766</v>
      </c>
      <c r="AP34">
        <v>3511</v>
      </c>
      <c r="AQ34">
        <v>341</v>
      </c>
      <c r="AR34" t="s">
        <v>15</v>
      </c>
      <c r="AS34" t="s">
        <v>15</v>
      </c>
      <c r="AT34" t="s">
        <v>15</v>
      </c>
      <c r="AU34" t="s">
        <v>15</v>
      </c>
      <c r="AV34" t="s">
        <v>15</v>
      </c>
      <c r="AW34" t="s">
        <v>15</v>
      </c>
      <c r="AX34" t="s">
        <v>15</v>
      </c>
      <c r="AY34" t="s">
        <v>15</v>
      </c>
      <c r="AZ34" t="s">
        <v>15</v>
      </c>
      <c r="BA34">
        <v>11</v>
      </c>
      <c r="BB34">
        <v>11</v>
      </c>
      <c r="BC34">
        <v>11</v>
      </c>
      <c r="BD34">
        <v>6</v>
      </c>
      <c r="BE34">
        <v>6</v>
      </c>
      <c r="BF34">
        <v>7</v>
      </c>
      <c r="BG34">
        <v>-99</v>
      </c>
      <c r="BH34">
        <v>-99</v>
      </c>
      <c r="BI34">
        <v>-99</v>
      </c>
      <c r="BJ34">
        <v>-99</v>
      </c>
      <c r="BK34">
        <v>-99</v>
      </c>
      <c r="BL34">
        <v>-99</v>
      </c>
      <c r="BM34">
        <v>-99</v>
      </c>
      <c r="BN34">
        <v>-99</v>
      </c>
      <c r="BO34">
        <v>-99</v>
      </c>
      <c r="BP34">
        <v>11</v>
      </c>
      <c r="BQ34">
        <v>6</v>
      </c>
      <c r="BR34">
        <f t="shared" ref="BR34:BR65" si="1">BP34-BQ34</f>
        <v>5</v>
      </c>
      <c r="BS34">
        <v>1</v>
      </c>
    </row>
    <row r="35" spans="1:72" x14ac:dyDescent="0.3">
      <c r="A35">
        <v>563</v>
      </c>
      <c r="B35">
        <v>4.7897999999999996</v>
      </c>
      <c r="C35">
        <v>2002</v>
      </c>
      <c r="D35">
        <v>41</v>
      </c>
      <c r="E35">
        <v>0</v>
      </c>
      <c r="F35">
        <v>3</v>
      </c>
      <c r="G35">
        <v>-9</v>
      </c>
      <c r="H35">
        <v>0</v>
      </c>
      <c r="I35">
        <v>27108</v>
      </c>
      <c r="J35">
        <v>200227108</v>
      </c>
      <c r="K35">
        <v>0</v>
      </c>
      <c r="L35">
        <v>1</v>
      </c>
      <c r="M35">
        <v>1</v>
      </c>
      <c r="N35">
        <v>3</v>
      </c>
      <c r="O35">
        <v>2</v>
      </c>
      <c r="P35">
        <v>14</v>
      </c>
      <c r="Q35">
        <v>-9</v>
      </c>
      <c r="R35">
        <v>354673</v>
      </c>
      <c r="S35">
        <v>4</v>
      </c>
      <c r="T35">
        <v>2</v>
      </c>
      <c r="U35">
        <v>1</v>
      </c>
      <c r="V35" t="s">
        <v>76</v>
      </c>
      <c r="W35">
        <v>4280</v>
      </c>
      <c r="X35">
        <v>4254</v>
      </c>
      <c r="Y35">
        <v>4275</v>
      </c>
      <c r="Z35">
        <v>78551</v>
      </c>
      <c r="AA35">
        <v>99812</v>
      </c>
      <c r="AB35">
        <v>5070</v>
      </c>
      <c r="AC35">
        <v>51881</v>
      </c>
      <c r="AD35">
        <v>5849</v>
      </c>
      <c r="AE35">
        <v>42731</v>
      </c>
      <c r="AF35" t="s">
        <v>77</v>
      </c>
      <c r="AG35" t="s">
        <v>77</v>
      </c>
      <c r="AH35" t="s">
        <v>77</v>
      </c>
      <c r="AI35" t="s">
        <v>77</v>
      </c>
      <c r="AJ35" t="s">
        <v>77</v>
      </c>
      <c r="AK35" t="s">
        <v>77</v>
      </c>
      <c r="AL35" s="1">
        <v>375</v>
      </c>
      <c r="AM35">
        <v>3961</v>
      </c>
      <c r="AN35">
        <v>3766</v>
      </c>
      <c r="AO35">
        <v>3961</v>
      </c>
      <c r="AP35">
        <v>3403</v>
      </c>
      <c r="AQ35">
        <v>9672</v>
      </c>
      <c r="AR35" t="s">
        <v>15</v>
      </c>
      <c r="AS35" t="s">
        <v>15</v>
      </c>
      <c r="AT35" t="s">
        <v>15</v>
      </c>
      <c r="AU35" t="s">
        <v>15</v>
      </c>
      <c r="AV35" t="s">
        <v>15</v>
      </c>
      <c r="AW35" t="s">
        <v>15</v>
      </c>
      <c r="AX35" t="s">
        <v>15</v>
      </c>
      <c r="AY35" t="s">
        <v>15</v>
      </c>
      <c r="AZ35" t="s">
        <v>15</v>
      </c>
      <c r="BA35">
        <v>7</v>
      </c>
      <c r="BB35">
        <v>7</v>
      </c>
      <c r="BC35">
        <v>1</v>
      </c>
      <c r="BD35">
        <v>1</v>
      </c>
      <c r="BE35">
        <v>1</v>
      </c>
      <c r="BF35">
        <v>0</v>
      </c>
      <c r="BG35">
        <v>-99</v>
      </c>
      <c r="BH35">
        <v>-99</v>
      </c>
      <c r="BI35">
        <v>-99</v>
      </c>
      <c r="BJ35">
        <v>-99</v>
      </c>
      <c r="BK35">
        <v>-99</v>
      </c>
      <c r="BL35">
        <v>-99</v>
      </c>
      <c r="BM35">
        <v>-99</v>
      </c>
      <c r="BN35">
        <v>-99</v>
      </c>
      <c r="BO35">
        <v>-99</v>
      </c>
      <c r="BP35">
        <v>7</v>
      </c>
      <c r="BQ35">
        <v>1</v>
      </c>
      <c r="BR35">
        <f t="shared" si="1"/>
        <v>6</v>
      </c>
      <c r="BS35">
        <v>1</v>
      </c>
    </row>
    <row r="36" spans="1:72" x14ac:dyDescent="0.3">
      <c r="A36">
        <v>210</v>
      </c>
      <c r="B36">
        <v>4.7266000000000004</v>
      </c>
      <c r="C36">
        <v>2000</v>
      </c>
      <c r="D36">
        <v>45</v>
      </c>
      <c r="E36">
        <v>0</v>
      </c>
      <c r="F36">
        <v>3</v>
      </c>
      <c r="G36">
        <v>1</v>
      </c>
      <c r="H36">
        <v>1</v>
      </c>
      <c r="I36">
        <v>21067</v>
      </c>
      <c r="J36">
        <v>200021067</v>
      </c>
      <c r="K36">
        <v>0</v>
      </c>
      <c r="L36">
        <v>1</v>
      </c>
      <c r="M36">
        <v>1</v>
      </c>
      <c r="N36">
        <v>2</v>
      </c>
      <c r="O36">
        <v>3</v>
      </c>
      <c r="P36">
        <v>28</v>
      </c>
      <c r="Q36">
        <v>-9</v>
      </c>
      <c r="R36">
        <v>466957</v>
      </c>
      <c r="S36">
        <v>4</v>
      </c>
      <c r="T36">
        <v>3</v>
      </c>
      <c r="U36">
        <v>6</v>
      </c>
      <c r="V36" t="s">
        <v>76</v>
      </c>
      <c r="W36">
        <v>41401</v>
      </c>
      <c r="X36">
        <v>4280</v>
      </c>
      <c r="Y36">
        <v>4240</v>
      </c>
      <c r="Z36">
        <v>5990</v>
      </c>
      <c r="AA36">
        <v>5849</v>
      </c>
      <c r="AB36">
        <v>2765</v>
      </c>
      <c r="AC36">
        <v>2761</v>
      </c>
      <c r="AD36">
        <v>25002</v>
      </c>
      <c r="AE36">
        <v>99811</v>
      </c>
      <c r="AF36" t="s">
        <v>77</v>
      </c>
      <c r="AG36" t="s">
        <v>77</v>
      </c>
      <c r="AH36" t="s">
        <v>77</v>
      </c>
      <c r="AI36" t="s">
        <v>77</v>
      </c>
      <c r="AJ36" t="s">
        <v>77</v>
      </c>
      <c r="AK36" t="s">
        <v>77</v>
      </c>
      <c r="AL36" s="1">
        <v>375</v>
      </c>
      <c r="AM36">
        <v>3764</v>
      </c>
      <c r="AN36">
        <v>3766</v>
      </c>
      <c r="AO36">
        <v>8872</v>
      </c>
      <c r="AP36">
        <v>4223</v>
      </c>
      <c r="AQ36">
        <v>3725</v>
      </c>
      <c r="AR36" t="s">
        <v>15</v>
      </c>
      <c r="AS36" t="s">
        <v>15</v>
      </c>
      <c r="AT36" t="s">
        <v>15</v>
      </c>
      <c r="AU36" t="s">
        <v>15</v>
      </c>
      <c r="AV36" t="s">
        <v>15</v>
      </c>
      <c r="AW36" t="s">
        <v>15</v>
      </c>
      <c r="AX36" t="s">
        <v>15</v>
      </c>
      <c r="AY36" t="s">
        <v>15</v>
      </c>
      <c r="AZ36" t="s">
        <v>15</v>
      </c>
      <c r="BA36">
        <v>16</v>
      </c>
      <c r="BB36">
        <v>16</v>
      </c>
      <c r="BC36">
        <v>10</v>
      </c>
      <c r="BD36">
        <v>10</v>
      </c>
      <c r="BE36">
        <v>10</v>
      </c>
      <c r="BF36">
        <v>21</v>
      </c>
      <c r="BG36">
        <v>-99</v>
      </c>
      <c r="BH36">
        <v>-99</v>
      </c>
      <c r="BI36">
        <v>-99</v>
      </c>
      <c r="BJ36">
        <v>-99</v>
      </c>
      <c r="BK36">
        <v>-99</v>
      </c>
      <c r="BL36">
        <v>-99</v>
      </c>
      <c r="BM36">
        <v>-99</v>
      </c>
      <c r="BN36">
        <v>-99</v>
      </c>
      <c r="BO36">
        <v>-99</v>
      </c>
      <c r="BP36">
        <v>16</v>
      </c>
      <c r="BQ36">
        <v>10</v>
      </c>
      <c r="BR36">
        <f t="shared" si="1"/>
        <v>6</v>
      </c>
      <c r="BS36">
        <v>1</v>
      </c>
    </row>
    <row r="37" spans="1:72" x14ac:dyDescent="0.3">
      <c r="A37">
        <v>609</v>
      </c>
      <c r="B37">
        <v>3.9417</v>
      </c>
      <c r="C37">
        <v>2002</v>
      </c>
      <c r="D37">
        <v>57</v>
      </c>
      <c r="E37">
        <v>0</v>
      </c>
      <c r="F37">
        <v>1</v>
      </c>
      <c r="G37">
        <v>-9</v>
      </c>
      <c r="H37">
        <v>0</v>
      </c>
      <c r="I37">
        <v>48038</v>
      </c>
      <c r="J37">
        <v>200248038</v>
      </c>
      <c r="K37">
        <v>0</v>
      </c>
      <c r="L37">
        <v>1</v>
      </c>
      <c r="M37">
        <v>1</v>
      </c>
      <c r="N37">
        <v>1</v>
      </c>
      <c r="O37">
        <v>3</v>
      </c>
      <c r="P37">
        <v>31</v>
      </c>
      <c r="Q37">
        <v>1</v>
      </c>
      <c r="R37">
        <v>817057</v>
      </c>
      <c r="S37">
        <v>2</v>
      </c>
      <c r="T37">
        <v>3</v>
      </c>
      <c r="U37">
        <v>6</v>
      </c>
      <c r="V37" t="s">
        <v>76</v>
      </c>
      <c r="W37">
        <v>4148</v>
      </c>
      <c r="X37">
        <v>78551</v>
      </c>
      <c r="Y37">
        <v>51881</v>
      </c>
      <c r="Z37">
        <v>4271</v>
      </c>
      <c r="AA37">
        <v>42840</v>
      </c>
      <c r="AB37">
        <v>42731</v>
      </c>
      <c r="AC37">
        <v>11284</v>
      </c>
      <c r="AD37">
        <v>5849</v>
      </c>
      <c r="AE37">
        <v>5119</v>
      </c>
      <c r="AF37" t="s">
        <v>77</v>
      </c>
      <c r="AG37" t="s">
        <v>77</v>
      </c>
      <c r="AH37" t="s">
        <v>77</v>
      </c>
      <c r="AI37" t="s">
        <v>77</v>
      </c>
      <c r="AJ37" t="s">
        <v>77</v>
      </c>
      <c r="AK37" t="s">
        <v>77</v>
      </c>
      <c r="AL37" s="1">
        <v>375</v>
      </c>
      <c r="AM37">
        <v>3961</v>
      </c>
      <c r="AN37">
        <v>3764</v>
      </c>
      <c r="AO37">
        <v>3766</v>
      </c>
      <c r="AP37">
        <v>3961</v>
      </c>
      <c r="AQ37">
        <v>9672</v>
      </c>
      <c r="AR37" t="s">
        <v>15</v>
      </c>
      <c r="AS37" t="s">
        <v>15</v>
      </c>
      <c r="AT37" t="s">
        <v>15</v>
      </c>
      <c r="AU37" t="s">
        <v>15</v>
      </c>
      <c r="AV37" t="s">
        <v>15</v>
      </c>
      <c r="AW37" t="s">
        <v>15</v>
      </c>
      <c r="AX37" t="s">
        <v>15</v>
      </c>
      <c r="AY37" t="s">
        <v>15</v>
      </c>
      <c r="AZ37" t="s">
        <v>15</v>
      </c>
      <c r="BA37">
        <v>6</v>
      </c>
      <c r="BB37">
        <v>6</v>
      </c>
      <c r="BC37">
        <v>6</v>
      </c>
      <c r="BD37">
        <v>0</v>
      </c>
      <c r="BE37">
        <v>0</v>
      </c>
      <c r="BF37">
        <v>0</v>
      </c>
      <c r="BG37">
        <v>-99</v>
      </c>
      <c r="BH37">
        <v>-99</v>
      </c>
      <c r="BI37">
        <v>-99</v>
      </c>
      <c r="BJ37">
        <v>-99</v>
      </c>
      <c r="BK37">
        <v>-99</v>
      </c>
      <c r="BL37">
        <v>-99</v>
      </c>
      <c r="BM37">
        <v>-99</v>
      </c>
      <c r="BN37">
        <v>-99</v>
      </c>
      <c r="BO37">
        <v>-99</v>
      </c>
      <c r="BP37">
        <v>6</v>
      </c>
      <c r="BQ37">
        <v>0</v>
      </c>
      <c r="BR37">
        <f t="shared" si="1"/>
        <v>6</v>
      </c>
      <c r="BS37">
        <v>1</v>
      </c>
    </row>
    <row r="38" spans="1:72" x14ac:dyDescent="0.3">
      <c r="A38">
        <v>53</v>
      </c>
      <c r="B38">
        <v>4.9744999999999999</v>
      </c>
      <c r="C38">
        <v>1999</v>
      </c>
      <c r="D38">
        <v>60</v>
      </c>
      <c r="E38">
        <v>1</v>
      </c>
      <c r="F38">
        <v>3</v>
      </c>
      <c r="G38">
        <v>-9</v>
      </c>
      <c r="H38">
        <v>0</v>
      </c>
      <c r="I38">
        <v>6081</v>
      </c>
      <c r="J38">
        <v>19996081</v>
      </c>
      <c r="K38">
        <v>0</v>
      </c>
      <c r="L38">
        <v>1</v>
      </c>
      <c r="M38">
        <v>1</v>
      </c>
      <c r="N38">
        <v>3</v>
      </c>
      <c r="O38">
        <v>4</v>
      </c>
      <c r="P38">
        <v>19</v>
      </c>
      <c r="Q38">
        <v>1</v>
      </c>
      <c r="R38">
        <v>702958</v>
      </c>
      <c r="S38">
        <v>4</v>
      </c>
      <c r="T38">
        <v>-9</v>
      </c>
      <c r="U38">
        <v>20</v>
      </c>
      <c r="V38" t="s">
        <v>76</v>
      </c>
      <c r="W38">
        <v>4148</v>
      </c>
      <c r="X38">
        <v>4280</v>
      </c>
      <c r="Y38">
        <v>99683</v>
      </c>
      <c r="Z38">
        <v>4275</v>
      </c>
      <c r="AA38">
        <v>78551</v>
      </c>
      <c r="AB38">
        <v>42731</v>
      </c>
      <c r="AC38">
        <v>4231</v>
      </c>
      <c r="AD38">
        <v>5185</v>
      </c>
      <c r="AE38">
        <v>41181</v>
      </c>
      <c r="AF38">
        <v>4160</v>
      </c>
      <c r="AG38">
        <v>4271</v>
      </c>
      <c r="AH38">
        <v>5601</v>
      </c>
      <c r="AI38">
        <v>41401</v>
      </c>
      <c r="AJ38">
        <v>5848</v>
      </c>
      <c r="AK38" t="s">
        <v>106</v>
      </c>
      <c r="AL38" s="1">
        <v>375</v>
      </c>
      <c r="AM38">
        <v>3764</v>
      </c>
      <c r="AN38">
        <v>3712</v>
      </c>
      <c r="AO38">
        <v>3956</v>
      </c>
      <c r="AP38">
        <v>3761</v>
      </c>
      <c r="AQ38">
        <v>3764</v>
      </c>
      <c r="AR38">
        <v>3766</v>
      </c>
      <c r="AS38">
        <v>3995</v>
      </c>
      <c r="AT38">
        <v>3961</v>
      </c>
      <c r="AU38">
        <v>3761</v>
      </c>
      <c r="AV38">
        <v>3791</v>
      </c>
      <c r="AW38">
        <v>7761</v>
      </c>
      <c r="AX38">
        <v>3965</v>
      </c>
      <c r="AY38" t="s">
        <v>15</v>
      </c>
      <c r="AZ38" t="s">
        <v>15</v>
      </c>
      <c r="BA38">
        <v>12</v>
      </c>
      <c r="BB38">
        <v>12</v>
      </c>
      <c r="BC38">
        <v>12</v>
      </c>
      <c r="BD38">
        <v>12</v>
      </c>
      <c r="BE38">
        <v>4</v>
      </c>
      <c r="BF38">
        <v>6</v>
      </c>
      <c r="BG38">
        <v>6</v>
      </c>
      <c r="BH38">
        <v>4</v>
      </c>
      <c r="BI38">
        <v>12</v>
      </c>
      <c r="BJ38">
        <v>2</v>
      </c>
      <c r="BK38">
        <v>2</v>
      </c>
      <c r="BL38">
        <v>12</v>
      </c>
      <c r="BM38">
        <v>3</v>
      </c>
      <c r="BN38">
        <v>-99</v>
      </c>
      <c r="BO38">
        <v>-99</v>
      </c>
      <c r="BP38">
        <v>12</v>
      </c>
      <c r="BQ38">
        <v>6</v>
      </c>
      <c r="BR38">
        <f t="shared" si="1"/>
        <v>6</v>
      </c>
      <c r="BS38">
        <v>1</v>
      </c>
    </row>
    <row r="39" spans="1:72" x14ac:dyDescent="0.3">
      <c r="A39">
        <v>2967</v>
      </c>
      <c r="B39">
        <v>4.5205622999999999</v>
      </c>
      <c r="C39">
        <v>2011</v>
      </c>
      <c r="D39">
        <v>65</v>
      </c>
      <c r="E39">
        <v>0</v>
      </c>
      <c r="F39">
        <v>1</v>
      </c>
      <c r="G39">
        <v>3</v>
      </c>
      <c r="H39">
        <v>0</v>
      </c>
      <c r="I39">
        <v>29185</v>
      </c>
      <c r="J39">
        <v>201129185</v>
      </c>
      <c r="K39">
        <v>0</v>
      </c>
      <c r="L39">
        <v>1</v>
      </c>
      <c r="M39">
        <v>1</v>
      </c>
      <c r="N39">
        <v>3</v>
      </c>
      <c r="O39">
        <v>2</v>
      </c>
      <c r="P39">
        <v>89</v>
      </c>
      <c r="Q39">
        <v>2</v>
      </c>
      <c r="R39">
        <v>907983</v>
      </c>
      <c r="S39">
        <v>4</v>
      </c>
      <c r="T39">
        <v>1</v>
      </c>
      <c r="U39">
        <v>5</v>
      </c>
      <c r="V39" t="s">
        <v>76</v>
      </c>
      <c r="W39">
        <v>4271</v>
      </c>
      <c r="X39">
        <v>78551</v>
      </c>
      <c r="Y39">
        <v>51881</v>
      </c>
      <c r="Z39">
        <v>41519</v>
      </c>
      <c r="AA39">
        <v>5845</v>
      </c>
      <c r="AB39">
        <v>28419</v>
      </c>
      <c r="AC39">
        <v>486</v>
      </c>
      <c r="AD39">
        <v>4280</v>
      </c>
      <c r="AE39">
        <v>42823</v>
      </c>
      <c r="AF39">
        <v>4254</v>
      </c>
      <c r="AG39">
        <v>4239</v>
      </c>
      <c r="AH39">
        <v>7907</v>
      </c>
      <c r="AI39">
        <v>45341</v>
      </c>
      <c r="AJ39">
        <v>45342</v>
      </c>
      <c r="AK39">
        <v>2761</v>
      </c>
      <c r="AL39">
        <v>3766</v>
      </c>
      <c r="AM39" s="1">
        <v>3751</v>
      </c>
      <c r="AN39">
        <v>3761</v>
      </c>
      <c r="AO39">
        <v>3734</v>
      </c>
      <c r="AP39">
        <v>529</v>
      </c>
      <c r="AQ39">
        <v>3764</v>
      </c>
      <c r="AR39">
        <v>3789</v>
      </c>
      <c r="AS39">
        <v>3484</v>
      </c>
      <c r="AT39">
        <v>8949</v>
      </c>
      <c r="AU39">
        <v>3726</v>
      </c>
      <c r="AV39">
        <v>3727</v>
      </c>
      <c r="AW39">
        <v>370</v>
      </c>
      <c r="AX39">
        <v>3891</v>
      </c>
      <c r="AY39">
        <v>9604</v>
      </c>
      <c r="AZ39">
        <v>9671</v>
      </c>
      <c r="BA39">
        <v>60</v>
      </c>
      <c r="BB39">
        <v>66</v>
      </c>
      <c r="BC39">
        <v>55</v>
      </c>
      <c r="BD39">
        <v>1</v>
      </c>
      <c r="BE39">
        <v>14</v>
      </c>
      <c r="BF39">
        <v>66</v>
      </c>
      <c r="BG39">
        <v>66</v>
      </c>
      <c r="BH39">
        <v>66</v>
      </c>
      <c r="BI39">
        <v>0</v>
      </c>
      <c r="BJ39">
        <v>1</v>
      </c>
      <c r="BK39">
        <v>1</v>
      </c>
      <c r="BL39">
        <v>1</v>
      </c>
      <c r="BM39">
        <v>17</v>
      </c>
      <c r="BN39">
        <v>17</v>
      </c>
      <c r="BO39">
        <v>17</v>
      </c>
      <c r="BP39">
        <v>66</v>
      </c>
      <c r="BQ39">
        <v>60</v>
      </c>
      <c r="BR39">
        <f t="shared" si="1"/>
        <v>6</v>
      </c>
      <c r="BS39">
        <v>1</v>
      </c>
    </row>
    <row r="40" spans="1:72" x14ac:dyDescent="0.3">
      <c r="A40">
        <v>865</v>
      </c>
      <c r="B40">
        <v>5.3461496999999998</v>
      </c>
      <c r="C40">
        <v>2004</v>
      </c>
      <c r="D40">
        <v>28</v>
      </c>
      <c r="E40">
        <v>0</v>
      </c>
      <c r="F40">
        <v>3</v>
      </c>
      <c r="G40">
        <v>-9</v>
      </c>
      <c r="H40">
        <v>0</v>
      </c>
      <c r="I40">
        <v>29185</v>
      </c>
      <c r="J40">
        <v>200429185</v>
      </c>
      <c r="K40">
        <v>0</v>
      </c>
      <c r="L40">
        <v>1</v>
      </c>
      <c r="M40">
        <v>1</v>
      </c>
      <c r="N40">
        <v>3</v>
      </c>
      <c r="O40">
        <v>2</v>
      </c>
      <c r="P40">
        <v>26</v>
      </c>
      <c r="Q40">
        <v>1</v>
      </c>
      <c r="R40">
        <v>451496</v>
      </c>
      <c r="S40">
        <v>2</v>
      </c>
      <c r="T40">
        <v>1</v>
      </c>
      <c r="U40">
        <v>1</v>
      </c>
      <c r="V40" t="s">
        <v>76</v>
      </c>
      <c r="W40">
        <v>42833</v>
      </c>
      <c r="X40">
        <v>4254</v>
      </c>
      <c r="Y40">
        <v>4240</v>
      </c>
      <c r="Z40">
        <v>78551</v>
      </c>
      <c r="AA40">
        <v>4271</v>
      </c>
      <c r="AB40">
        <v>2761</v>
      </c>
      <c r="AC40">
        <v>2867</v>
      </c>
      <c r="AD40">
        <v>4280</v>
      </c>
      <c r="AE40" t="s">
        <v>79</v>
      </c>
      <c r="AF40">
        <v>4148</v>
      </c>
      <c r="AG40">
        <v>42989</v>
      </c>
      <c r="AH40">
        <v>5730</v>
      </c>
      <c r="AI40" t="s">
        <v>77</v>
      </c>
      <c r="AJ40" t="s">
        <v>77</v>
      </c>
      <c r="AK40" t="s">
        <v>77</v>
      </c>
      <c r="AL40" s="1">
        <v>3751</v>
      </c>
      <c r="AM40">
        <v>3961</v>
      </c>
      <c r="AN40">
        <v>8609</v>
      </c>
      <c r="AO40">
        <v>3766</v>
      </c>
      <c r="AP40">
        <v>3961</v>
      </c>
      <c r="AQ40">
        <v>3721</v>
      </c>
      <c r="AR40">
        <v>3725</v>
      </c>
      <c r="AS40">
        <v>8959</v>
      </c>
      <c r="AT40">
        <v>8959</v>
      </c>
      <c r="AU40" t="s">
        <v>15</v>
      </c>
      <c r="AV40" t="s">
        <v>15</v>
      </c>
      <c r="AW40" t="s">
        <v>15</v>
      </c>
      <c r="AX40" t="s">
        <v>15</v>
      </c>
      <c r="AY40" t="s">
        <v>15</v>
      </c>
      <c r="AZ40" t="s">
        <v>15</v>
      </c>
      <c r="BA40">
        <v>20</v>
      </c>
      <c r="BB40">
        <v>20</v>
      </c>
      <c r="BC40">
        <v>20</v>
      </c>
      <c r="BD40">
        <v>13</v>
      </c>
      <c r="BE40">
        <v>13</v>
      </c>
      <c r="BF40">
        <v>4</v>
      </c>
      <c r="BG40">
        <v>26</v>
      </c>
      <c r="BH40">
        <v>20</v>
      </c>
      <c r="BI40">
        <v>16</v>
      </c>
      <c r="BJ40">
        <v>-99</v>
      </c>
      <c r="BK40">
        <v>-99</v>
      </c>
      <c r="BL40">
        <v>-99</v>
      </c>
      <c r="BM40">
        <v>-99</v>
      </c>
      <c r="BN40">
        <v>-99</v>
      </c>
      <c r="BO40">
        <v>-99</v>
      </c>
      <c r="BP40">
        <v>20</v>
      </c>
      <c r="BQ40">
        <v>13</v>
      </c>
      <c r="BR40">
        <f t="shared" si="1"/>
        <v>7</v>
      </c>
      <c r="BS40">
        <v>1</v>
      </c>
    </row>
    <row r="41" spans="1:72" x14ac:dyDescent="0.3">
      <c r="A41">
        <v>606</v>
      </c>
      <c r="B41">
        <v>3.9417</v>
      </c>
      <c r="C41">
        <v>2002</v>
      </c>
      <c r="D41">
        <v>37</v>
      </c>
      <c r="E41">
        <v>1</v>
      </c>
      <c r="F41">
        <v>3</v>
      </c>
      <c r="G41">
        <v>-9</v>
      </c>
      <c r="H41">
        <v>0</v>
      </c>
      <c r="I41">
        <v>48038</v>
      </c>
      <c r="J41">
        <v>200248038</v>
      </c>
      <c r="K41">
        <v>0</v>
      </c>
      <c r="L41">
        <v>1</v>
      </c>
      <c r="M41">
        <v>1</v>
      </c>
      <c r="N41">
        <v>1</v>
      </c>
      <c r="O41">
        <v>3</v>
      </c>
      <c r="P41">
        <v>11</v>
      </c>
      <c r="Q41">
        <v>1</v>
      </c>
      <c r="R41">
        <v>976313</v>
      </c>
      <c r="S41">
        <v>3</v>
      </c>
      <c r="T41">
        <v>3</v>
      </c>
      <c r="U41">
        <v>20</v>
      </c>
      <c r="V41" t="s">
        <v>76</v>
      </c>
      <c r="W41">
        <v>4148</v>
      </c>
      <c r="X41">
        <v>51881</v>
      </c>
      <c r="Y41">
        <v>4280</v>
      </c>
      <c r="Z41">
        <v>496</v>
      </c>
      <c r="AA41">
        <v>5849</v>
      </c>
      <c r="AB41">
        <v>4230</v>
      </c>
      <c r="AC41">
        <v>25000</v>
      </c>
      <c r="AD41">
        <v>41401</v>
      </c>
      <c r="AE41">
        <v>3051</v>
      </c>
      <c r="AF41" t="s">
        <v>77</v>
      </c>
      <c r="AG41" t="s">
        <v>77</v>
      </c>
      <c r="AH41" t="s">
        <v>77</v>
      </c>
      <c r="AI41" t="s">
        <v>77</v>
      </c>
      <c r="AJ41" t="s">
        <v>77</v>
      </c>
      <c r="AK41" t="s">
        <v>77</v>
      </c>
      <c r="AL41" s="1">
        <v>375</v>
      </c>
      <c r="AM41">
        <v>3961</v>
      </c>
      <c r="AN41">
        <v>3766</v>
      </c>
      <c r="AO41">
        <v>3765</v>
      </c>
      <c r="AP41">
        <v>3764</v>
      </c>
      <c r="AQ41">
        <v>3763</v>
      </c>
      <c r="AR41" t="s">
        <v>15</v>
      </c>
      <c r="AS41" t="s">
        <v>15</v>
      </c>
      <c r="AT41" t="s">
        <v>15</v>
      </c>
      <c r="AU41" t="s">
        <v>15</v>
      </c>
      <c r="AV41" t="s">
        <v>15</v>
      </c>
      <c r="AW41" t="s">
        <v>15</v>
      </c>
      <c r="AX41" t="s">
        <v>15</v>
      </c>
      <c r="AY41" t="s">
        <v>15</v>
      </c>
      <c r="AZ41" t="s">
        <v>15</v>
      </c>
      <c r="BA41">
        <v>9</v>
      </c>
      <c r="BB41">
        <v>9</v>
      </c>
      <c r="BC41">
        <v>2</v>
      </c>
      <c r="BD41">
        <v>3</v>
      </c>
      <c r="BE41">
        <v>9</v>
      </c>
      <c r="BF41">
        <v>9</v>
      </c>
      <c r="BG41">
        <v>-99</v>
      </c>
      <c r="BH41">
        <v>-99</v>
      </c>
      <c r="BI41">
        <v>-99</v>
      </c>
      <c r="BJ41">
        <v>-99</v>
      </c>
      <c r="BK41">
        <v>-99</v>
      </c>
      <c r="BL41">
        <v>-99</v>
      </c>
      <c r="BM41">
        <v>-99</v>
      </c>
      <c r="BN41">
        <v>-99</v>
      </c>
      <c r="BO41">
        <v>-99</v>
      </c>
      <c r="BP41">
        <v>9</v>
      </c>
      <c r="BQ41">
        <v>2</v>
      </c>
      <c r="BR41">
        <f t="shared" si="1"/>
        <v>7</v>
      </c>
      <c r="BS41">
        <v>1</v>
      </c>
    </row>
    <row r="42" spans="1:72" x14ac:dyDescent="0.3">
      <c r="A42">
        <v>1447</v>
      </c>
      <c r="B42">
        <v>5.0673282000000004</v>
      </c>
      <c r="C42">
        <v>2007</v>
      </c>
      <c r="D42">
        <v>58</v>
      </c>
      <c r="E42">
        <v>0</v>
      </c>
      <c r="F42">
        <v>3</v>
      </c>
      <c r="G42">
        <v>-9</v>
      </c>
      <c r="H42">
        <v>0</v>
      </c>
      <c r="I42">
        <v>34099</v>
      </c>
      <c r="J42">
        <v>200734099</v>
      </c>
      <c r="K42">
        <v>0</v>
      </c>
      <c r="L42">
        <v>1</v>
      </c>
      <c r="M42">
        <v>1</v>
      </c>
      <c r="N42">
        <v>2</v>
      </c>
      <c r="O42">
        <v>1</v>
      </c>
      <c r="P42">
        <v>28</v>
      </c>
      <c r="Q42">
        <v>1</v>
      </c>
      <c r="R42">
        <v>855238</v>
      </c>
      <c r="S42">
        <v>4</v>
      </c>
      <c r="T42">
        <v>2</v>
      </c>
      <c r="U42">
        <v>1</v>
      </c>
      <c r="V42" t="s">
        <v>76</v>
      </c>
      <c r="W42">
        <v>4280</v>
      </c>
      <c r="X42">
        <v>99683</v>
      </c>
      <c r="Y42">
        <v>4259</v>
      </c>
      <c r="Z42">
        <v>42731</v>
      </c>
      <c r="AA42">
        <v>2859</v>
      </c>
      <c r="AB42">
        <v>2518</v>
      </c>
      <c r="AC42">
        <v>4168</v>
      </c>
      <c r="AD42" t="s">
        <v>100</v>
      </c>
      <c r="AE42">
        <v>2720</v>
      </c>
      <c r="AF42" t="s">
        <v>77</v>
      </c>
      <c r="AG42" t="s">
        <v>77</v>
      </c>
      <c r="AH42" t="s">
        <v>77</v>
      </c>
      <c r="AI42" t="s">
        <v>77</v>
      </c>
      <c r="AJ42" t="s">
        <v>77</v>
      </c>
      <c r="AK42" t="s">
        <v>77</v>
      </c>
      <c r="AL42" s="1">
        <v>3751</v>
      </c>
      <c r="AM42">
        <v>3766</v>
      </c>
      <c r="AN42">
        <v>3779</v>
      </c>
      <c r="AO42">
        <v>3777</v>
      </c>
      <c r="AP42">
        <v>3764</v>
      </c>
      <c r="AQ42">
        <v>3721</v>
      </c>
      <c r="AR42">
        <v>8964</v>
      </c>
      <c r="AS42">
        <v>3961</v>
      </c>
      <c r="AT42" t="s">
        <v>15</v>
      </c>
      <c r="AU42" t="s">
        <v>15</v>
      </c>
      <c r="AV42" t="s">
        <v>15</v>
      </c>
      <c r="AW42" t="s">
        <v>15</v>
      </c>
      <c r="AX42" t="s">
        <v>15</v>
      </c>
      <c r="AY42" t="s">
        <v>15</v>
      </c>
      <c r="AZ42" t="s">
        <v>15</v>
      </c>
      <c r="BA42">
        <v>18</v>
      </c>
      <c r="BB42">
        <v>11</v>
      </c>
      <c r="BC42">
        <v>18</v>
      </c>
      <c r="BD42">
        <v>18</v>
      </c>
      <c r="BE42">
        <v>18</v>
      </c>
      <c r="BF42">
        <v>0</v>
      </c>
      <c r="BG42">
        <v>6</v>
      </c>
      <c r="BH42">
        <v>11</v>
      </c>
      <c r="BI42">
        <v>-99</v>
      </c>
      <c r="BJ42">
        <v>-99</v>
      </c>
      <c r="BK42">
        <v>-99</v>
      </c>
      <c r="BL42">
        <v>-99</v>
      </c>
      <c r="BM42">
        <v>-99</v>
      </c>
      <c r="BN42">
        <v>-99</v>
      </c>
      <c r="BO42">
        <v>-99</v>
      </c>
      <c r="BP42">
        <v>18</v>
      </c>
      <c r="BQ42">
        <v>11</v>
      </c>
      <c r="BR42">
        <f t="shared" si="1"/>
        <v>7</v>
      </c>
      <c r="BS42">
        <v>1</v>
      </c>
    </row>
    <row r="43" spans="1:72" x14ac:dyDescent="0.3">
      <c r="A43">
        <v>245</v>
      </c>
      <c r="B43">
        <v>5.3912000000000004</v>
      </c>
      <c r="C43">
        <v>2000</v>
      </c>
      <c r="D43">
        <v>31</v>
      </c>
      <c r="E43">
        <v>0</v>
      </c>
      <c r="F43">
        <v>3</v>
      </c>
      <c r="G43">
        <v>-9</v>
      </c>
      <c r="H43">
        <v>1</v>
      </c>
      <c r="I43">
        <v>42080</v>
      </c>
      <c r="J43">
        <v>200042080</v>
      </c>
      <c r="K43">
        <v>0</v>
      </c>
      <c r="L43">
        <v>1</v>
      </c>
      <c r="M43">
        <v>1</v>
      </c>
      <c r="N43">
        <v>3</v>
      </c>
      <c r="O43">
        <v>1</v>
      </c>
      <c r="P43">
        <v>41</v>
      </c>
      <c r="Q43">
        <v>6</v>
      </c>
      <c r="R43">
        <v>932769</v>
      </c>
      <c r="S43">
        <v>4</v>
      </c>
      <c r="T43">
        <v>1</v>
      </c>
      <c r="U43">
        <v>1</v>
      </c>
      <c r="V43" t="s">
        <v>76</v>
      </c>
      <c r="W43">
        <v>4280</v>
      </c>
      <c r="X43">
        <v>4254</v>
      </c>
      <c r="Y43">
        <v>78551</v>
      </c>
      <c r="Z43">
        <v>7051</v>
      </c>
      <c r="AA43">
        <v>4240</v>
      </c>
      <c r="AB43">
        <v>51881</v>
      </c>
      <c r="AC43">
        <v>99661</v>
      </c>
      <c r="AD43">
        <v>99683</v>
      </c>
      <c r="AE43">
        <v>78039</v>
      </c>
      <c r="AF43" t="s">
        <v>77</v>
      </c>
      <c r="AG43" t="s">
        <v>77</v>
      </c>
      <c r="AH43" t="s">
        <v>77</v>
      </c>
      <c r="AI43" t="s">
        <v>77</v>
      </c>
      <c r="AJ43" t="s">
        <v>77</v>
      </c>
      <c r="AK43" t="s">
        <v>77</v>
      </c>
      <c r="AL43" s="1">
        <v>375</v>
      </c>
      <c r="AM43">
        <v>3764</v>
      </c>
      <c r="AN43">
        <v>3961</v>
      </c>
      <c r="AO43">
        <v>3761</v>
      </c>
      <c r="AP43">
        <v>3766</v>
      </c>
      <c r="AQ43">
        <v>9604</v>
      </c>
      <c r="AR43" t="s">
        <v>15</v>
      </c>
      <c r="AS43" t="s">
        <v>15</v>
      </c>
      <c r="AT43" t="s">
        <v>15</v>
      </c>
      <c r="AU43" t="s">
        <v>15</v>
      </c>
      <c r="AV43" t="s">
        <v>15</v>
      </c>
      <c r="AW43" t="s">
        <v>15</v>
      </c>
      <c r="AX43" t="s">
        <v>15</v>
      </c>
      <c r="AY43" t="s">
        <v>15</v>
      </c>
      <c r="AZ43" t="s">
        <v>15</v>
      </c>
      <c r="BA43">
        <v>16</v>
      </c>
      <c r="BB43">
        <v>16</v>
      </c>
      <c r="BC43">
        <v>16</v>
      </c>
      <c r="BD43">
        <v>6</v>
      </c>
      <c r="BE43">
        <v>8</v>
      </c>
      <c r="BF43">
        <v>7</v>
      </c>
      <c r="BG43">
        <v>-99</v>
      </c>
      <c r="BH43">
        <v>-99</v>
      </c>
      <c r="BI43">
        <v>-99</v>
      </c>
      <c r="BJ43">
        <v>-99</v>
      </c>
      <c r="BK43">
        <v>-99</v>
      </c>
      <c r="BL43">
        <v>-99</v>
      </c>
      <c r="BM43">
        <v>-99</v>
      </c>
      <c r="BN43">
        <v>-99</v>
      </c>
      <c r="BO43">
        <v>-99</v>
      </c>
      <c r="BP43">
        <v>16</v>
      </c>
      <c r="BQ43">
        <v>8</v>
      </c>
      <c r="BR43">
        <f t="shared" si="1"/>
        <v>8</v>
      </c>
      <c r="BS43">
        <v>1</v>
      </c>
    </row>
    <row r="44" spans="1:72" x14ac:dyDescent="0.3">
      <c r="A44">
        <v>2171</v>
      </c>
      <c r="B44">
        <v>5.6621094999999997</v>
      </c>
      <c r="C44">
        <v>2009</v>
      </c>
      <c r="D44">
        <v>39</v>
      </c>
      <c r="E44">
        <v>0</v>
      </c>
      <c r="F44">
        <v>3</v>
      </c>
      <c r="G44">
        <v>-9</v>
      </c>
      <c r="H44">
        <v>0</v>
      </c>
      <c r="I44">
        <v>42188</v>
      </c>
      <c r="J44">
        <v>200942188</v>
      </c>
      <c r="K44">
        <v>0</v>
      </c>
      <c r="L44">
        <v>1</v>
      </c>
      <c r="M44">
        <v>1</v>
      </c>
      <c r="N44">
        <v>3</v>
      </c>
      <c r="O44">
        <v>1</v>
      </c>
      <c r="P44">
        <v>40</v>
      </c>
      <c r="Q44">
        <v>1</v>
      </c>
      <c r="R44">
        <v>-666666666</v>
      </c>
      <c r="S44">
        <v>1</v>
      </c>
      <c r="T44">
        <v>2</v>
      </c>
      <c r="U44">
        <v>6</v>
      </c>
      <c r="V44" t="s">
        <v>76</v>
      </c>
      <c r="W44">
        <v>42823</v>
      </c>
      <c r="X44">
        <v>5849</v>
      </c>
      <c r="Y44">
        <v>72888</v>
      </c>
      <c r="Z44">
        <v>5185</v>
      </c>
      <c r="AA44">
        <v>78551</v>
      </c>
      <c r="AB44">
        <v>99683</v>
      </c>
      <c r="AC44">
        <v>99672</v>
      </c>
      <c r="AD44">
        <v>5121</v>
      </c>
      <c r="AE44">
        <v>2763</v>
      </c>
      <c r="AF44" t="s">
        <v>77</v>
      </c>
      <c r="AG44" t="s">
        <v>77</v>
      </c>
      <c r="AH44" t="s">
        <v>77</v>
      </c>
      <c r="AI44" t="s">
        <v>77</v>
      </c>
      <c r="AJ44" t="s">
        <v>77</v>
      </c>
      <c r="AK44" t="s">
        <v>77</v>
      </c>
      <c r="AL44">
        <v>3766</v>
      </c>
      <c r="AM44">
        <v>3761</v>
      </c>
      <c r="AN44">
        <v>3761</v>
      </c>
      <c r="AO44">
        <v>3403</v>
      </c>
      <c r="AP44">
        <v>3421</v>
      </c>
      <c r="AQ44" s="1">
        <v>3751</v>
      </c>
      <c r="AR44" t="s">
        <v>15</v>
      </c>
      <c r="AS44" t="s">
        <v>15</v>
      </c>
      <c r="AT44" t="s">
        <v>15</v>
      </c>
      <c r="AU44" t="s">
        <v>15</v>
      </c>
      <c r="AV44" t="s">
        <v>15</v>
      </c>
      <c r="AW44" t="s">
        <v>15</v>
      </c>
      <c r="AX44" t="s">
        <v>15</v>
      </c>
      <c r="AY44" t="s">
        <v>15</v>
      </c>
      <c r="AZ44" t="s">
        <v>15</v>
      </c>
      <c r="BA44">
        <v>13</v>
      </c>
      <c r="BB44">
        <v>6</v>
      </c>
      <c r="BC44">
        <v>10</v>
      </c>
      <c r="BD44">
        <v>17</v>
      </c>
      <c r="BE44">
        <v>20</v>
      </c>
      <c r="BF44">
        <v>21</v>
      </c>
      <c r="BG44">
        <v>-99</v>
      </c>
      <c r="BH44">
        <v>-99</v>
      </c>
      <c r="BI44">
        <v>-99</v>
      </c>
      <c r="BJ44">
        <v>-99</v>
      </c>
      <c r="BK44">
        <v>-99</v>
      </c>
      <c r="BL44">
        <v>-99</v>
      </c>
      <c r="BM44">
        <v>-99</v>
      </c>
      <c r="BN44">
        <v>-99</v>
      </c>
      <c r="BO44">
        <v>-99</v>
      </c>
      <c r="BP44">
        <v>21</v>
      </c>
      <c r="BQ44">
        <v>13</v>
      </c>
      <c r="BR44">
        <f t="shared" si="1"/>
        <v>8</v>
      </c>
      <c r="BS44">
        <v>1</v>
      </c>
    </row>
    <row r="45" spans="1:72" x14ac:dyDescent="0.3">
      <c r="A45">
        <v>410</v>
      </c>
      <c r="B45">
        <v>5.1877000000000004</v>
      </c>
      <c r="C45">
        <v>2001</v>
      </c>
      <c r="D45">
        <v>67</v>
      </c>
      <c r="E45">
        <v>1</v>
      </c>
      <c r="F45">
        <v>3</v>
      </c>
      <c r="G45">
        <v>1</v>
      </c>
      <c r="H45">
        <v>1</v>
      </c>
      <c r="I45">
        <v>42201</v>
      </c>
      <c r="J45">
        <v>200142201</v>
      </c>
      <c r="K45">
        <v>0</v>
      </c>
      <c r="L45">
        <v>1</v>
      </c>
      <c r="M45">
        <v>1</v>
      </c>
      <c r="N45">
        <v>3</v>
      </c>
      <c r="O45">
        <v>1</v>
      </c>
      <c r="P45">
        <v>38</v>
      </c>
      <c r="Q45">
        <v>-9</v>
      </c>
      <c r="R45">
        <v>965634</v>
      </c>
      <c r="S45">
        <v>4</v>
      </c>
      <c r="T45">
        <v>1</v>
      </c>
      <c r="U45">
        <v>20</v>
      </c>
      <c r="V45" t="s">
        <v>76</v>
      </c>
      <c r="W45">
        <v>41011</v>
      </c>
      <c r="X45">
        <v>78551</v>
      </c>
      <c r="Y45">
        <v>99811</v>
      </c>
      <c r="Z45">
        <v>2851</v>
      </c>
      <c r="AA45">
        <v>496</v>
      </c>
      <c r="AB45">
        <v>4280</v>
      </c>
      <c r="AC45">
        <v>380</v>
      </c>
      <c r="AD45">
        <v>5192</v>
      </c>
      <c r="AE45">
        <v>2875</v>
      </c>
      <c r="AF45" t="s">
        <v>82</v>
      </c>
      <c r="AG45" t="s">
        <v>77</v>
      </c>
      <c r="AH45" t="s">
        <v>77</v>
      </c>
      <c r="AI45" t="s">
        <v>77</v>
      </c>
      <c r="AJ45" t="s">
        <v>77</v>
      </c>
      <c r="AK45" t="s">
        <v>77</v>
      </c>
      <c r="AL45" s="1">
        <v>375</v>
      </c>
      <c r="AM45">
        <v>3766</v>
      </c>
      <c r="AN45">
        <v>3764</v>
      </c>
      <c r="AO45">
        <v>3403</v>
      </c>
      <c r="AP45">
        <v>3403</v>
      </c>
      <c r="AQ45">
        <v>3479</v>
      </c>
      <c r="AR45" t="s">
        <v>15</v>
      </c>
      <c r="AS45" t="s">
        <v>15</v>
      </c>
      <c r="AT45" t="s">
        <v>15</v>
      </c>
      <c r="AU45" t="s">
        <v>15</v>
      </c>
      <c r="AV45" t="s">
        <v>15</v>
      </c>
      <c r="AW45" t="s">
        <v>15</v>
      </c>
      <c r="AX45" t="s">
        <v>15</v>
      </c>
      <c r="AY45" t="s">
        <v>15</v>
      </c>
      <c r="AZ45" t="s">
        <v>15</v>
      </c>
      <c r="BA45">
        <v>9</v>
      </c>
      <c r="BB45">
        <v>1</v>
      </c>
      <c r="BC45">
        <v>1</v>
      </c>
      <c r="BD45">
        <v>2</v>
      </c>
      <c r="BE45">
        <v>3</v>
      </c>
      <c r="BF45">
        <v>3</v>
      </c>
      <c r="BG45">
        <v>-99</v>
      </c>
      <c r="BH45">
        <v>-99</v>
      </c>
      <c r="BI45">
        <v>-99</v>
      </c>
      <c r="BJ45">
        <v>-99</v>
      </c>
      <c r="BK45">
        <v>-99</v>
      </c>
      <c r="BL45">
        <v>-99</v>
      </c>
      <c r="BM45">
        <v>-99</v>
      </c>
      <c r="BN45">
        <v>-99</v>
      </c>
      <c r="BO45">
        <v>-99</v>
      </c>
      <c r="BP45">
        <v>9</v>
      </c>
      <c r="BQ45">
        <v>1</v>
      </c>
      <c r="BR45">
        <f t="shared" si="1"/>
        <v>8</v>
      </c>
      <c r="BS45">
        <v>1</v>
      </c>
    </row>
    <row r="46" spans="1:72" x14ac:dyDescent="0.3">
      <c r="A46">
        <v>417</v>
      </c>
      <c r="B46">
        <v>5.1877000000000004</v>
      </c>
      <c r="C46">
        <v>2001</v>
      </c>
      <c r="D46">
        <v>69</v>
      </c>
      <c r="E46">
        <v>1</v>
      </c>
      <c r="F46">
        <v>1</v>
      </c>
      <c r="G46">
        <v>1</v>
      </c>
      <c r="H46">
        <v>0</v>
      </c>
      <c r="I46">
        <v>42201</v>
      </c>
      <c r="J46">
        <v>200142201</v>
      </c>
      <c r="K46">
        <v>0</v>
      </c>
      <c r="L46">
        <v>1</v>
      </c>
      <c r="M46">
        <v>1</v>
      </c>
      <c r="N46">
        <v>3</v>
      </c>
      <c r="O46">
        <v>1</v>
      </c>
      <c r="P46">
        <v>8</v>
      </c>
      <c r="Q46">
        <v>-9</v>
      </c>
      <c r="R46">
        <v>600773</v>
      </c>
      <c r="S46">
        <v>2</v>
      </c>
      <c r="T46">
        <v>1</v>
      </c>
      <c r="U46">
        <v>20</v>
      </c>
      <c r="V46" t="s">
        <v>76</v>
      </c>
      <c r="W46">
        <v>41011</v>
      </c>
      <c r="X46">
        <v>4280</v>
      </c>
      <c r="Y46">
        <v>78551</v>
      </c>
      <c r="Z46">
        <v>4275</v>
      </c>
      <c r="AA46">
        <v>78039</v>
      </c>
      <c r="AB46">
        <v>9971</v>
      </c>
      <c r="AC46">
        <v>42731</v>
      </c>
      <c r="AD46">
        <v>2763</v>
      </c>
      <c r="AE46">
        <v>5185</v>
      </c>
      <c r="AF46" t="s">
        <v>83</v>
      </c>
      <c r="AG46" t="s">
        <v>77</v>
      </c>
      <c r="AH46" t="s">
        <v>77</v>
      </c>
      <c r="AI46" t="s">
        <v>77</v>
      </c>
      <c r="AJ46" t="s">
        <v>77</v>
      </c>
      <c r="AK46" t="s">
        <v>77</v>
      </c>
      <c r="AL46" s="1">
        <v>375</v>
      </c>
      <c r="AM46">
        <v>3522</v>
      </c>
      <c r="AN46">
        <v>3961</v>
      </c>
      <c r="AO46">
        <v>3766</v>
      </c>
      <c r="AP46">
        <v>3571</v>
      </c>
      <c r="AQ46">
        <v>3961</v>
      </c>
      <c r="AR46" t="s">
        <v>15</v>
      </c>
      <c r="AS46" t="s">
        <v>15</v>
      </c>
      <c r="AT46" t="s">
        <v>15</v>
      </c>
      <c r="AU46" t="s">
        <v>15</v>
      </c>
      <c r="AV46" t="s">
        <v>15</v>
      </c>
      <c r="AW46" t="s">
        <v>15</v>
      </c>
      <c r="AX46" t="s">
        <v>15</v>
      </c>
      <c r="AY46" t="s">
        <v>15</v>
      </c>
      <c r="AZ46" t="s">
        <v>15</v>
      </c>
      <c r="BA46">
        <v>8</v>
      </c>
      <c r="BB46">
        <v>0</v>
      </c>
      <c r="BC46">
        <v>8</v>
      </c>
      <c r="BD46">
        <v>0</v>
      </c>
      <c r="BE46">
        <v>0</v>
      </c>
      <c r="BF46">
        <v>0</v>
      </c>
      <c r="BG46">
        <v>-99</v>
      </c>
      <c r="BH46">
        <v>-99</v>
      </c>
      <c r="BI46">
        <v>-99</v>
      </c>
      <c r="BJ46">
        <v>-99</v>
      </c>
      <c r="BK46">
        <v>-99</v>
      </c>
      <c r="BL46">
        <v>-99</v>
      </c>
      <c r="BM46">
        <v>-99</v>
      </c>
      <c r="BN46">
        <v>-99</v>
      </c>
      <c r="BO46">
        <v>-99</v>
      </c>
      <c r="BP46">
        <v>8</v>
      </c>
      <c r="BQ46">
        <v>0</v>
      </c>
      <c r="BR46">
        <f t="shared" si="1"/>
        <v>8</v>
      </c>
      <c r="BS46">
        <v>1</v>
      </c>
      <c r="BT46">
        <v>46</v>
      </c>
    </row>
    <row r="47" spans="1:72" x14ac:dyDescent="0.3">
      <c r="A47">
        <v>178</v>
      </c>
      <c r="B47">
        <v>4.6589999999999998</v>
      </c>
      <c r="C47">
        <v>2000</v>
      </c>
      <c r="D47">
        <v>63</v>
      </c>
      <c r="E47">
        <v>0</v>
      </c>
      <c r="F47">
        <v>1</v>
      </c>
      <c r="G47">
        <v>-9</v>
      </c>
      <c r="H47">
        <v>1</v>
      </c>
      <c r="I47">
        <v>6515</v>
      </c>
      <c r="J47">
        <v>20006515</v>
      </c>
      <c r="K47">
        <v>0</v>
      </c>
      <c r="L47">
        <v>1</v>
      </c>
      <c r="M47">
        <v>1</v>
      </c>
      <c r="N47">
        <v>3</v>
      </c>
      <c r="O47">
        <v>4</v>
      </c>
      <c r="P47">
        <v>31</v>
      </c>
      <c r="Q47">
        <v>1</v>
      </c>
      <c r="R47">
        <v>926652</v>
      </c>
      <c r="S47">
        <v>4</v>
      </c>
      <c r="T47">
        <v>-9</v>
      </c>
      <c r="U47">
        <v>5</v>
      </c>
      <c r="V47" t="s">
        <v>76</v>
      </c>
      <c r="W47">
        <v>4280</v>
      </c>
      <c r="X47">
        <v>4254</v>
      </c>
      <c r="Y47">
        <v>4271</v>
      </c>
      <c r="Z47">
        <v>5990</v>
      </c>
      <c r="AA47">
        <v>51881</v>
      </c>
      <c r="AB47">
        <v>42731</v>
      </c>
      <c r="AC47">
        <v>2761</v>
      </c>
      <c r="AD47">
        <v>78551</v>
      </c>
      <c r="AE47">
        <v>2851</v>
      </c>
      <c r="AF47">
        <v>2869</v>
      </c>
      <c r="AG47">
        <v>5939</v>
      </c>
      <c r="AH47">
        <v>2768</v>
      </c>
      <c r="AI47">
        <v>2449</v>
      </c>
      <c r="AJ47" t="s">
        <v>79</v>
      </c>
      <c r="AK47" t="s">
        <v>90</v>
      </c>
      <c r="AL47" s="1">
        <v>375</v>
      </c>
      <c r="AM47">
        <v>3761</v>
      </c>
      <c r="AN47">
        <v>3766</v>
      </c>
      <c r="AO47">
        <v>3764</v>
      </c>
      <c r="AP47">
        <v>9604</v>
      </c>
      <c r="AQ47">
        <v>9672</v>
      </c>
      <c r="AR47">
        <v>8964</v>
      </c>
      <c r="AS47">
        <v>3961</v>
      </c>
      <c r="AT47">
        <v>9907</v>
      </c>
      <c r="AU47">
        <v>3324</v>
      </c>
      <c r="AV47">
        <v>3961</v>
      </c>
      <c r="AW47">
        <v>9904</v>
      </c>
      <c r="AX47">
        <v>9907</v>
      </c>
      <c r="AY47">
        <v>3725</v>
      </c>
      <c r="AZ47">
        <v>3725</v>
      </c>
      <c r="BA47">
        <v>12</v>
      </c>
      <c r="BB47">
        <v>1</v>
      </c>
      <c r="BC47">
        <v>3</v>
      </c>
      <c r="BD47">
        <v>12</v>
      </c>
      <c r="BE47">
        <v>1</v>
      </c>
      <c r="BF47">
        <v>1</v>
      </c>
      <c r="BG47">
        <v>1</v>
      </c>
      <c r="BH47">
        <v>3</v>
      </c>
      <c r="BI47">
        <v>3</v>
      </c>
      <c r="BJ47">
        <v>9</v>
      </c>
      <c r="BK47">
        <v>12</v>
      </c>
      <c r="BL47">
        <v>12</v>
      </c>
      <c r="BM47">
        <v>12</v>
      </c>
      <c r="BN47">
        <v>21</v>
      </c>
      <c r="BO47">
        <v>28</v>
      </c>
      <c r="BP47">
        <v>12</v>
      </c>
      <c r="BQ47">
        <v>3</v>
      </c>
      <c r="BR47">
        <f t="shared" si="1"/>
        <v>9</v>
      </c>
      <c r="BS47">
        <v>1</v>
      </c>
    </row>
    <row r="48" spans="1:72" x14ac:dyDescent="0.3">
      <c r="A48">
        <v>1558</v>
      </c>
      <c r="B48">
        <v>4.8502001999999997</v>
      </c>
      <c r="C48">
        <v>2008</v>
      </c>
      <c r="D48">
        <v>37</v>
      </c>
      <c r="E48">
        <v>0</v>
      </c>
      <c r="F48">
        <v>1</v>
      </c>
      <c r="G48">
        <v>-9</v>
      </c>
      <c r="H48">
        <v>1</v>
      </c>
      <c r="I48">
        <v>6626</v>
      </c>
      <c r="J48">
        <v>20086626</v>
      </c>
      <c r="K48">
        <v>0</v>
      </c>
      <c r="L48">
        <v>1</v>
      </c>
      <c r="M48">
        <v>1</v>
      </c>
      <c r="N48">
        <v>3</v>
      </c>
      <c r="O48">
        <v>4</v>
      </c>
      <c r="P48">
        <v>25</v>
      </c>
      <c r="Q48">
        <v>3</v>
      </c>
      <c r="R48">
        <v>1497859</v>
      </c>
      <c r="S48">
        <v>3</v>
      </c>
      <c r="T48">
        <v>-9</v>
      </c>
      <c r="U48">
        <v>1</v>
      </c>
      <c r="V48" t="s">
        <v>76</v>
      </c>
      <c r="W48">
        <v>4271</v>
      </c>
      <c r="X48">
        <v>4259</v>
      </c>
      <c r="Y48">
        <v>30560</v>
      </c>
      <c r="Z48">
        <v>5845</v>
      </c>
      <c r="AA48">
        <v>4538</v>
      </c>
      <c r="AB48">
        <v>5185</v>
      </c>
      <c r="AC48" t="s">
        <v>92</v>
      </c>
      <c r="AD48">
        <v>99811</v>
      </c>
      <c r="AE48">
        <v>4240</v>
      </c>
      <c r="AF48">
        <v>99683</v>
      </c>
      <c r="AG48">
        <v>30570</v>
      </c>
      <c r="AH48">
        <v>2762</v>
      </c>
      <c r="AI48">
        <v>7863</v>
      </c>
      <c r="AJ48">
        <v>4280</v>
      </c>
      <c r="AK48">
        <v>78551</v>
      </c>
      <c r="AL48" s="1">
        <v>3751</v>
      </c>
      <c r="AM48">
        <v>3766</v>
      </c>
      <c r="AN48">
        <v>8847</v>
      </c>
      <c r="AO48">
        <v>3779</v>
      </c>
      <c r="AP48">
        <v>3761</v>
      </c>
      <c r="AQ48">
        <v>3777</v>
      </c>
      <c r="AR48">
        <v>3961</v>
      </c>
      <c r="AS48">
        <v>3765</v>
      </c>
      <c r="AT48">
        <v>3723</v>
      </c>
      <c r="AU48">
        <v>3403</v>
      </c>
      <c r="AV48">
        <v>8856</v>
      </c>
      <c r="AW48">
        <v>3403</v>
      </c>
      <c r="AX48">
        <v>7841</v>
      </c>
      <c r="AY48">
        <v>93</v>
      </c>
      <c r="AZ48">
        <v>3764</v>
      </c>
      <c r="BA48">
        <v>11</v>
      </c>
      <c r="BB48">
        <v>1</v>
      </c>
      <c r="BC48">
        <v>0</v>
      </c>
      <c r="BD48">
        <v>16</v>
      </c>
      <c r="BE48">
        <v>0</v>
      </c>
      <c r="BF48">
        <v>16</v>
      </c>
      <c r="BG48">
        <v>11</v>
      </c>
      <c r="BH48">
        <v>1</v>
      </c>
      <c r="BI48">
        <v>0</v>
      </c>
      <c r="BJ48">
        <v>2</v>
      </c>
      <c r="BK48">
        <v>0</v>
      </c>
      <c r="BL48">
        <v>10</v>
      </c>
      <c r="BM48">
        <v>2</v>
      </c>
      <c r="BN48">
        <v>11</v>
      </c>
      <c r="BO48">
        <v>11</v>
      </c>
      <c r="BP48">
        <v>11</v>
      </c>
      <c r="BQ48">
        <v>1</v>
      </c>
      <c r="BR48">
        <f t="shared" si="1"/>
        <v>10</v>
      </c>
      <c r="BS48">
        <v>1</v>
      </c>
    </row>
    <row r="49" spans="1:71" x14ac:dyDescent="0.3">
      <c r="A49">
        <v>1448</v>
      </c>
      <c r="B49">
        <v>5.0673282000000004</v>
      </c>
      <c r="C49">
        <v>2007</v>
      </c>
      <c r="D49">
        <v>45</v>
      </c>
      <c r="E49">
        <v>0</v>
      </c>
      <c r="F49">
        <v>3</v>
      </c>
      <c r="G49">
        <v>-9</v>
      </c>
      <c r="H49">
        <v>0</v>
      </c>
      <c r="I49">
        <v>34099</v>
      </c>
      <c r="J49">
        <v>200734099</v>
      </c>
      <c r="K49">
        <v>0</v>
      </c>
      <c r="L49">
        <v>1</v>
      </c>
      <c r="M49">
        <v>1</v>
      </c>
      <c r="N49">
        <v>2</v>
      </c>
      <c r="O49">
        <v>1</v>
      </c>
      <c r="P49">
        <v>36</v>
      </c>
      <c r="Q49">
        <v>1</v>
      </c>
      <c r="R49">
        <v>1266751</v>
      </c>
      <c r="S49">
        <v>4</v>
      </c>
      <c r="T49">
        <v>2</v>
      </c>
      <c r="U49">
        <v>1</v>
      </c>
      <c r="V49" t="s">
        <v>76</v>
      </c>
      <c r="W49">
        <v>41001</v>
      </c>
      <c r="X49">
        <v>78551</v>
      </c>
      <c r="Y49">
        <v>42731</v>
      </c>
      <c r="Z49">
        <v>42741</v>
      </c>
      <c r="AA49">
        <v>4280</v>
      </c>
      <c r="AB49">
        <v>5128</v>
      </c>
      <c r="AC49">
        <v>2761</v>
      </c>
      <c r="AD49">
        <v>2768</v>
      </c>
      <c r="AE49">
        <v>5119</v>
      </c>
      <c r="AF49" t="s">
        <v>77</v>
      </c>
      <c r="AG49" t="s">
        <v>77</v>
      </c>
      <c r="AH49" t="s">
        <v>77</v>
      </c>
      <c r="AI49" t="s">
        <v>77</v>
      </c>
      <c r="AJ49" t="s">
        <v>77</v>
      </c>
      <c r="AK49" t="s">
        <v>77</v>
      </c>
      <c r="AL49" s="1">
        <v>3751</v>
      </c>
      <c r="AM49">
        <v>3766</v>
      </c>
      <c r="AN49">
        <v>3611</v>
      </c>
      <c r="AO49">
        <v>341</v>
      </c>
      <c r="AP49">
        <v>3766</v>
      </c>
      <c r="AQ49">
        <v>3764</v>
      </c>
      <c r="AR49">
        <v>3764</v>
      </c>
      <c r="AS49">
        <v>3722</v>
      </c>
      <c r="AT49" t="s">
        <v>15</v>
      </c>
      <c r="AU49" t="s">
        <v>15</v>
      </c>
      <c r="AV49" t="s">
        <v>15</v>
      </c>
      <c r="AW49" t="s">
        <v>15</v>
      </c>
      <c r="AX49" t="s">
        <v>15</v>
      </c>
      <c r="AY49" t="s">
        <v>15</v>
      </c>
      <c r="AZ49" t="s">
        <v>15</v>
      </c>
      <c r="BA49">
        <v>10</v>
      </c>
      <c r="BB49">
        <v>0</v>
      </c>
      <c r="BC49">
        <v>10</v>
      </c>
      <c r="BD49">
        <v>11</v>
      </c>
      <c r="BE49">
        <v>10</v>
      </c>
      <c r="BF49">
        <v>14</v>
      </c>
      <c r="BG49">
        <v>17</v>
      </c>
      <c r="BH49">
        <v>0</v>
      </c>
      <c r="BI49">
        <v>-99</v>
      </c>
      <c r="BJ49">
        <v>-99</v>
      </c>
      <c r="BK49">
        <v>-99</v>
      </c>
      <c r="BL49">
        <v>-99</v>
      </c>
      <c r="BM49">
        <v>-99</v>
      </c>
      <c r="BN49">
        <v>-99</v>
      </c>
      <c r="BO49">
        <v>-99</v>
      </c>
      <c r="BP49">
        <v>10</v>
      </c>
      <c r="BQ49">
        <v>0</v>
      </c>
      <c r="BR49">
        <f t="shared" si="1"/>
        <v>10</v>
      </c>
      <c r="BS49">
        <v>2</v>
      </c>
    </row>
    <row r="50" spans="1:71" x14ac:dyDescent="0.3">
      <c r="A50">
        <v>1581</v>
      </c>
      <c r="B50">
        <v>4.6917939999999998</v>
      </c>
      <c r="C50">
        <v>2008</v>
      </c>
      <c r="D50">
        <v>46</v>
      </c>
      <c r="E50">
        <v>0</v>
      </c>
      <c r="F50">
        <v>3</v>
      </c>
      <c r="G50">
        <v>-9</v>
      </c>
      <c r="H50">
        <v>0</v>
      </c>
      <c r="I50">
        <v>12007</v>
      </c>
      <c r="J50">
        <v>200812007</v>
      </c>
      <c r="K50">
        <v>0</v>
      </c>
      <c r="L50">
        <v>1</v>
      </c>
      <c r="M50">
        <v>1</v>
      </c>
      <c r="N50">
        <v>3</v>
      </c>
      <c r="O50">
        <v>3</v>
      </c>
      <c r="P50">
        <v>30</v>
      </c>
      <c r="Q50">
        <v>2</v>
      </c>
      <c r="R50">
        <v>847843</v>
      </c>
      <c r="S50">
        <v>2</v>
      </c>
      <c r="T50">
        <v>1</v>
      </c>
      <c r="U50">
        <v>1</v>
      </c>
      <c r="V50" t="s">
        <v>76</v>
      </c>
      <c r="W50">
        <v>4280</v>
      </c>
      <c r="X50">
        <v>78551</v>
      </c>
      <c r="Y50">
        <v>51881</v>
      </c>
      <c r="Z50">
        <v>4271</v>
      </c>
      <c r="AA50">
        <v>99811</v>
      </c>
      <c r="AB50">
        <v>43820</v>
      </c>
      <c r="AC50">
        <v>2762</v>
      </c>
      <c r="AD50">
        <v>74685</v>
      </c>
      <c r="AE50">
        <v>5771</v>
      </c>
      <c r="AF50">
        <v>4254</v>
      </c>
      <c r="AG50">
        <v>4168</v>
      </c>
      <c r="AH50">
        <v>42731</v>
      </c>
      <c r="AI50">
        <v>41401</v>
      </c>
      <c r="AJ50">
        <v>4148</v>
      </c>
      <c r="AK50">
        <v>5739</v>
      </c>
      <c r="AL50" s="1">
        <v>3751</v>
      </c>
      <c r="AM50">
        <v>9205</v>
      </c>
      <c r="AN50">
        <v>8944</v>
      </c>
      <c r="AO50">
        <v>3761</v>
      </c>
      <c r="AP50">
        <v>3723</v>
      </c>
      <c r="AQ50">
        <v>8857</v>
      </c>
      <c r="AR50">
        <v>9960</v>
      </c>
      <c r="AS50">
        <v>9962</v>
      </c>
      <c r="AT50">
        <v>9604</v>
      </c>
      <c r="AU50">
        <v>9672</v>
      </c>
      <c r="AV50">
        <v>17</v>
      </c>
      <c r="AW50">
        <v>8968</v>
      </c>
      <c r="AX50">
        <v>9961</v>
      </c>
      <c r="AY50">
        <v>3766</v>
      </c>
      <c r="AZ50">
        <v>3521</v>
      </c>
      <c r="BA50">
        <v>19</v>
      </c>
      <c r="BB50">
        <v>3</v>
      </c>
      <c r="BC50">
        <v>3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8</v>
      </c>
      <c r="BN50">
        <v>9</v>
      </c>
      <c r="BO50">
        <v>9</v>
      </c>
      <c r="BP50">
        <v>19</v>
      </c>
      <c r="BQ50">
        <v>9</v>
      </c>
      <c r="BR50">
        <f t="shared" si="1"/>
        <v>10</v>
      </c>
      <c r="BS50">
        <v>1</v>
      </c>
    </row>
    <row r="51" spans="1:71" x14ac:dyDescent="0.3">
      <c r="A51">
        <v>394</v>
      </c>
      <c r="B51">
        <v>5.1877000000000004</v>
      </c>
      <c r="C51">
        <v>2001</v>
      </c>
      <c r="D51">
        <v>46</v>
      </c>
      <c r="E51">
        <v>0</v>
      </c>
      <c r="F51">
        <v>3</v>
      </c>
      <c r="G51">
        <v>4</v>
      </c>
      <c r="H51">
        <v>0</v>
      </c>
      <c r="I51">
        <v>36125</v>
      </c>
      <c r="J51">
        <v>200136125</v>
      </c>
      <c r="K51">
        <v>0</v>
      </c>
      <c r="L51">
        <v>1</v>
      </c>
      <c r="M51">
        <v>1</v>
      </c>
      <c r="N51">
        <v>3</v>
      </c>
      <c r="O51">
        <v>1</v>
      </c>
      <c r="P51">
        <v>31</v>
      </c>
      <c r="Q51">
        <v>1</v>
      </c>
      <c r="R51">
        <v>377249</v>
      </c>
      <c r="S51">
        <v>4</v>
      </c>
      <c r="T51">
        <v>3</v>
      </c>
      <c r="U51">
        <v>5</v>
      </c>
      <c r="V51" t="s">
        <v>76</v>
      </c>
      <c r="W51">
        <v>4254</v>
      </c>
      <c r="X51">
        <v>51881</v>
      </c>
      <c r="Y51">
        <v>4280</v>
      </c>
      <c r="Z51">
        <v>99683</v>
      </c>
      <c r="AA51">
        <v>2449</v>
      </c>
      <c r="AB51" t="s">
        <v>79</v>
      </c>
      <c r="AC51">
        <v>25000</v>
      </c>
      <c r="AD51" t="s">
        <v>87</v>
      </c>
      <c r="AE51" t="s">
        <v>77</v>
      </c>
      <c r="AF51" t="s">
        <v>77</v>
      </c>
      <c r="AG51" t="s">
        <v>77</v>
      </c>
      <c r="AH51" t="s">
        <v>77</v>
      </c>
      <c r="AI51" t="s">
        <v>77</v>
      </c>
      <c r="AJ51" t="s">
        <v>77</v>
      </c>
      <c r="AK51" t="s">
        <v>77</v>
      </c>
      <c r="AL51" s="1">
        <v>375</v>
      </c>
      <c r="AM51">
        <v>3761</v>
      </c>
      <c r="AN51">
        <v>3764</v>
      </c>
      <c r="AO51">
        <v>3766</v>
      </c>
      <c r="AP51">
        <v>311</v>
      </c>
      <c r="AQ51">
        <v>9672</v>
      </c>
      <c r="AR51" t="s">
        <v>15</v>
      </c>
      <c r="AS51" t="s">
        <v>15</v>
      </c>
      <c r="AT51" t="s">
        <v>15</v>
      </c>
      <c r="AU51" t="s">
        <v>15</v>
      </c>
      <c r="AV51" t="s">
        <v>15</v>
      </c>
      <c r="AW51" t="s">
        <v>15</v>
      </c>
      <c r="AX51" t="s">
        <v>15</v>
      </c>
      <c r="AY51" t="s">
        <v>15</v>
      </c>
      <c r="AZ51" t="s">
        <v>15</v>
      </c>
      <c r="BA51">
        <v>17</v>
      </c>
      <c r="BB51">
        <v>2</v>
      </c>
      <c r="BC51">
        <v>6</v>
      </c>
      <c r="BD51">
        <v>6</v>
      </c>
      <c r="BE51">
        <v>11</v>
      </c>
      <c r="BF51">
        <v>6</v>
      </c>
      <c r="BG51">
        <v>-99</v>
      </c>
      <c r="BH51">
        <v>-99</v>
      </c>
      <c r="BI51">
        <v>-99</v>
      </c>
      <c r="BJ51">
        <v>-99</v>
      </c>
      <c r="BK51">
        <v>-99</v>
      </c>
      <c r="BL51">
        <v>-99</v>
      </c>
      <c r="BM51">
        <v>-99</v>
      </c>
      <c r="BN51">
        <v>-99</v>
      </c>
      <c r="BO51">
        <v>-99</v>
      </c>
      <c r="BP51">
        <v>17</v>
      </c>
      <c r="BQ51">
        <v>6</v>
      </c>
      <c r="BR51">
        <f t="shared" si="1"/>
        <v>11</v>
      </c>
      <c r="BS51">
        <v>1</v>
      </c>
    </row>
    <row r="52" spans="1:71" x14ac:dyDescent="0.3">
      <c r="A52">
        <v>1504</v>
      </c>
      <c r="B52">
        <v>4.8502001999999997</v>
      </c>
      <c r="C52">
        <v>2008</v>
      </c>
      <c r="D52">
        <v>55</v>
      </c>
      <c r="E52">
        <v>0</v>
      </c>
      <c r="F52">
        <v>3</v>
      </c>
      <c r="G52">
        <v>-9</v>
      </c>
      <c r="H52">
        <v>0</v>
      </c>
      <c r="I52">
        <v>6081</v>
      </c>
      <c r="J52">
        <v>20086081</v>
      </c>
      <c r="K52">
        <v>0</v>
      </c>
      <c r="L52">
        <v>1</v>
      </c>
      <c r="M52">
        <v>1</v>
      </c>
      <c r="N52">
        <v>3</v>
      </c>
      <c r="O52">
        <v>4</v>
      </c>
      <c r="P52">
        <v>66</v>
      </c>
      <c r="Q52">
        <v>2</v>
      </c>
      <c r="R52">
        <v>-666666666</v>
      </c>
      <c r="S52">
        <v>3</v>
      </c>
      <c r="T52">
        <v>-9</v>
      </c>
      <c r="U52">
        <v>1</v>
      </c>
      <c r="V52" t="s">
        <v>76</v>
      </c>
      <c r="W52">
        <v>4280</v>
      </c>
      <c r="X52">
        <v>78551</v>
      </c>
      <c r="Y52" t="s">
        <v>79</v>
      </c>
      <c r="Z52">
        <v>2761</v>
      </c>
      <c r="AA52">
        <v>99662</v>
      </c>
      <c r="AB52">
        <v>99591</v>
      </c>
      <c r="AC52">
        <v>42731</v>
      </c>
      <c r="AD52">
        <v>389</v>
      </c>
      <c r="AE52">
        <v>2749</v>
      </c>
      <c r="AF52">
        <v>99683</v>
      </c>
      <c r="AG52">
        <v>30393</v>
      </c>
      <c r="AH52">
        <v>5990</v>
      </c>
      <c r="AI52">
        <v>99811</v>
      </c>
      <c r="AJ52">
        <v>4254</v>
      </c>
      <c r="AK52">
        <v>5845</v>
      </c>
      <c r="AL52" s="1">
        <v>3751</v>
      </c>
      <c r="AM52">
        <v>3766</v>
      </c>
      <c r="AN52">
        <v>9907</v>
      </c>
      <c r="AO52">
        <v>8964</v>
      </c>
      <c r="AP52">
        <v>3725</v>
      </c>
      <c r="AQ52">
        <v>3725</v>
      </c>
      <c r="AR52">
        <v>3725</v>
      </c>
      <c r="AS52">
        <v>3403</v>
      </c>
      <c r="AT52">
        <v>3725</v>
      </c>
      <c r="AU52">
        <v>3961</v>
      </c>
      <c r="AV52">
        <v>9904</v>
      </c>
      <c r="AW52">
        <v>3961</v>
      </c>
      <c r="AX52">
        <v>93</v>
      </c>
      <c r="AY52">
        <v>3404</v>
      </c>
      <c r="AZ52">
        <v>3764</v>
      </c>
      <c r="BA52">
        <v>38</v>
      </c>
      <c r="BB52">
        <v>27</v>
      </c>
      <c r="BC52">
        <v>39</v>
      </c>
      <c r="BD52">
        <v>3</v>
      </c>
      <c r="BE52">
        <v>53</v>
      </c>
      <c r="BF52">
        <v>46</v>
      </c>
      <c r="BG52">
        <v>58</v>
      </c>
      <c r="BH52">
        <v>34</v>
      </c>
      <c r="BI52">
        <v>61</v>
      </c>
      <c r="BJ52">
        <v>27</v>
      </c>
      <c r="BK52">
        <v>39</v>
      </c>
      <c r="BL52">
        <v>38</v>
      </c>
      <c r="BM52">
        <v>38</v>
      </c>
      <c r="BN52">
        <v>54</v>
      </c>
      <c r="BO52">
        <v>38</v>
      </c>
      <c r="BP52">
        <v>38</v>
      </c>
      <c r="BQ52">
        <v>27</v>
      </c>
      <c r="BR52">
        <f t="shared" si="1"/>
        <v>11</v>
      </c>
      <c r="BS52">
        <v>1</v>
      </c>
    </row>
    <row r="53" spans="1:71" x14ac:dyDescent="0.3">
      <c r="A53">
        <v>1351</v>
      </c>
      <c r="B53">
        <v>5.0853688999999997</v>
      </c>
      <c r="C53">
        <v>2007</v>
      </c>
      <c r="D53">
        <v>47</v>
      </c>
      <c r="E53">
        <v>0</v>
      </c>
      <c r="F53">
        <v>1</v>
      </c>
      <c r="G53">
        <v>-9</v>
      </c>
      <c r="H53">
        <v>0</v>
      </c>
      <c r="I53">
        <v>12007</v>
      </c>
      <c r="J53">
        <v>200712007</v>
      </c>
      <c r="K53">
        <v>0</v>
      </c>
      <c r="L53">
        <v>1</v>
      </c>
      <c r="M53">
        <v>1</v>
      </c>
      <c r="N53">
        <v>3</v>
      </c>
      <c r="O53">
        <v>3</v>
      </c>
      <c r="P53">
        <v>41</v>
      </c>
      <c r="Q53">
        <v>3</v>
      </c>
      <c r="R53">
        <v>742106</v>
      </c>
      <c r="S53">
        <v>1</v>
      </c>
      <c r="T53">
        <v>2</v>
      </c>
      <c r="U53">
        <v>1</v>
      </c>
      <c r="V53" t="s">
        <v>76</v>
      </c>
      <c r="W53">
        <v>4280</v>
      </c>
      <c r="X53">
        <v>4254</v>
      </c>
      <c r="Y53">
        <v>41401</v>
      </c>
      <c r="Z53">
        <v>5185</v>
      </c>
      <c r="AA53">
        <v>9980</v>
      </c>
      <c r="AB53">
        <v>99859</v>
      </c>
      <c r="AC53">
        <v>6822</v>
      </c>
      <c r="AD53">
        <v>99832</v>
      </c>
      <c r="AE53">
        <v>4538</v>
      </c>
      <c r="AF53">
        <v>5119</v>
      </c>
      <c r="AG53">
        <v>2762</v>
      </c>
      <c r="AH53">
        <v>4588</v>
      </c>
      <c r="AI53">
        <v>99889</v>
      </c>
      <c r="AJ53">
        <v>7806</v>
      </c>
      <c r="AK53">
        <v>2752</v>
      </c>
      <c r="AL53" s="1">
        <v>3751</v>
      </c>
      <c r="AM53">
        <v>8964</v>
      </c>
      <c r="AN53">
        <v>3766</v>
      </c>
      <c r="AO53">
        <v>9672</v>
      </c>
      <c r="AP53">
        <v>3733</v>
      </c>
      <c r="AQ53">
        <v>3961</v>
      </c>
      <c r="AR53">
        <v>8872</v>
      </c>
      <c r="AS53">
        <v>4223</v>
      </c>
      <c r="AT53">
        <v>17</v>
      </c>
      <c r="AU53">
        <v>9904</v>
      </c>
      <c r="AV53">
        <v>9905</v>
      </c>
      <c r="AW53">
        <v>9749</v>
      </c>
      <c r="AX53">
        <v>3893</v>
      </c>
      <c r="AY53">
        <v>3893</v>
      </c>
      <c r="AZ53">
        <v>93</v>
      </c>
      <c r="BA53">
        <v>14</v>
      </c>
      <c r="BB53">
        <v>1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4</v>
      </c>
      <c r="BM53">
        <v>5</v>
      </c>
      <c r="BN53">
        <v>6</v>
      </c>
      <c r="BO53">
        <v>14</v>
      </c>
      <c r="BP53">
        <v>14</v>
      </c>
      <c r="BQ53">
        <v>2</v>
      </c>
      <c r="BR53">
        <f t="shared" si="1"/>
        <v>12</v>
      </c>
      <c r="BS53">
        <v>1</v>
      </c>
    </row>
    <row r="54" spans="1:71" x14ac:dyDescent="0.3">
      <c r="A54">
        <v>584</v>
      </c>
      <c r="B54">
        <v>4.7897999999999996</v>
      </c>
      <c r="C54">
        <v>2002</v>
      </c>
      <c r="D54">
        <v>48</v>
      </c>
      <c r="E54">
        <v>0</v>
      </c>
      <c r="F54">
        <v>1</v>
      </c>
      <c r="G54">
        <v>2</v>
      </c>
      <c r="H54">
        <v>0</v>
      </c>
      <c r="I54">
        <v>29185</v>
      </c>
      <c r="J54">
        <v>200229185</v>
      </c>
      <c r="K54">
        <v>0</v>
      </c>
      <c r="L54">
        <v>1</v>
      </c>
      <c r="M54">
        <v>1</v>
      </c>
      <c r="N54">
        <v>3</v>
      </c>
      <c r="O54">
        <v>2</v>
      </c>
      <c r="P54">
        <v>26</v>
      </c>
      <c r="Q54">
        <v>2</v>
      </c>
      <c r="R54">
        <v>453965</v>
      </c>
      <c r="S54">
        <v>2</v>
      </c>
      <c r="T54">
        <v>3</v>
      </c>
      <c r="U54">
        <v>6</v>
      </c>
      <c r="V54" t="s">
        <v>76</v>
      </c>
      <c r="W54">
        <v>4254</v>
      </c>
      <c r="X54">
        <v>4280</v>
      </c>
      <c r="Y54">
        <v>78551</v>
      </c>
      <c r="Z54">
        <v>4019</v>
      </c>
      <c r="AA54">
        <v>4168</v>
      </c>
      <c r="AB54" t="s">
        <v>77</v>
      </c>
      <c r="AC54" t="s">
        <v>77</v>
      </c>
      <c r="AD54" t="s">
        <v>77</v>
      </c>
      <c r="AE54" t="s">
        <v>77</v>
      </c>
      <c r="AF54" t="s">
        <v>77</v>
      </c>
      <c r="AG54" t="s">
        <v>77</v>
      </c>
      <c r="AH54" t="s">
        <v>77</v>
      </c>
      <c r="AI54" t="s">
        <v>77</v>
      </c>
      <c r="AJ54" t="s">
        <v>77</v>
      </c>
      <c r="AK54" t="s">
        <v>77</v>
      </c>
      <c r="AL54" s="1">
        <v>375</v>
      </c>
      <c r="AM54">
        <v>3961</v>
      </c>
      <c r="AN54">
        <v>3764</v>
      </c>
      <c r="AO54">
        <v>3725</v>
      </c>
      <c r="AP54">
        <v>3721</v>
      </c>
      <c r="AQ54">
        <v>3893</v>
      </c>
      <c r="AR54">
        <v>3766</v>
      </c>
      <c r="AS54" t="s">
        <v>15</v>
      </c>
      <c r="AT54" t="s">
        <v>15</v>
      </c>
      <c r="AU54" t="s">
        <v>15</v>
      </c>
      <c r="AV54" t="s">
        <v>15</v>
      </c>
      <c r="AW54" t="s">
        <v>15</v>
      </c>
      <c r="AX54" t="s">
        <v>15</v>
      </c>
      <c r="AY54" t="s">
        <v>15</v>
      </c>
      <c r="AZ54" t="s">
        <v>15</v>
      </c>
      <c r="BA54">
        <v>16</v>
      </c>
      <c r="BB54">
        <v>16</v>
      </c>
      <c r="BC54">
        <v>16</v>
      </c>
      <c r="BD54">
        <v>24</v>
      </c>
      <c r="BE54">
        <v>0</v>
      </c>
      <c r="BF54">
        <v>3</v>
      </c>
      <c r="BG54">
        <v>4</v>
      </c>
      <c r="BH54">
        <v>-99</v>
      </c>
      <c r="BI54">
        <v>-99</v>
      </c>
      <c r="BJ54">
        <v>-99</v>
      </c>
      <c r="BK54">
        <v>-99</v>
      </c>
      <c r="BL54">
        <v>-99</v>
      </c>
      <c r="BM54">
        <v>-99</v>
      </c>
      <c r="BN54">
        <v>-99</v>
      </c>
      <c r="BO54">
        <v>-99</v>
      </c>
      <c r="BP54">
        <v>16</v>
      </c>
      <c r="BQ54">
        <v>4</v>
      </c>
      <c r="BR54">
        <f t="shared" si="1"/>
        <v>12</v>
      </c>
      <c r="BS54">
        <v>1</v>
      </c>
    </row>
    <row r="55" spans="1:71" x14ac:dyDescent="0.3">
      <c r="A55">
        <v>1046</v>
      </c>
      <c r="B55">
        <v>5.1820969000000003</v>
      </c>
      <c r="C55">
        <v>2005</v>
      </c>
      <c r="D55">
        <v>18</v>
      </c>
      <c r="E55">
        <v>0</v>
      </c>
      <c r="F55">
        <v>2</v>
      </c>
      <c r="G55">
        <v>-9</v>
      </c>
      <c r="H55">
        <v>0</v>
      </c>
      <c r="I55">
        <v>29072</v>
      </c>
      <c r="J55">
        <v>200529072</v>
      </c>
      <c r="K55">
        <v>0</v>
      </c>
      <c r="L55">
        <v>1</v>
      </c>
      <c r="M55">
        <v>1</v>
      </c>
      <c r="N55">
        <v>3</v>
      </c>
      <c r="O55">
        <v>2</v>
      </c>
      <c r="P55">
        <v>27</v>
      </c>
      <c r="Q55">
        <v>2</v>
      </c>
      <c r="R55">
        <v>950582</v>
      </c>
      <c r="S55">
        <v>2</v>
      </c>
      <c r="T55">
        <v>1</v>
      </c>
      <c r="U55">
        <v>6</v>
      </c>
      <c r="V55" t="s">
        <v>76</v>
      </c>
      <c r="W55">
        <v>4280</v>
      </c>
      <c r="X55">
        <v>4254</v>
      </c>
      <c r="Y55">
        <v>78551</v>
      </c>
      <c r="Z55">
        <v>99811</v>
      </c>
      <c r="AA55">
        <v>4240</v>
      </c>
      <c r="AB55">
        <v>2765</v>
      </c>
      <c r="AC55">
        <v>34982</v>
      </c>
      <c r="AD55">
        <v>5722</v>
      </c>
      <c r="AE55">
        <v>4589</v>
      </c>
      <c r="AF55">
        <v>2518</v>
      </c>
      <c r="AG55">
        <v>49390</v>
      </c>
      <c r="AH55">
        <v>5730</v>
      </c>
      <c r="AI55">
        <v>5939</v>
      </c>
      <c r="AJ55" t="s">
        <v>79</v>
      </c>
      <c r="AK55">
        <v>2888</v>
      </c>
      <c r="AL55" s="1">
        <v>3751</v>
      </c>
      <c r="AM55">
        <v>3533</v>
      </c>
      <c r="AN55">
        <v>3764</v>
      </c>
      <c r="AO55">
        <v>3799</v>
      </c>
      <c r="AP55">
        <v>3761</v>
      </c>
      <c r="AQ55">
        <v>3766</v>
      </c>
      <c r="AR55">
        <v>54</v>
      </c>
      <c r="AS55">
        <v>93</v>
      </c>
      <c r="AT55">
        <v>3961</v>
      </c>
      <c r="AU55">
        <v>3721</v>
      </c>
      <c r="AV55">
        <v>8856</v>
      </c>
      <c r="AW55">
        <v>8964</v>
      </c>
      <c r="AX55">
        <v>9744</v>
      </c>
      <c r="AY55">
        <v>3725</v>
      </c>
      <c r="AZ55">
        <v>8659</v>
      </c>
      <c r="BA55">
        <v>17</v>
      </c>
      <c r="BB55">
        <v>17</v>
      </c>
      <c r="BC55">
        <v>17</v>
      </c>
      <c r="BD55">
        <v>17</v>
      </c>
      <c r="BE55">
        <v>17</v>
      </c>
      <c r="BF55">
        <v>3</v>
      </c>
      <c r="BG55">
        <v>4</v>
      </c>
      <c r="BH55">
        <v>5</v>
      </c>
      <c r="BI55">
        <v>17</v>
      </c>
      <c r="BJ55">
        <v>17</v>
      </c>
      <c r="BK55">
        <v>3</v>
      </c>
      <c r="BL55">
        <v>3</v>
      </c>
      <c r="BM55">
        <v>3</v>
      </c>
      <c r="BN55">
        <v>4</v>
      </c>
      <c r="BO55">
        <v>25</v>
      </c>
      <c r="BP55">
        <v>17</v>
      </c>
      <c r="BQ55">
        <v>3</v>
      </c>
      <c r="BR55">
        <f t="shared" si="1"/>
        <v>14</v>
      </c>
      <c r="BS55">
        <v>1</v>
      </c>
    </row>
    <row r="56" spans="1:71" x14ac:dyDescent="0.3">
      <c r="A56">
        <v>1502</v>
      </c>
      <c r="B56">
        <v>4.8502001999999997</v>
      </c>
      <c r="C56">
        <v>2008</v>
      </c>
      <c r="D56">
        <v>43</v>
      </c>
      <c r="E56">
        <v>0</v>
      </c>
      <c r="F56">
        <v>1</v>
      </c>
      <c r="G56">
        <v>-9</v>
      </c>
      <c r="H56">
        <v>0</v>
      </c>
      <c r="I56">
        <v>6081</v>
      </c>
      <c r="J56">
        <v>20086081</v>
      </c>
      <c r="K56">
        <v>0</v>
      </c>
      <c r="L56">
        <v>1</v>
      </c>
      <c r="M56">
        <v>1</v>
      </c>
      <c r="N56">
        <v>3</v>
      </c>
      <c r="O56">
        <v>4</v>
      </c>
      <c r="P56">
        <v>36</v>
      </c>
      <c r="Q56">
        <v>3</v>
      </c>
      <c r="R56">
        <v>1139504</v>
      </c>
      <c r="S56">
        <v>3</v>
      </c>
      <c r="T56">
        <v>-9</v>
      </c>
      <c r="U56">
        <v>6</v>
      </c>
      <c r="V56" t="s">
        <v>76</v>
      </c>
      <c r="W56">
        <v>4280</v>
      </c>
      <c r="X56">
        <v>78551</v>
      </c>
      <c r="Y56">
        <v>4254</v>
      </c>
      <c r="Z56">
        <v>5859</v>
      </c>
      <c r="AA56">
        <v>4558</v>
      </c>
      <c r="AB56">
        <v>2449</v>
      </c>
      <c r="AC56">
        <v>51881</v>
      </c>
      <c r="AD56">
        <v>5282</v>
      </c>
      <c r="AE56">
        <v>4271</v>
      </c>
      <c r="AF56" t="s">
        <v>91</v>
      </c>
      <c r="AG56">
        <v>2761</v>
      </c>
      <c r="AH56">
        <v>2869</v>
      </c>
      <c r="AI56">
        <v>4168</v>
      </c>
      <c r="AJ56">
        <v>5849</v>
      </c>
      <c r="AK56" t="s">
        <v>77</v>
      </c>
      <c r="AL56" s="1">
        <v>3751</v>
      </c>
      <c r="AM56">
        <v>3764</v>
      </c>
      <c r="AN56">
        <v>8964</v>
      </c>
      <c r="AO56">
        <v>3761</v>
      </c>
      <c r="AP56">
        <v>93</v>
      </c>
      <c r="AQ56">
        <v>3725</v>
      </c>
      <c r="AR56">
        <v>3961</v>
      </c>
      <c r="AS56">
        <v>3766</v>
      </c>
      <c r="AT56" t="s">
        <v>15</v>
      </c>
      <c r="AU56" t="s">
        <v>15</v>
      </c>
      <c r="AV56" t="s">
        <v>15</v>
      </c>
      <c r="AW56" t="s">
        <v>15</v>
      </c>
      <c r="AX56" t="s">
        <v>15</v>
      </c>
      <c r="AY56" t="s">
        <v>15</v>
      </c>
      <c r="AZ56" t="s">
        <v>15</v>
      </c>
      <c r="BA56">
        <v>25</v>
      </c>
      <c r="BB56">
        <v>25</v>
      </c>
      <c r="BC56">
        <v>33</v>
      </c>
      <c r="BD56">
        <v>10</v>
      </c>
      <c r="BE56">
        <v>25</v>
      </c>
      <c r="BF56">
        <v>33</v>
      </c>
      <c r="BG56">
        <v>25</v>
      </c>
      <c r="BH56">
        <v>11</v>
      </c>
      <c r="BI56">
        <v>-99</v>
      </c>
      <c r="BJ56">
        <v>-99</v>
      </c>
      <c r="BK56">
        <v>-99</v>
      </c>
      <c r="BL56">
        <v>-99</v>
      </c>
      <c r="BM56">
        <v>-99</v>
      </c>
      <c r="BN56">
        <v>-99</v>
      </c>
      <c r="BO56">
        <v>-99</v>
      </c>
      <c r="BP56">
        <v>25</v>
      </c>
      <c r="BQ56">
        <v>11</v>
      </c>
      <c r="BR56">
        <f t="shared" si="1"/>
        <v>14</v>
      </c>
      <c r="BS56">
        <v>1</v>
      </c>
    </row>
    <row r="57" spans="1:71" x14ac:dyDescent="0.3">
      <c r="A57">
        <v>513</v>
      </c>
      <c r="B57">
        <v>4.3383000000000003</v>
      </c>
      <c r="C57">
        <v>2002</v>
      </c>
      <c r="D57">
        <v>66</v>
      </c>
      <c r="E57">
        <v>1</v>
      </c>
      <c r="F57">
        <v>1</v>
      </c>
      <c r="G57">
        <v>-9</v>
      </c>
      <c r="H57">
        <v>0</v>
      </c>
      <c r="I57">
        <v>6515</v>
      </c>
      <c r="J57">
        <v>20026515</v>
      </c>
      <c r="K57">
        <v>0</v>
      </c>
      <c r="L57">
        <v>1</v>
      </c>
      <c r="M57">
        <v>1</v>
      </c>
      <c r="N57">
        <v>3</v>
      </c>
      <c r="O57">
        <v>4</v>
      </c>
      <c r="P57">
        <v>27</v>
      </c>
      <c r="Q57">
        <v>1</v>
      </c>
      <c r="R57">
        <v>-666666666</v>
      </c>
      <c r="S57">
        <v>4</v>
      </c>
      <c r="T57">
        <v>-9</v>
      </c>
      <c r="U57">
        <v>20</v>
      </c>
      <c r="V57" t="s">
        <v>76</v>
      </c>
      <c r="W57">
        <v>41001</v>
      </c>
      <c r="X57">
        <v>78551</v>
      </c>
      <c r="Y57">
        <v>5185</v>
      </c>
      <c r="Z57">
        <v>9974</v>
      </c>
      <c r="AA57">
        <v>9975</v>
      </c>
      <c r="AB57">
        <v>5849</v>
      </c>
      <c r="AC57">
        <v>2875</v>
      </c>
      <c r="AD57">
        <v>389</v>
      </c>
      <c r="AE57">
        <v>5789</v>
      </c>
      <c r="AF57">
        <v>99812</v>
      </c>
      <c r="AG57">
        <v>99702</v>
      </c>
      <c r="AH57">
        <v>78001</v>
      </c>
      <c r="AI57">
        <v>99662</v>
      </c>
      <c r="AJ57" t="s">
        <v>88</v>
      </c>
      <c r="AK57">
        <v>99859</v>
      </c>
      <c r="AL57" s="1">
        <v>375</v>
      </c>
      <c r="AM57">
        <v>3766</v>
      </c>
      <c r="AN57">
        <v>3961</v>
      </c>
      <c r="AO57">
        <v>3764</v>
      </c>
      <c r="AP57">
        <v>8345</v>
      </c>
      <c r="AQ57">
        <v>8345</v>
      </c>
      <c r="AR57">
        <v>3895</v>
      </c>
      <c r="AS57">
        <v>8415</v>
      </c>
      <c r="AT57">
        <v>3995</v>
      </c>
      <c r="AU57">
        <v>4513</v>
      </c>
      <c r="AV57">
        <v>3961</v>
      </c>
      <c r="AW57">
        <v>3764</v>
      </c>
      <c r="AX57">
        <v>4311</v>
      </c>
      <c r="AY57">
        <v>966</v>
      </c>
      <c r="AZ57">
        <v>9904</v>
      </c>
      <c r="BA57">
        <v>15</v>
      </c>
      <c r="BB57">
        <v>1</v>
      </c>
      <c r="BC57">
        <v>1</v>
      </c>
      <c r="BD57">
        <v>1</v>
      </c>
      <c r="BE57">
        <v>7</v>
      </c>
      <c r="BF57">
        <v>9</v>
      </c>
      <c r="BG57">
        <v>11</v>
      </c>
      <c r="BH57">
        <v>12</v>
      </c>
      <c r="BI57">
        <v>4</v>
      </c>
      <c r="BJ57">
        <v>15</v>
      </c>
      <c r="BK57">
        <v>15</v>
      </c>
      <c r="BL57">
        <v>15</v>
      </c>
      <c r="BM57">
        <v>25</v>
      </c>
      <c r="BN57">
        <v>25</v>
      </c>
      <c r="BO57">
        <v>11</v>
      </c>
      <c r="BP57">
        <v>15</v>
      </c>
      <c r="BQ57">
        <v>1</v>
      </c>
      <c r="BR57">
        <f t="shared" si="1"/>
        <v>14</v>
      </c>
      <c r="BS57">
        <v>1</v>
      </c>
    </row>
    <row r="58" spans="1:71" x14ac:dyDescent="0.3">
      <c r="A58">
        <v>321</v>
      </c>
      <c r="B58">
        <v>5.0979999999999999</v>
      </c>
      <c r="C58">
        <v>2001</v>
      </c>
      <c r="D58">
        <v>28</v>
      </c>
      <c r="E58">
        <v>0</v>
      </c>
      <c r="F58">
        <v>3</v>
      </c>
      <c r="G58">
        <v>-9</v>
      </c>
      <c r="H58">
        <v>0</v>
      </c>
      <c r="I58">
        <v>6257</v>
      </c>
      <c r="J58">
        <v>20016257</v>
      </c>
      <c r="K58">
        <v>0</v>
      </c>
      <c r="L58">
        <v>1</v>
      </c>
      <c r="M58">
        <v>1</v>
      </c>
      <c r="N58">
        <v>3</v>
      </c>
      <c r="O58">
        <v>4</v>
      </c>
      <c r="P58">
        <v>36</v>
      </c>
      <c r="Q58">
        <v>1</v>
      </c>
      <c r="R58">
        <v>576490</v>
      </c>
      <c r="S58">
        <v>4</v>
      </c>
      <c r="T58">
        <v>-9</v>
      </c>
      <c r="U58">
        <v>1</v>
      </c>
      <c r="V58" t="s">
        <v>76</v>
      </c>
      <c r="W58">
        <v>4254</v>
      </c>
      <c r="X58">
        <v>4280</v>
      </c>
      <c r="Y58">
        <v>78551</v>
      </c>
      <c r="Z58">
        <v>99683</v>
      </c>
      <c r="AA58">
        <v>99811</v>
      </c>
      <c r="AB58">
        <v>4230</v>
      </c>
      <c r="AC58">
        <v>2851</v>
      </c>
      <c r="AD58">
        <v>2869</v>
      </c>
      <c r="AE58">
        <v>9971</v>
      </c>
      <c r="AF58">
        <v>42731</v>
      </c>
      <c r="AG58">
        <v>5185</v>
      </c>
      <c r="AH58">
        <v>29384</v>
      </c>
      <c r="AI58" t="s">
        <v>89</v>
      </c>
      <c r="AJ58" t="s">
        <v>77</v>
      </c>
      <c r="AK58" t="s">
        <v>77</v>
      </c>
      <c r="AL58" s="1">
        <v>375</v>
      </c>
      <c r="AM58">
        <v>3764</v>
      </c>
      <c r="AN58">
        <v>3766</v>
      </c>
      <c r="AO58">
        <v>3721</v>
      </c>
      <c r="AP58">
        <v>8964</v>
      </c>
      <c r="AQ58">
        <v>8967</v>
      </c>
      <c r="AR58">
        <v>3403</v>
      </c>
      <c r="AS58">
        <v>3731</v>
      </c>
      <c r="AT58">
        <v>3941</v>
      </c>
      <c r="AU58">
        <v>3725</v>
      </c>
      <c r="AV58">
        <v>8872</v>
      </c>
      <c r="AW58">
        <v>9904</v>
      </c>
      <c r="AX58">
        <v>3961</v>
      </c>
      <c r="AY58">
        <v>3961</v>
      </c>
      <c r="AZ58" t="s">
        <v>15</v>
      </c>
      <c r="BA58">
        <v>20</v>
      </c>
      <c r="BB58">
        <v>20</v>
      </c>
      <c r="BC58">
        <v>5</v>
      </c>
      <c r="BD58">
        <v>4</v>
      </c>
      <c r="BE58">
        <v>4</v>
      </c>
      <c r="BF58">
        <v>4</v>
      </c>
      <c r="BG58">
        <v>21</v>
      </c>
      <c r="BH58">
        <v>21</v>
      </c>
      <c r="BI58">
        <v>21</v>
      </c>
      <c r="BJ58">
        <v>35</v>
      </c>
      <c r="BK58">
        <v>1</v>
      </c>
      <c r="BL58">
        <v>23</v>
      </c>
      <c r="BM58">
        <v>20</v>
      </c>
      <c r="BN58">
        <v>5</v>
      </c>
      <c r="BO58">
        <v>-99</v>
      </c>
      <c r="BP58">
        <v>20</v>
      </c>
      <c r="BQ58">
        <v>5</v>
      </c>
      <c r="BR58">
        <f t="shared" si="1"/>
        <v>15</v>
      </c>
      <c r="BS58">
        <v>1</v>
      </c>
    </row>
    <row r="59" spans="1:71" x14ac:dyDescent="0.3">
      <c r="A59">
        <v>876</v>
      </c>
      <c r="B59">
        <v>5.0032968999999996</v>
      </c>
      <c r="C59">
        <v>2004</v>
      </c>
      <c r="D59">
        <v>36</v>
      </c>
      <c r="E59">
        <v>0</v>
      </c>
      <c r="F59">
        <v>3</v>
      </c>
      <c r="G59">
        <v>4</v>
      </c>
      <c r="H59">
        <v>0</v>
      </c>
      <c r="I59">
        <v>36125</v>
      </c>
      <c r="J59">
        <v>200436125</v>
      </c>
      <c r="K59">
        <v>0</v>
      </c>
      <c r="L59">
        <v>1</v>
      </c>
      <c r="M59">
        <v>1</v>
      </c>
      <c r="N59">
        <v>3</v>
      </c>
      <c r="O59">
        <v>1</v>
      </c>
      <c r="P59">
        <v>82</v>
      </c>
      <c r="Q59">
        <v>2</v>
      </c>
      <c r="R59">
        <v>883394</v>
      </c>
      <c r="S59">
        <v>3</v>
      </c>
      <c r="T59">
        <v>3</v>
      </c>
      <c r="U59">
        <v>6</v>
      </c>
      <c r="V59" t="s">
        <v>76</v>
      </c>
      <c r="W59">
        <v>41406</v>
      </c>
      <c r="X59">
        <v>4280</v>
      </c>
      <c r="Y59">
        <v>4254</v>
      </c>
      <c r="Z59">
        <v>42731</v>
      </c>
      <c r="AA59">
        <v>42732</v>
      </c>
      <c r="AB59">
        <v>4139</v>
      </c>
      <c r="AC59">
        <v>260</v>
      </c>
      <c r="AD59">
        <v>51881</v>
      </c>
      <c r="AE59">
        <v>486</v>
      </c>
      <c r="AF59">
        <v>25051</v>
      </c>
      <c r="AG59">
        <v>99859</v>
      </c>
      <c r="AH59">
        <v>2765</v>
      </c>
      <c r="AI59">
        <v>99683</v>
      </c>
      <c r="AJ59">
        <v>20280</v>
      </c>
      <c r="AK59">
        <v>36201</v>
      </c>
      <c r="AL59" s="1">
        <v>3751</v>
      </c>
      <c r="AM59">
        <v>3761</v>
      </c>
      <c r="AN59">
        <v>3402</v>
      </c>
      <c r="AO59">
        <v>8382</v>
      </c>
      <c r="AP59">
        <v>3764</v>
      </c>
      <c r="AQ59">
        <v>8622</v>
      </c>
      <c r="AR59">
        <v>8382</v>
      </c>
      <c r="AS59">
        <v>3601</v>
      </c>
      <c r="AT59">
        <v>3766</v>
      </c>
      <c r="AU59">
        <v>311</v>
      </c>
      <c r="AV59">
        <v>3722</v>
      </c>
      <c r="AW59">
        <v>8856</v>
      </c>
      <c r="AX59">
        <v>8853</v>
      </c>
      <c r="AY59">
        <v>3961</v>
      </c>
      <c r="AZ59">
        <v>3965</v>
      </c>
      <c r="BA59">
        <v>18</v>
      </c>
      <c r="BB59">
        <v>0</v>
      </c>
      <c r="BC59">
        <v>7</v>
      </c>
      <c r="BD59">
        <v>20</v>
      </c>
      <c r="BE59">
        <v>20</v>
      </c>
      <c r="BF59">
        <v>69</v>
      </c>
      <c r="BG59">
        <v>69</v>
      </c>
      <c r="BH59">
        <v>0</v>
      </c>
      <c r="BI59">
        <v>2</v>
      </c>
      <c r="BJ59">
        <v>35</v>
      </c>
      <c r="BK59">
        <v>0</v>
      </c>
      <c r="BL59">
        <v>0</v>
      </c>
      <c r="BM59">
        <v>0</v>
      </c>
      <c r="BN59">
        <v>18</v>
      </c>
      <c r="BO59">
        <v>1</v>
      </c>
      <c r="BP59">
        <v>18</v>
      </c>
      <c r="BQ59">
        <v>2</v>
      </c>
      <c r="BR59">
        <f t="shared" si="1"/>
        <v>16</v>
      </c>
      <c r="BS59">
        <v>1</v>
      </c>
    </row>
    <row r="60" spans="1:71" x14ac:dyDescent="0.3">
      <c r="A60">
        <v>581</v>
      </c>
      <c r="B60">
        <v>4.7897999999999996</v>
      </c>
      <c r="C60">
        <v>2002</v>
      </c>
      <c r="D60">
        <v>45</v>
      </c>
      <c r="E60">
        <v>0</v>
      </c>
      <c r="F60">
        <v>3</v>
      </c>
      <c r="G60">
        <v>4</v>
      </c>
      <c r="H60">
        <v>0</v>
      </c>
      <c r="I60">
        <v>29185</v>
      </c>
      <c r="J60">
        <v>200229185</v>
      </c>
      <c r="K60">
        <v>0</v>
      </c>
      <c r="L60">
        <v>1</v>
      </c>
      <c r="M60">
        <v>1</v>
      </c>
      <c r="N60">
        <v>3</v>
      </c>
      <c r="O60">
        <v>2</v>
      </c>
      <c r="P60">
        <v>45</v>
      </c>
      <c r="Q60">
        <v>1</v>
      </c>
      <c r="R60">
        <v>623888</v>
      </c>
      <c r="S60">
        <v>3</v>
      </c>
      <c r="T60">
        <v>2</v>
      </c>
      <c r="U60">
        <v>1</v>
      </c>
      <c r="V60" t="s">
        <v>76</v>
      </c>
      <c r="W60">
        <v>4280</v>
      </c>
      <c r="X60">
        <v>4254</v>
      </c>
      <c r="Y60">
        <v>4271</v>
      </c>
      <c r="Z60">
        <v>2867</v>
      </c>
      <c r="AA60">
        <v>78551</v>
      </c>
      <c r="AB60">
        <v>9975</v>
      </c>
      <c r="AC60">
        <v>5845</v>
      </c>
      <c r="AD60">
        <v>5730</v>
      </c>
      <c r="AE60" t="s">
        <v>87</v>
      </c>
      <c r="AF60" t="s">
        <v>77</v>
      </c>
      <c r="AG60" t="s">
        <v>77</v>
      </c>
      <c r="AH60" t="s">
        <v>77</v>
      </c>
      <c r="AI60" t="s">
        <v>77</v>
      </c>
      <c r="AJ60" t="s">
        <v>77</v>
      </c>
      <c r="AK60" t="s">
        <v>77</v>
      </c>
      <c r="AL60" s="1">
        <v>375</v>
      </c>
      <c r="AM60">
        <v>3961</v>
      </c>
      <c r="AN60">
        <v>3766</v>
      </c>
      <c r="AO60">
        <v>3711</v>
      </c>
      <c r="AP60">
        <v>3961</v>
      </c>
      <c r="AQ60">
        <v>3764</v>
      </c>
      <c r="AR60">
        <v>3783</v>
      </c>
      <c r="AS60">
        <v>3772</v>
      </c>
      <c r="AT60">
        <v>3721</v>
      </c>
      <c r="AU60">
        <v>9962</v>
      </c>
      <c r="AV60">
        <v>9962</v>
      </c>
      <c r="AW60">
        <v>8945</v>
      </c>
      <c r="AX60">
        <v>8604</v>
      </c>
      <c r="AY60">
        <v>3885</v>
      </c>
      <c r="AZ60">
        <v>3998</v>
      </c>
      <c r="BA60">
        <v>27</v>
      </c>
      <c r="BB60">
        <v>27</v>
      </c>
      <c r="BC60">
        <v>11</v>
      </c>
      <c r="BD60">
        <v>11</v>
      </c>
      <c r="BE60">
        <v>11</v>
      </c>
      <c r="BF60">
        <v>27</v>
      </c>
      <c r="BG60">
        <v>32</v>
      </c>
      <c r="BH60">
        <v>32</v>
      </c>
      <c r="BI60">
        <v>4</v>
      </c>
      <c r="BJ60">
        <v>5</v>
      </c>
      <c r="BK60">
        <v>5</v>
      </c>
      <c r="BL60">
        <v>33</v>
      </c>
      <c r="BM60">
        <v>38</v>
      </c>
      <c r="BN60">
        <v>38</v>
      </c>
      <c r="BO60">
        <v>38</v>
      </c>
      <c r="BP60">
        <v>27</v>
      </c>
      <c r="BQ60">
        <v>11</v>
      </c>
      <c r="BR60">
        <f t="shared" si="1"/>
        <v>16</v>
      </c>
      <c r="BS60">
        <v>1</v>
      </c>
    </row>
    <row r="61" spans="1:71" x14ac:dyDescent="0.3">
      <c r="A61">
        <v>1333</v>
      </c>
      <c r="B61">
        <v>4.5337717</v>
      </c>
      <c r="C61">
        <v>2007</v>
      </c>
      <c r="D61">
        <v>50</v>
      </c>
      <c r="E61">
        <v>0</v>
      </c>
      <c r="F61">
        <v>3</v>
      </c>
      <c r="G61">
        <v>-9</v>
      </c>
      <c r="H61">
        <v>0</v>
      </c>
      <c r="I61">
        <v>6632</v>
      </c>
      <c r="J61">
        <v>20076632</v>
      </c>
      <c r="K61">
        <v>0</v>
      </c>
      <c r="L61">
        <v>1</v>
      </c>
      <c r="M61">
        <v>1</v>
      </c>
      <c r="N61">
        <v>3</v>
      </c>
      <c r="O61">
        <v>4</v>
      </c>
      <c r="P61">
        <v>36</v>
      </c>
      <c r="Q61">
        <v>1</v>
      </c>
      <c r="R61">
        <v>997504</v>
      </c>
      <c r="S61">
        <v>1</v>
      </c>
      <c r="T61">
        <v>-9</v>
      </c>
      <c r="U61">
        <v>1</v>
      </c>
      <c r="V61" t="s">
        <v>76</v>
      </c>
      <c r="W61">
        <v>4254</v>
      </c>
      <c r="X61">
        <v>2869</v>
      </c>
      <c r="Y61" t="s">
        <v>79</v>
      </c>
      <c r="Z61">
        <v>2761</v>
      </c>
      <c r="AA61">
        <v>25000</v>
      </c>
      <c r="AB61">
        <v>412</v>
      </c>
      <c r="AC61">
        <v>4168</v>
      </c>
      <c r="AD61">
        <v>99811</v>
      </c>
      <c r="AE61">
        <v>2724</v>
      </c>
      <c r="AF61">
        <v>78551</v>
      </c>
      <c r="AG61">
        <v>2768</v>
      </c>
      <c r="AH61">
        <v>4240</v>
      </c>
      <c r="AI61">
        <v>5849</v>
      </c>
      <c r="AJ61">
        <v>2441</v>
      </c>
      <c r="AK61">
        <v>4280</v>
      </c>
      <c r="AL61">
        <v>3961</v>
      </c>
      <c r="AM61">
        <v>8872</v>
      </c>
      <c r="AN61">
        <v>3961</v>
      </c>
      <c r="AO61">
        <v>8964</v>
      </c>
      <c r="AP61">
        <v>3721</v>
      </c>
      <c r="AQ61">
        <v>3725</v>
      </c>
      <c r="AR61">
        <v>4223</v>
      </c>
      <c r="AS61">
        <v>3893</v>
      </c>
      <c r="AT61" s="1">
        <v>3751</v>
      </c>
      <c r="AU61">
        <v>3764</v>
      </c>
      <c r="AV61">
        <v>3893</v>
      </c>
      <c r="AW61">
        <v>3725</v>
      </c>
      <c r="AX61">
        <v>3766</v>
      </c>
      <c r="AY61" t="s">
        <v>15</v>
      </c>
      <c r="AZ61" t="s">
        <v>15</v>
      </c>
      <c r="BA61">
        <v>21</v>
      </c>
      <c r="BB61">
        <v>5</v>
      </c>
      <c r="BC61">
        <v>5</v>
      </c>
      <c r="BD61">
        <v>3</v>
      </c>
      <c r="BE61">
        <v>3</v>
      </c>
      <c r="BF61">
        <v>29</v>
      </c>
      <c r="BG61">
        <v>5</v>
      </c>
      <c r="BH61">
        <v>0</v>
      </c>
      <c r="BI61">
        <v>21</v>
      </c>
      <c r="BJ61">
        <v>21</v>
      </c>
      <c r="BK61">
        <v>8</v>
      </c>
      <c r="BL61">
        <v>36</v>
      </c>
      <c r="BM61">
        <v>5</v>
      </c>
      <c r="BN61">
        <v>-99</v>
      </c>
      <c r="BO61">
        <v>-99</v>
      </c>
      <c r="BP61">
        <v>21</v>
      </c>
      <c r="BQ61">
        <v>5</v>
      </c>
      <c r="BR61">
        <f t="shared" si="1"/>
        <v>16</v>
      </c>
      <c r="BS61">
        <v>1</v>
      </c>
    </row>
    <row r="62" spans="1:71" x14ac:dyDescent="0.3">
      <c r="A62">
        <v>1429</v>
      </c>
      <c r="B62">
        <v>5.0673282000000004</v>
      </c>
      <c r="C62">
        <v>2007</v>
      </c>
      <c r="D62">
        <v>56</v>
      </c>
      <c r="E62">
        <v>0</v>
      </c>
      <c r="F62">
        <v>3</v>
      </c>
      <c r="G62">
        <v>1</v>
      </c>
      <c r="H62">
        <v>0</v>
      </c>
      <c r="I62">
        <v>34099</v>
      </c>
      <c r="J62">
        <v>200734099</v>
      </c>
      <c r="K62">
        <v>0</v>
      </c>
      <c r="L62">
        <v>1</v>
      </c>
      <c r="M62">
        <v>1</v>
      </c>
      <c r="N62">
        <v>2</v>
      </c>
      <c r="O62">
        <v>1</v>
      </c>
      <c r="P62">
        <v>43</v>
      </c>
      <c r="Q62">
        <v>1</v>
      </c>
      <c r="R62">
        <v>1179321</v>
      </c>
      <c r="S62">
        <v>2</v>
      </c>
      <c r="T62">
        <v>2</v>
      </c>
      <c r="U62">
        <v>6</v>
      </c>
      <c r="V62" t="s">
        <v>76</v>
      </c>
      <c r="W62">
        <v>4280</v>
      </c>
      <c r="X62">
        <v>4254</v>
      </c>
      <c r="Y62">
        <v>4271</v>
      </c>
      <c r="Z62">
        <v>41519</v>
      </c>
      <c r="AA62">
        <v>3970</v>
      </c>
      <c r="AB62">
        <v>2639</v>
      </c>
      <c r="AC62">
        <v>42653</v>
      </c>
      <c r="AD62">
        <v>51881</v>
      </c>
      <c r="AE62">
        <v>78551</v>
      </c>
      <c r="AF62" t="s">
        <v>77</v>
      </c>
      <c r="AG62" t="s">
        <v>77</v>
      </c>
      <c r="AH62" t="s">
        <v>77</v>
      </c>
      <c r="AI62" t="s">
        <v>77</v>
      </c>
      <c r="AJ62" t="s">
        <v>77</v>
      </c>
      <c r="AK62" t="s">
        <v>77</v>
      </c>
      <c r="AL62" s="1">
        <v>3751</v>
      </c>
      <c r="AM62">
        <v>3764</v>
      </c>
      <c r="AN62">
        <v>3761</v>
      </c>
      <c r="AO62">
        <v>3402</v>
      </c>
      <c r="AP62">
        <v>3766</v>
      </c>
      <c r="AQ62">
        <v>3961</v>
      </c>
      <c r="AR62">
        <v>8872</v>
      </c>
      <c r="AS62">
        <v>3322</v>
      </c>
      <c r="AT62" t="s">
        <v>15</v>
      </c>
      <c r="AU62" t="s">
        <v>15</v>
      </c>
      <c r="AV62" t="s">
        <v>15</v>
      </c>
      <c r="AW62" t="s">
        <v>15</v>
      </c>
      <c r="AX62" t="s">
        <v>15</v>
      </c>
      <c r="AY62" t="s">
        <v>15</v>
      </c>
      <c r="AZ62" t="s">
        <v>15</v>
      </c>
      <c r="BA62">
        <v>19</v>
      </c>
      <c r="BB62">
        <v>19</v>
      </c>
      <c r="BC62">
        <v>1</v>
      </c>
      <c r="BD62">
        <v>1</v>
      </c>
      <c r="BE62">
        <v>2</v>
      </c>
      <c r="BF62">
        <v>19</v>
      </c>
      <c r="BG62">
        <v>1</v>
      </c>
      <c r="BH62">
        <v>8</v>
      </c>
      <c r="BI62">
        <v>-99</v>
      </c>
      <c r="BJ62">
        <v>-99</v>
      </c>
      <c r="BK62">
        <v>-99</v>
      </c>
      <c r="BL62">
        <v>-99</v>
      </c>
      <c r="BM62">
        <v>-99</v>
      </c>
      <c r="BN62">
        <v>-99</v>
      </c>
      <c r="BO62">
        <v>-99</v>
      </c>
      <c r="BP62">
        <v>19</v>
      </c>
      <c r="BQ62">
        <v>2</v>
      </c>
      <c r="BR62">
        <f t="shared" si="1"/>
        <v>17</v>
      </c>
      <c r="BS62">
        <v>1</v>
      </c>
    </row>
    <row r="63" spans="1:71" x14ac:dyDescent="0.3">
      <c r="A63">
        <v>942</v>
      </c>
      <c r="B63">
        <v>5.0586102999999998</v>
      </c>
      <c r="C63">
        <v>2005</v>
      </c>
      <c r="D63">
        <v>47</v>
      </c>
      <c r="E63">
        <v>0</v>
      </c>
      <c r="F63">
        <v>2</v>
      </c>
      <c r="G63">
        <v>-9</v>
      </c>
      <c r="H63">
        <v>0</v>
      </c>
      <c r="I63">
        <v>6010</v>
      </c>
      <c r="J63">
        <v>20056010</v>
      </c>
      <c r="K63">
        <v>0</v>
      </c>
      <c r="L63">
        <v>1</v>
      </c>
      <c r="M63">
        <v>1</v>
      </c>
      <c r="N63">
        <v>2</v>
      </c>
      <c r="O63">
        <v>4</v>
      </c>
      <c r="P63">
        <v>37</v>
      </c>
      <c r="Q63">
        <v>3</v>
      </c>
      <c r="R63">
        <v>922150</v>
      </c>
      <c r="S63">
        <v>3</v>
      </c>
      <c r="T63">
        <v>-9</v>
      </c>
      <c r="U63">
        <v>6</v>
      </c>
      <c r="V63" t="s">
        <v>76</v>
      </c>
      <c r="W63">
        <v>39891</v>
      </c>
      <c r="X63">
        <v>3963</v>
      </c>
      <c r="Y63" t="s">
        <v>85</v>
      </c>
      <c r="Z63">
        <v>4270</v>
      </c>
      <c r="AA63">
        <v>9973</v>
      </c>
      <c r="AB63">
        <v>2761</v>
      </c>
      <c r="AC63">
        <v>4148</v>
      </c>
      <c r="AD63">
        <v>3970</v>
      </c>
      <c r="AE63">
        <v>41401</v>
      </c>
      <c r="AF63">
        <v>5185</v>
      </c>
      <c r="AG63">
        <v>30393</v>
      </c>
      <c r="AH63">
        <v>496</v>
      </c>
      <c r="AI63">
        <v>78551</v>
      </c>
      <c r="AJ63">
        <v>5180</v>
      </c>
      <c r="AK63">
        <v>4255</v>
      </c>
      <c r="AL63" s="1">
        <v>3751</v>
      </c>
      <c r="AM63">
        <v>3766</v>
      </c>
      <c r="AN63">
        <v>9974</v>
      </c>
      <c r="AO63">
        <v>3961</v>
      </c>
      <c r="AP63">
        <v>9904</v>
      </c>
      <c r="AQ63">
        <v>9900</v>
      </c>
      <c r="AR63">
        <v>9604</v>
      </c>
      <c r="AS63">
        <v>3764</v>
      </c>
      <c r="AT63">
        <v>9391</v>
      </c>
      <c r="AU63">
        <v>93</v>
      </c>
      <c r="AV63">
        <v>9900</v>
      </c>
      <c r="AW63">
        <v>3961</v>
      </c>
      <c r="AX63">
        <v>3761</v>
      </c>
      <c r="AY63">
        <v>9672</v>
      </c>
      <c r="AZ63">
        <v>3764</v>
      </c>
      <c r="BA63">
        <v>28</v>
      </c>
      <c r="BB63">
        <v>10</v>
      </c>
      <c r="BC63">
        <v>28</v>
      </c>
      <c r="BD63">
        <v>28</v>
      </c>
      <c r="BE63">
        <v>10</v>
      </c>
      <c r="BF63">
        <v>10</v>
      </c>
      <c r="BG63">
        <v>10</v>
      </c>
      <c r="BH63">
        <v>10</v>
      </c>
      <c r="BI63">
        <v>17</v>
      </c>
      <c r="BJ63">
        <v>28</v>
      </c>
      <c r="BK63">
        <v>28</v>
      </c>
      <c r="BL63">
        <v>10</v>
      </c>
      <c r="BM63">
        <v>6</v>
      </c>
      <c r="BN63">
        <v>10</v>
      </c>
      <c r="BO63">
        <v>28</v>
      </c>
      <c r="BP63">
        <v>28</v>
      </c>
      <c r="BQ63">
        <v>10</v>
      </c>
      <c r="BR63">
        <f t="shared" si="1"/>
        <v>18</v>
      </c>
      <c r="BS63">
        <v>1</v>
      </c>
    </row>
    <row r="64" spans="1:71" x14ac:dyDescent="0.3">
      <c r="A64">
        <v>1428</v>
      </c>
      <c r="B64">
        <v>5.0673282000000004</v>
      </c>
      <c r="C64">
        <v>2007</v>
      </c>
      <c r="D64">
        <v>60</v>
      </c>
      <c r="E64">
        <v>0</v>
      </c>
      <c r="F64">
        <v>3</v>
      </c>
      <c r="G64">
        <v>-9</v>
      </c>
      <c r="H64">
        <v>0</v>
      </c>
      <c r="I64">
        <v>34099</v>
      </c>
      <c r="J64">
        <v>200734099</v>
      </c>
      <c r="K64">
        <v>0</v>
      </c>
      <c r="L64">
        <v>1</v>
      </c>
      <c r="M64">
        <v>1</v>
      </c>
      <c r="N64">
        <v>2</v>
      </c>
      <c r="O64">
        <v>1</v>
      </c>
      <c r="P64">
        <v>72</v>
      </c>
      <c r="Q64">
        <v>1</v>
      </c>
      <c r="R64">
        <v>1408760</v>
      </c>
      <c r="S64">
        <v>4</v>
      </c>
      <c r="T64">
        <v>2</v>
      </c>
      <c r="U64">
        <v>1</v>
      </c>
      <c r="V64" t="s">
        <v>76</v>
      </c>
      <c r="W64">
        <v>4148</v>
      </c>
      <c r="X64">
        <v>78551</v>
      </c>
      <c r="Y64">
        <v>4280</v>
      </c>
      <c r="Z64">
        <v>5121</v>
      </c>
      <c r="AA64">
        <v>99859</v>
      </c>
      <c r="AB64">
        <v>99683</v>
      </c>
      <c r="AC64">
        <v>99832</v>
      </c>
      <c r="AD64">
        <v>9971</v>
      </c>
      <c r="AE64">
        <v>42732</v>
      </c>
      <c r="AF64" t="s">
        <v>77</v>
      </c>
      <c r="AG64" t="s">
        <v>77</v>
      </c>
      <c r="AH64" t="s">
        <v>77</v>
      </c>
      <c r="AI64" t="s">
        <v>77</v>
      </c>
      <c r="AJ64" t="s">
        <v>77</v>
      </c>
      <c r="AK64" t="s">
        <v>77</v>
      </c>
      <c r="AL64" s="1">
        <v>3751</v>
      </c>
      <c r="AM64">
        <v>3764</v>
      </c>
      <c r="AN64">
        <v>3766</v>
      </c>
      <c r="AO64">
        <v>4011</v>
      </c>
      <c r="AP64">
        <v>3961</v>
      </c>
      <c r="AQ64">
        <v>3961</v>
      </c>
      <c r="AR64">
        <v>3404</v>
      </c>
      <c r="AS64">
        <v>3725</v>
      </c>
      <c r="AT64" t="s">
        <v>15</v>
      </c>
      <c r="AU64" t="s">
        <v>15</v>
      </c>
      <c r="AV64" t="s">
        <v>15</v>
      </c>
      <c r="AW64" t="s">
        <v>15</v>
      </c>
      <c r="AX64" t="s">
        <v>15</v>
      </c>
      <c r="AY64" t="s">
        <v>15</v>
      </c>
      <c r="AZ64" t="s">
        <v>15</v>
      </c>
      <c r="BA64">
        <v>20</v>
      </c>
      <c r="BB64">
        <v>20</v>
      </c>
      <c r="BC64">
        <v>2</v>
      </c>
      <c r="BD64">
        <v>2</v>
      </c>
      <c r="BE64">
        <v>20</v>
      </c>
      <c r="BF64">
        <v>2</v>
      </c>
      <c r="BG64">
        <v>27</v>
      </c>
      <c r="BH64">
        <v>33</v>
      </c>
      <c r="BI64">
        <v>-99</v>
      </c>
      <c r="BJ64">
        <v>-99</v>
      </c>
      <c r="BK64">
        <v>-99</v>
      </c>
      <c r="BL64">
        <v>-99</v>
      </c>
      <c r="BM64">
        <v>-99</v>
      </c>
      <c r="BN64">
        <v>-99</v>
      </c>
      <c r="BO64">
        <v>-99</v>
      </c>
      <c r="BP64">
        <v>20</v>
      </c>
      <c r="BQ64">
        <v>2</v>
      </c>
      <c r="BR64">
        <f t="shared" si="1"/>
        <v>18</v>
      </c>
      <c r="BS64">
        <v>1</v>
      </c>
    </row>
    <row r="65" spans="1:71" x14ac:dyDescent="0.3">
      <c r="A65">
        <v>920</v>
      </c>
      <c r="B65">
        <v>4.8866854999999996</v>
      </c>
      <c r="C65">
        <v>2004</v>
      </c>
      <c r="D65">
        <v>47</v>
      </c>
      <c r="E65">
        <v>0</v>
      </c>
      <c r="F65">
        <v>3</v>
      </c>
      <c r="G65">
        <v>-9</v>
      </c>
      <c r="H65">
        <v>0</v>
      </c>
      <c r="I65">
        <v>48143</v>
      </c>
      <c r="J65">
        <v>200448143</v>
      </c>
      <c r="K65">
        <v>3</v>
      </c>
      <c r="L65">
        <v>1</v>
      </c>
      <c r="M65">
        <v>0</v>
      </c>
      <c r="N65">
        <v>3</v>
      </c>
      <c r="O65">
        <v>3</v>
      </c>
      <c r="P65">
        <v>33</v>
      </c>
      <c r="Q65">
        <v>3</v>
      </c>
      <c r="R65">
        <v>757630</v>
      </c>
      <c r="S65">
        <v>1</v>
      </c>
      <c r="T65">
        <v>3</v>
      </c>
      <c r="U65">
        <v>1</v>
      </c>
      <c r="V65" t="s">
        <v>76</v>
      </c>
      <c r="W65">
        <v>4280</v>
      </c>
      <c r="X65">
        <v>4254</v>
      </c>
      <c r="Y65">
        <v>78551</v>
      </c>
      <c r="Z65">
        <v>99811</v>
      </c>
      <c r="AA65">
        <v>2869</v>
      </c>
      <c r="AB65">
        <v>5119</v>
      </c>
      <c r="AC65">
        <v>4239</v>
      </c>
      <c r="AD65">
        <v>2724</v>
      </c>
      <c r="AE65">
        <v>25000</v>
      </c>
      <c r="AF65">
        <v>2449</v>
      </c>
      <c r="AG65">
        <v>29680</v>
      </c>
      <c r="AH65">
        <v>29620</v>
      </c>
      <c r="AI65">
        <v>4111</v>
      </c>
      <c r="AJ65" t="s">
        <v>77</v>
      </c>
      <c r="AK65" t="s">
        <v>77</v>
      </c>
      <c r="AL65" s="1">
        <v>3751</v>
      </c>
      <c r="AM65">
        <v>3766</v>
      </c>
      <c r="AN65">
        <v>3712</v>
      </c>
      <c r="AO65">
        <v>3961</v>
      </c>
      <c r="AP65">
        <v>3725</v>
      </c>
      <c r="AQ65">
        <v>3764</v>
      </c>
      <c r="AR65">
        <v>8872</v>
      </c>
      <c r="AS65">
        <v>9672</v>
      </c>
      <c r="AT65">
        <v>9604</v>
      </c>
      <c r="AU65">
        <v>3891</v>
      </c>
      <c r="AV65" t="s">
        <v>15</v>
      </c>
      <c r="AW65" t="s">
        <v>15</v>
      </c>
      <c r="AX65" t="s">
        <v>15</v>
      </c>
      <c r="AY65" t="s">
        <v>15</v>
      </c>
      <c r="AZ65" t="s">
        <v>15</v>
      </c>
      <c r="BA65">
        <v>22</v>
      </c>
      <c r="BB65">
        <v>2</v>
      </c>
      <c r="BC65">
        <v>2</v>
      </c>
      <c r="BD65">
        <v>22</v>
      </c>
      <c r="BE65">
        <v>29</v>
      </c>
      <c r="BF65">
        <v>22</v>
      </c>
      <c r="BG65">
        <v>2</v>
      </c>
      <c r="BH65">
        <v>2</v>
      </c>
      <c r="BI65">
        <v>2</v>
      </c>
      <c r="BJ65">
        <v>2</v>
      </c>
      <c r="BK65">
        <v>-99</v>
      </c>
      <c r="BL65">
        <v>-99</v>
      </c>
      <c r="BM65">
        <v>-99</v>
      </c>
      <c r="BN65">
        <v>-99</v>
      </c>
      <c r="BO65">
        <v>-99</v>
      </c>
      <c r="BP65">
        <v>22</v>
      </c>
      <c r="BQ65">
        <v>2</v>
      </c>
      <c r="BR65">
        <f t="shared" si="1"/>
        <v>20</v>
      </c>
      <c r="BS65">
        <v>1</v>
      </c>
    </row>
    <row r="66" spans="1:71" x14ac:dyDescent="0.3">
      <c r="A66">
        <v>389</v>
      </c>
      <c r="B66">
        <v>5.1877000000000004</v>
      </c>
      <c r="C66">
        <v>2001</v>
      </c>
      <c r="D66">
        <v>57</v>
      </c>
      <c r="E66">
        <v>1</v>
      </c>
      <c r="F66">
        <v>2</v>
      </c>
      <c r="G66">
        <v>4</v>
      </c>
      <c r="H66">
        <v>0</v>
      </c>
      <c r="I66">
        <v>36125</v>
      </c>
      <c r="J66">
        <v>200136125</v>
      </c>
      <c r="K66">
        <v>0</v>
      </c>
      <c r="L66">
        <v>1</v>
      </c>
      <c r="M66">
        <v>1</v>
      </c>
      <c r="N66">
        <v>3</v>
      </c>
      <c r="O66">
        <v>1</v>
      </c>
      <c r="P66">
        <v>161</v>
      </c>
      <c r="Q66">
        <v>-9</v>
      </c>
      <c r="R66">
        <v>889730</v>
      </c>
      <c r="S66">
        <v>4</v>
      </c>
      <c r="T66">
        <v>1</v>
      </c>
      <c r="U66">
        <v>20</v>
      </c>
      <c r="V66" t="s">
        <v>76</v>
      </c>
      <c r="W66">
        <v>4148</v>
      </c>
      <c r="X66">
        <v>4280</v>
      </c>
      <c r="Y66">
        <v>3229</v>
      </c>
      <c r="Z66">
        <v>99701</v>
      </c>
      <c r="AA66">
        <v>388</v>
      </c>
      <c r="AB66">
        <v>3314</v>
      </c>
      <c r="AC66">
        <v>78039</v>
      </c>
      <c r="AD66">
        <v>5192</v>
      </c>
      <c r="AE66">
        <v>99859</v>
      </c>
      <c r="AF66">
        <v>5672</v>
      </c>
      <c r="AG66">
        <v>9975</v>
      </c>
      <c r="AH66">
        <v>5849</v>
      </c>
      <c r="AI66">
        <v>7907</v>
      </c>
      <c r="AJ66">
        <v>99812</v>
      </c>
      <c r="AK66">
        <v>99811</v>
      </c>
      <c r="AL66" s="1">
        <v>375</v>
      </c>
      <c r="AM66">
        <v>5412</v>
      </c>
      <c r="AN66">
        <v>3779</v>
      </c>
      <c r="AO66">
        <v>3764</v>
      </c>
      <c r="AP66">
        <v>8622</v>
      </c>
      <c r="AQ66">
        <v>3403</v>
      </c>
      <c r="AR66">
        <v>8674</v>
      </c>
      <c r="AS66">
        <v>3328</v>
      </c>
      <c r="AT66">
        <v>3766</v>
      </c>
      <c r="AU66">
        <v>3764</v>
      </c>
      <c r="AV66">
        <v>3766</v>
      </c>
      <c r="AW66">
        <v>3725</v>
      </c>
      <c r="AX66">
        <v>3725</v>
      </c>
      <c r="AY66">
        <v>3725</v>
      </c>
      <c r="AZ66">
        <v>3725</v>
      </c>
      <c r="BA66">
        <v>83</v>
      </c>
      <c r="BB66">
        <v>76</v>
      </c>
      <c r="BC66">
        <v>82</v>
      </c>
      <c r="BD66">
        <v>83</v>
      </c>
      <c r="BE66">
        <v>93</v>
      </c>
      <c r="BF66">
        <v>93</v>
      </c>
      <c r="BG66">
        <v>98</v>
      </c>
      <c r="BH66">
        <v>56</v>
      </c>
      <c r="BI66">
        <v>63</v>
      </c>
      <c r="BJ66">
        <v>63</v>
      </c>
      <c r="BK66">
        <v>82</v>
      </c>
      <c r="BL66">
        <v>90</v>
      </c>
      <c r="BM66">
        <v>97</v>
      </c>
      <c r="BN66">
        <v>104</v>
      </c>
      <c r="BO66">
        <v>120</v>
      </c>
      <c r="BP66">
        <v>83</v>
      </c>
      <c r="BQ66">
        <v>63</v>
      </c>
      <c r="BR66">
        <f t="shared" ref="BR66:BR97" si="2">BP66-BQ66</f>
        <v>20</v>
      </c>
      <c r="BS66">
        <v>2</v>
      </c>
    </row>
    <row r="67" spans="1:71" x14ac:dyDescent="0.3">
      <c r="A67">
        <v>1443</v>
      </c>
      <c r="B67">
        <v>5.0673282000000004</v>
      </c>
      <c r="C67">
        <v>2007</v>
      </c>
      <c r="D67">
        <v>65</v>
      </c>
      <c r="E67">
        <v>0</v>
      </c>
      <c r="F67">
        <v>1</v>
      </c>
      <c r="G67">
        <v>3</v>
      </c>
      <c r="H67">
        <v>0</v>
      </c>
      <c r="I67">
        <v>34099</v>
      </c>
      <c r="J67">
        <v>200734099</v>
      </c>
      <c r="K67">
        <v>0</v>
      </c>
      <c r="L67">
        <v>1</v>
      </c>
      <c r="M67">
        <v>1</v>
      </c>
      <c r="N67">
        <v>2</v>
      </c>
      <c r="O67">
        <v>1</v>
      </c>
      <c r="P67">
        <v>69</v>
      </c>
      <c r="Q67">
        <v>1</v>
      </c>
      <c r="R67">
        <v>-666666666</v>
      </c>
      <c r="S67">
        <v>3</v>
      </c>
      <c r="T67">
        <v>2</v>
      </c>
      <c r="U67">
        <v>1</v>
      </c>
      <c r="V67" t="s">
        <v>76</v>
      </c>
      <c r="W67">
        <v>42820</v>
      </c>
      <c r="X67">
        <v>5185</v>
      </c>
      <c r="Y67">
        <v>4254</v>
      </c>
      <c r="Z67">
        <v>4271</v>
      </c>
      <c r="AA67">
        <v>99812</v>
      </c>
      <c r="AB67">
        <v>4275</v>
      </c>
      <c r="AC67">
        <v>388</v>
      </c>
      <c r="AD67">
        <v>99931</v>
      </c>
      <c r="AE67">
        <v>99592</v>
      </c>
      <c r="AF67" t="s">
        <v>77</v>
      </c>
      <c r="AG67" t="s">
        <v>77</v>
      </c>
      <c r="AH67" t="s">
        <v>77</v>
      </c>
      <c r="AI67" t="s">
        <v>77</v>
      </c>
      <c r="AJ67" t="s">
        <v>77</v>
      </c>
      <c r="AK67" t="s">
        <v>77</v>
      </c>
      <c r="AL67" s="1">
        <v>3751</v>
      </c>
      <c r="AM67">
        <v>3761</v>
      </c>
      <c r="AN67">
        <v>3766</v>
      </c>
      <c r="AO67">
        <v>3712</v>
      </c>
      <c r="AP67">
        <v>3961</v>
      </c>
      <c r="AQ67">
        <v>3725</v>
      </c>
      <c r="AR67">
        <v>3721</v>
      </c>
      <c r="AS67">
        <v>9604</v>
      </c>
      <c r="AT67" t="s">
        <v>15</v>
      </c>
      <c r="AU67" t="s">
        <v>15</v>
      </c>
      <c r="AV67" t="s">
        <v>15</v>
      </c>
      <c r="AW67" t="s">
        <v>15</v>
      </c>
      <c r="AX67" t="s">
        <v>15</v>
      </c>
      <c r="AY67" t="s">
        <v>15</v>
      </c>
      <c r="AZ67" t="s">
        <v>15</v>
      </c>
      <c r="BA67">
        <v>28</v>
      </c>
      <c r="BB67">
        <v>4</v>
      </c>
      <c r="BC67">
        <v>8</v>
      </c>
      <c r="BD67">
        <v>11</v>
      </c>
      <c r="BE67">
        <v>28</v>
      </c>
      <c r="BF67">
        <v>36</v>
      </c>
      <c r="BG67">
        <v>1</v>
      </c>
      <c r="BH67">
        <v>8</v>
      </c>
      <c r="BI67">
        <v>-99</v>
      </c>
      <c r="BJ67">
        <v>-99</v>
      </c>
      <c r="BK67">
        <v>-99</v>
      </c>
      <c r="BL67">
        <v>-99</v>
      </c>
      <c r="BM67">
        <v>-99</v>
      </c>
      <c r="BN67">
        <v>-99</v>
      </c>
      <c r="BO67">
        <v>-99</v>
      </c>
      <c r="BP67">
        <v>28</v>
      </c>
      <c r="BQ67">
        <v>8</v>
      </c>
      <c r="BR67">
        <f t="shared" si="2"/>
        <v>20</v>
      </c>
      <c r="BS67">
        <v>1</v>
      </c>
    </row>
    <row r="68" spans="1:71" x14ac:dyDescent="0.3">
      <c r="A68">
        <v>2958</v>
      </c>
      <c r="B68">
        <v>4.5205622999999999</v>
      </c>
      <c r="C68">
        <v>2011</v>
      </c>
      <c r="D68">
        <v>20</v>
      </c>
      <c r="E68">
        <v>0</v>
      </c>
      <c r="F68">
        <v>3</v>
      </c>
      <c r="G68">
        <v>3</v>
      </c>
      <c r="H68">
        <v>1</v>
      </c>
      <c r="I68">
        <v>29185</v>
      </c>
      <c r="J68">
        <v>201129185</v>
      </c>
      <c r="K68">
        <v>0</v>
      </c>
      <c r="L68">
        <v>1</v>
      </c>
      <c r="M68">
        <v>1</v>
      </c>
      <c r="N68">
        <v>3</v>
      </c>
      <c r="O68">
        <v>2</v>
      </c>
      <c r="P68">
        <v>52</v>
      </c>
      <c r="Q68">
        <v>1</v>
      </c>
      <c r="R68">
        <v>475240</v>
      </c>
      <c r="S68">
        <v>1</v>
      </c>
      <c r="T68">
        <v>3</v>
      </c>
      <c r="U68">
        <v>5</v>
      </c>
      <c r="V68" t="s">
        <v>76</v>
      </c>
      <c r="W68">
        <v>4241</v>
      </c>
      <c r="X68">
        <v>51851</v>
      </c>
      <c r="Y68">
        <v>389</v>
      </c>
      <c r="Z68">
        <v>5845</v>
      </c>
      <c r="AA68">
        <v>78551</v>
      </c>
      <c r="AB68">
        <v>34830</v>
      </c>
      <c r="AC68">
        <v>99731</v>
      </c>
      <c r="AD68">
        <v>42821</v>
      </c>
      <c r="AE68">
        <v>99591</v>
      </c>
      <c r="AF68">
        <v>7994</v>
      </c>
      <c r="AG68">
        <v>7470</v>
      </c>
      <c r="AH68">
        <v>99811</v>
      </c>
      <c r="AI68">
        <v>1122</v>
      </c>
      <c r="AJ68">
        <v>99609</v>
      </c>
      <c r="AK68">
        <v>2851</v>
      </c>
      <c r="AL68" s="1">
        <v>3751</v>
      </c>
      <c r="AM68">
        <v>3931</v>
      </c>
      <c r="AN68">
        <v>8382</v>
      </c>
      <c r="AO68">
        <v>3479</v>
      </c>
      <c r="AP68">
        <v>3479</v>
      </c>
      <c r="AQ68">
        <v>3479</v>
      </c>
      <c r="AR68">
        <v>3752</v>
      </c>
      <c r="AS68">
        <v>3766</v>
      </c>
      <c r="AT68">
        <v>3612</v>
      </c>
      <c r="AU68">
        <v>3965</v>
      </c>
      <c r="AV68">
        <v>3521</v>
      </c>
      <c r="AW68">
        <v>3764</v>
      </c>
      <c r="AX68">
        <v>9907</v>
      </c>
      <c r="AY68">
        <v>9904</v>
      </c>
      <c r="AZ68">
        <v>9905</v>
      </c>
      <c r="BA68">
        <v>21</v>
      </c>
      <c r="BB68">
        <v>1</v>
      </c>
      <c r="BC68">
        <v>21</v>
      </c>
      <c r="BD68">
        <v>21</v>
      </c>
      <c r="BE68">
        <v>7</v>
      </c>
      <c r="BF68">
        <v>3</v>
      </c>
      <c r="BG68">
        <v>2</v>
      </c>
      <c r="BH68">
        <v>0</v>
      </c>
      <c r="BI68">
        <v>0</v>
      </c>
      <c r="BJ68">
        <v>0</v>
      </c>
      <c r="BK68">
        <v>0</v>
      </c>
      <c r="BL68">
        <v>21</v>
      </c>
      <c r="BM68">
        <v>1</v>
      </c>
      <c r="BN68">
        <v>1</v>
      </c>
      <c r="BO68">
        <v>1</v>
      </c>
      <c r="BP68">
        <v>21</v>
      </c>
      <c r="BQ68">
        <v>0</v>
      </c>
      <c r="BR68">
        <f t="shared" si="2"/>
        <v>21</v>
      </c>
      <c r="BS68">
        <v>1</v>
      </c>
    </row>
    <row r="69" spans="1:71" x14ac:dyDescent="0.3">
      <c r="A69">
        <v>382</v>
      </c>
      <c r="B69">
        <v>5.6666999999999996</v>
      </c>
      <c r="C69">
        <v>2001</v>
      </c>
      <c r="D69">
        <v>50</v>
      </c>
      <c r="E69">
        <v>0</v>
      </c>
      <c r="F69">
        <v>3</v>
      </c>
      <c r="G69">
        <v>-9</v>
      </c>
      <c r="H69">
        <v>0</v>
      </c>
      <c r="I69">
        <v>27108</v>
      </c>
      <c r="J69">
        <v>200127108</v>
      </c>
      <c r="K69">
        <v>0</v>
      </c>
      <c r="L69">
        <v>1</v>
      </c>
      <c r="M69">
        <v>1</v>
      </c>
      <c r="N69">
        <v>3</v>
      </c>
      <c r="O69">
        <v>2</v>
      </c>
      <c r="P69">
        <v>29</v>
      </c>
      <c r="Q69">
        <v>-9</v>
      </c>
      <c r="R69">
        <v>360672</v>
      </c>
      <c r="S69">
        <v>2</v>
      </c>
      <c r="T69">
        <v>2</v>
      </c>
      <c r="U69">
        <v>1</v>
      </c>
      <c r="V69" t="s">
        <v>76</v>
      </c>
      <c r="W69">
        <v>41041</v>
      </c>
      <c r="X69">
        <v>78551</v>
      </c>
      <c r="Y69">
        <v>4240</v>
      </c>
      <c r="Z69">
        <v>9971</v>
      </c>
      <c r="AA69">
        <v>42732</v>
      </c>
      <c r="AB69">
        <v>47831</v>
      </c>
      <c r="AC69">
        <v>5849</v>
      </c>
      <c r="AD69">
        <v>4148</v>
      </c>
      <c r="AE69">
        <v>41401</v>
      </c>
      <c r="AF69" t="s">
        <v>77</v>
      </c>
      <c r="AG69" t="s">
        <v>77</v>
      </c>
      <c r="AH69" t="s">
        <v>77</v>
      </c>
      <c r="AI69" t="s">
        <v>77</v>
      </c>
      <c r="AJ69" t="s">
        <v>77</v>
      </c>
      <c r="AK69" t="s">
        <v>77</v>
      </c>
      <c r="AL69" s="1">
        <v>375</v>
      </c>
      <c r="AM69">
        <v>3764</v>
      </c>
      <c r="AN69">
        <v>3961</v>
      </c>
      <c r="AO69">
        <v>3766</v>
      </c>
      <c r="AP69">
        <v>3611</v>
      </c>
      <c r="AQ69">
        <v>3961</v>
      </c>
      <c r="AR69" t="s">
        <v>15</v>
      </c>
      <c r="AS69" t="s">
        <v>15</v>
      </c>
      <c r="AT69" t="s">
        <v>15</v>
      </c>
      <c r="AU69" t="s">
        <v>15</v>
      </c>
      <c r="AV69" t="s">
        <v>15</v>
      </c>
      <c r="AW69" t="s">
        <v>15</v>
      </c>
      <c r="AX69" t="s">
        <v>15</v>
      </c>
      <c r="AY69" t="s">
        <v>15</v>
      </c>
      <c r="AZ69" t="s">
        <v>15</v>
      </c>
      <c r="BA69">
        <v>21</v>
      </c>
      <c r="BB69">
        <v>21</v>
      </c>
      <c r="BC69">
        <v>21</v>
      </c>
      <c r="BD69">
        <v>0</v>
      </c>
      <c r="BE69">
        <v>0</v>
      </c>
      <c r="BF69">
        <v>0</v>
      </c>
      <c r="BG69">
        <v>-99</v>
      </c>
      <c r="BH69">
        <v>-99</v>
      </c>
      <c r="BI69">
        <v>-99</v>
      </c>
      <c r="BJ69">
        <v>-99</v>
      </c>
      <c r="BK69">
        <v>-99</v>
      </c>
      <c r="BL69">
        <v>-99</v>
      </c>
      <c r="BM69">
        <v>-99</v>
      </c>
      <c r="BN69">
        <v>-99</v>
      </c>
      <c r="BO69">
        <v>-99</v>
      </c>
      <c r="BP69">
        <v>21</v>
      </c>
      <c r="BQ69">
        <v>0</v>
      </c>
      <c r="BR69">
        <f t="shared" si="2"/>
        <v>21</v>
      </c>
      <c r="BS69">
        <v>1</v>
      </c>
    </row>
    <row r="70" spans="1:71" x14ac:dyDescent="0.3">
      <c r="A70">
        <v>1812</v>
      </c>
      <c r="B70">
        <v>5.6026220000000002</v>
      </c>
      <c r="C70">
        <v>2009</v>
      </c>
      <c r="D70">
        <v>57</v>
      </c>
      <c r="E70">
        <v>0</v>
      </c>
      <c r="F70">
        <v>3</v>
      </c>
      <c r="G70">
        <v>-9</v>
      </c>
      <c r="H70">
        <v>0</v>
      </c>
      <c r="I70">
        <v>4117</v>
      </c>
      <c r="J70">
        <v>20094117</v>
      </c>
      <c r="K70">
        <v>0</v>
      </c>
      <c r="L70">
        <v>1</v>
      </c>
      <c r="M70">
        <v>1</v>
      </c>
      <c r="N70">
        <v>2</v>
      </c>
      <c r="O70">
        <v>4</v>
      </c>
      <c r="P70">
        <v>71</v>
      </c>
      <c r="Q70">
        <v>1</v>
      </c>
      <c r="R70">
        <v>874615</v>
      </c>
      <c r="S70">
        <v>2</v>
      </c>
      <c r="T70">
        <v>1</v>
      </c>
      <c r="U70">
        <v>1</v>
      </c>
      <c r="V70" t="s">
        <v>76</v>
      </c>
      <c r="W70">
        <v>42823</v>
      </c>
      <c r="X70">
        <v>5845</v>
      </c>
      <c r="Y70">
        <v>78551</v>
      </c>
      <c r="Z70">
        <v>4254</v>
      </c>
      <c r="AA70">
        <v>2761</v>
      </c>
      <c r="AB70">
        <v>5990</v>
      </c>
      <c r="AC70">
        <v>2639</v>
      </c>
      <c r="AD70">
        <v>2867</v>
      </c>
      <c r="AE70">
        <v>4271</v>
      </c>
      <c r="AF70">
        <v>2851</v>
      </c>
      <c r="AG70">
        <v>99811</v>
      </c>
      <c r="AH70">
        <v>51189</v>
      </c>
      <c r="AI70">
        <v>4280</v>
      </c>
      <c r="AJ70">
        <v>52100</v>
      </c>
      <c r="AK70">
        <v>32723</v>
      </c>
      <c r="AL70">
        <v>3766</v>
      </c>
      <c r="AM70">
        <v>3764</v>
      </c>
      <c r="AN70" s="1">
        <v>3751</v>
      </c>
      <c r="AO70">
        <v>3761</v>
      </c>
      <c r="AP70">
        <v>3779</v>
      </c>
      <c r="AQ70">
        <v>3777</v>
      </c>
      <c r="AR70">
        <v>3406</v>
      </c>
      <c r="AS70">
        <v>9906</v>
      </c>
      <c r="AT70">
        <v>3725</v>
      </c>
      <c r="AU70" t="s">
        <v>15</v>
      </c>
      <c r="AV70" t="s">
        <v>15</v>
      </c>
      <c r="AW70" t="s">
        <v>15</v>
      </c>
      <c r="AX70" t="s">
        <v>15</v>
      </c>
      <c r="AY70" t="s">
        <v>15</v>
      </c>
      <c r="AZ70" t="s">
        <v>15</v>
      </c>
      <c r="BA70">
        <v>15</v>
      </c>
      <c r="BB70">
        <v>37</v>
      </c>
      <c r="BC70">
        <v>37</v>
      </c>
      <c r="BD70">
        <v>13</v>
      </c>
      <c r="BE70">
        <v>15</v>
      </c>
      <c r="BF70">
        <v>15</v>
      </c>
      <c r="BG70">
        <v>57</v>
      </c>
      <c r="BH70">
        <v>37</v>
      </c>
      <c r="BI70">
        <v>50</v>
      </c>
      <c r="BJ70">
        <v>-99</v>
      </c>
      <c r="BK70">
        <v>-99</v>
      </c>
      <c r="BL70">
        <v>-99</v>
      </c>
      <c r="BM70">
        <v>-99</v>
      </c>
      <c r="BN70">
        <v>-99</v>
      </c>
      <c r="BO70">
        <v>-99</v>
      </c>
      <c r="BP70">
        <v>37</v>
      </c>
      <c r="BQ70">
        <v>15</v>
      </c>
      <c r="BR70">
        <f t="shared" si="2"/>
        <v>22</v>
      </c>
      <c r="BS70">
        <v>1</v>
      </c>
    </row>
    <row r="71" spans="1:71" x14ac:dyDescent="0.3">
      <c r="A71">
        <v>2282</v>
      </c>
      <c r="B71">
        <v>5.3693093999999997</v>
      </c>
      <c r="C71">
        <v>2010</v>
      </c>
      <c r="D71">
        <v>33</v>
      </c>
      <c r="E71">
        <v>0</v>
      </c>
      <c r="F71">
        <v>3</v>
      </c>
      <c r="G71">
        <v>-9</v>
      </c>
      <c r="H71">
        <v>0</v>
      </c>
      <c r="I71">
        <v>12007</v>
      </c>
      <c r="J71">
        <v>201012007</v>
      </c>
      <c r="K71">
        <v>1</v>
      </c>
      <c r="L71">
        <v>1</v>
      </c>
      <c r="M71">
        <v>1</v>
      </c>
      <c r="N71">
        <v>3</v>
      </c>
      <c r="O71">
        <v>3</v>
      </c>
      <c r="P71">
        <v>65</v>
      </c>
      <c r="Q71">
        <v>3</v>
      </c>
      <c r="R71">
        <v>1103160</v>
      </c>
      <c r="S71">
        <v>1</v>
      </c>
      <c r="T71">
        <v>2</v>
      </c>
      <c r="U71">
        <v>6</v>
      </c>
      <c r="V71" t="s">
        <v>76</v>
      </c>
      <c r="W71">
        <v>99661</v>
      </c>
      <c r="X71">
        <v>7907</v>
      </c>
      <c r="Y71">
        <v>4111</v>
      </c>
      <c r="Z71">
        <v>4280</v>
      </c>
      <c r="AA71">
        <v>42843</v>
      </c>
      <c r="AB71">
        <v>4254</v>
      </c>
      <c r="AC71">
        <v>42099</v>
      </c>
      <c r="AD71">
        <v>78551</v>
      </c>
      <c r="AE71">
        <v>4271</v>
      </c>
      <c r="AF71">
        <v>41401</v>
      </c>
      <c r="AG71">
        <v>5849</v>
      </c>
      <c r="AH71">
        <v>99812</v>
      </c>
      <c r="AI71">
        <v>99811</v>
      </c>
      <c r="AJ71">
        <v>4240</v>
      </c>
      <c r="AK71">
        <v>4241</v>
      </c>
      <c r="AL71" s="1">
        <v>3751</v>
      </c>
      <c r="AM71">
        <v>93</v>
      </c>
      <c r="AN71">
        <v>3961</v>
      </c>
      <c r="AO71">
        <v>3764</v>
      </c>
      <c r="AP71">
        <v>3484</v>
      </c>
      <c r="AQ71">
        <v>8872</v>
      </c>
      <c r="AR71">
        <v>4223</v>
      </c>
      <c r="AS71">
        <v>3777</v>
      </c>
      <c r="AT71">
        <v>3779</v>
      </c>
      <c r="AU71">
        <v>3401</v>
      </c>
      <c r="AV71">
        <v>3766</v>
      </c>
      <c r="AW71">
        <v>3961</v>
      </c>
      <c r="AX71">
        <v>3725</v>
      </c>
      <c r="AY71">
        <v>3721</v>
      </c>
      <c r="AZ71">
        <v>8962</v>
      </c>
      <c r="BA71">
        <v>55</v>
      </c>
      <c r="BB71">
        <v>55</v>
      </c>
      <c r="BC71">
        <v>55</v>
      </c>
      <c r="BD71">
        <v>55</v>
      </c>
      <c r="BE71">
        <v>55</v>
      </c>
      <c r="BF71">
        <v>55</v>
      </c>
      <c r="BG71">
        <v>55</v>
      </c>
      <c r="BH71">
        <v>1</v>
      </c>
      <c r="BI71">
        <v>1</v>
      </c>
      <c r="BJ71">
        <v>8</v>
      </c>
      <c r="BK71">
        <v>30</v>
      </c>
      <c r="BL71">
        <v>30</v>
      </c>
      <c r="BM71">
        <v>64</v>
      </c>
      <c r="BN71">
        <v>64</v>
      </c>
      <c r="BO71">
        <v>64</v>
      </c>
      <c r="BP71">
        <v>55</v>
      </c>
      <c r="BQ71">
        <v>30</v>
      </c>
      <c r="BR71">
        <f t="shared" si="2"/>
        <v>25</v>
      </c>
      <c r="BS71">
        <v>1</v>
      </c>
    </row>
    <row r="72" spans="1:71" x14ac:dyDescent="0.3">
      <c r="A72">
        <v>397</v>
      </c>
      <c r="B72">
        <v>5.1877000000000004</v>
      </c>
      <c r="C72">
        <v>2001</v>
      </c>
      <c r="D72">
        <v>59</v>
      </c>
      <c r="E72">
        <v>0</v>
      </c>
      <c r="F72">
        <v>3</v>
      </c>
      <c r="G72">
        <v>1</v>
      </c>
      <c r="H72">
        <v>0</v>
      </c>
      <c r="I72">
        <v>36125</v>
      </c>
      <c r="J72">
        <v>200136125</v>
      </c>
      <c r="K72">
        <v>0</v>
      </c>
      <c r="L72">
        <v>1</v>
      </c>
      <c r="M72">
        <v>1</v>
      </c>
      <c r="N72">
        <v>3</v>
      </c>
      <c r="O72">
        <v>1</v>
      </c>
      <c r="P72">
        <v>61</v>
      </c>
      <c r="Q72">
        <v>1</v>
      </c>
      <c r="R72">
        <v>286781</v>
      </c>
      <c r="S72">
        <v>4</v>
      </c>
      <c r="T72">
        <v>2</v>
      </c>
      <c r="U72">
        <v>5</v>
      </c>
      <c r="V72" t="s">
        <v>76</v>
      </c>
      <c r="W72">
        <v>4148</v>
      </c>
      <c r="X72">
        <v>4280</v>
      </c>
      <c r="Y72">
        <v>42731</v>
      </c>
      <c r="Z72">
        <v>42732</v>
      </c>
      <c r="AA72" t="s">
        <v>79</v>
      </c>
      <c r="AB72" t="s">
        <v>90</v>
      </c>
      <c r="AC72">
        <v>412</v>
      </c>
      <c r="AD72" t="s">
        <v>85</v>
      </c>
      <c r="AE72">
        <v>53081</v>
      </c>
      <c r="AF72">
        <v>99683</v>
      </c>
      <c r="AG72">
        <v>2749</v>
      </c>
      <c r="AH72" t="s">
        <v>87</v>
      </c>
      <c r="AI72" t="s">
        <v>77</v>
      </c>
      <c r="AJ72" t="s">
        <v>77</v>
      </c>
      <c r="AK72" t="s">
        <v>77</v>
      </c>
      <c r="AL72" s="1">
        <v>375</v>
      </c>
      <c r="AM72">
        <v>3799</v>
      </c>
      <c r="AN72">
        <v>3764</v>
      </c>
      <c r="AO72">
        <v>3766</v>
      </c>
      <c r="AP72">
        <v>3961</v>
      </c>
      <c r="AQ72">
        <v>3725</v>
      </c>
      <c r="AR72">
        <v>3725</v>
      </c>
      <c r="AS72">
        <v>3726</v>
      </c>
      <c r="AT72" t="s">
        <v>15</v>
      </c>
      <c r="AU72" t="s">
        <v>15</v>
      </c>
      <c r="AV72" t="s">
        <v>15</v>
      </c>
      <c r="AW72" t="s">
        <v>15</v>
      </c>
      <c r="AX72" t="s">
        <v>15</v>
      </c>
      <c r="AY72" t="s">
        <v>15</v>
      </c>
      <c r="AZ72" t="s">
        <v>15</v>
      </c>
      <c r="BA72">
        <v>41</v>
      </c>
      <c r="BB72">
        <v>41</v>
      </c>
      <c r="BC72">
        <v>41</v>
      </c>
      <c r="BD72">
        <v>15</v>
      </c>
      <c r="BE72">
        <v>41</v>
      </c>
      <c r="BF72">
        <v>49</v>
      </c>
      <c r="BG72">
        <v>56</v>
      </c>
      <c r="BH72">
        <v>16</v>
      </c>
      <c r="BI72">
        <v>-99</v>
      </c>
      <c r="BJ72">
        <v>-99</v>
      </c>
      <c r="BK72">
        <v>-99</v>
      </c>
      <c r="BL72">
        <v>-99</v>
      </c>
      <c r="BM72">
        <v>-99</v>
      </c>
      <c r="BN72">
        <v>-99</v>
      </c>
      <c r="BO72">
        <v>-99</v>
      </c>
      <c r="BP72">
        <v>41</v>
      </c>
      <c r="BQ72">
        <v>15</v>
      </c>
      <c r="BR72">
        <f t="shared" si="2"/>
        <v>26</v>
      </c>
      <c r="BS72">
        <v>1</v>
      </c>
    </row>
    <row r="73" spans="1:71" x14ac:dyDescent="0.3">
      <c r="A73">
        <v>2663</v>
      </c>
      <c r="B73">
        <v>5.3693093999999997</v>
      </c>
      <c r="C73">
        <v>2010</v>
      </c>
      <c r="D73">
        <v>37</v>
      </c>
      <c r="E73">
        <v>0</v>
      </c>
      <c r="F73">
        <v>3</v>
      </c>
      <c r="G73">
        <v>-9</v>
      </c>
      <c r="H73">
        <v>0</v>
      </c>
      <c r="I73">
        <v>48500</v>
      </c>
      <c r="J73">
        <v>201048500</v>
      </c>
      <c r="K73">
        <v>1</v>
      </c>
      <c r="L73">
        <v>1</v>
      </c>
      <c r="M73">
        <v>1</v>
      </c>
      <c r="N73">
        <v>3</v>
      </c>
      <c r="O73">
        <v>3</v>
      </c>
      <c r="P73">
        <v>68</v>
      </c>
      <c r="Q73">
        <v>1</v>
      </c>
      <c r="R73">
        <v>1058006</v>
      </c>
      <c r="S73">
        <v>1</v>
      </c>
      <c r="T73">
        <v>2</v>
      </c>
      <c r="U73">
        <v>5</v>
      </c>
      <c r="V73" t="s">
        <v>76</v>
      </c>
      <c r="W73">
        <v>25080</v>
      </c>
      <c r="X73">
        <v>78551</v>
      </c>
      <c r="Y73">
        <v>5849</v>
      </c>
      <c r="Z73">
        <v>4271</v>
      </c>
      <c r="AA73">
        <v>70703</v>
      </c>
      <c r="AB73">
        <v>4254</v>
      </c>
      <c r="AC73">
        <v>2763</v>
      </c>
      <c r="AD73">
        <v>51189</v>
      </c>
      <c r="AE73">
        <v>4231</v>
      </c>
      <c r="AF73">
        <v>56039</v>
      </c>
      <c r="AG73">
        <v>2761</v>
      </c>
      <c r="AH73">
        <v>2851</v>
      </c>
      <c r="AI73">
        <v>2639</v>
      </c>
      <c r="AJ73">
        <v>4280</v>
      </c>
      <c r="AK73">
        <v>2875</v>
      </c>
      <c r="AL73">
        <v>3766</v>
      </c>
      <c r="AM73" s="1">
        <v>3751</v>
      </c>
      <c r="AN73">
        <v>3328</v>
      </c>
      <c r="AO73">
        <v>3764</v>
      </c>
      <c r="AP73">
        <v>3779</v>
      </c>
      <c r="AQ73">
        <v>3777</v>
      </c>
      <c r="AR73">
        <v>9977</v>
      </c>
      <c r="AS73">
        <v>93</v>
      </c>
      <c r="AT73">
        <v>3961</v>
      </c>
      <c r="AU73">
        <v>3404</v>
      </c>
      <c r="AV73">
        <v>3725</v>
      </c>
      <c r="AW73">
        <v>8968</v>
      </c>
      <c r="AX73">
        <v>3721</v>
      </c>
      <c r="AY73">
        <v>8964</v>
      </c>
      <c r="AZ73">
        <v>8964</v>
      </c>
      <c r="BA73">
        <v>27</v>
      </c>
      <c r="BB73">
        <v>54</v>
      </c>
      <c r="BC73">
        <v>27</v>
      </c>
      <c r="BD73">
        <v>54</v>
      </c>
      <c r="BE73">
        <v>54</v>
      </c>
      <c r="BF73">
        <v>54</v>
      </c>
      <c r="BG73">
        <v>27</v>
      </c>
      <c r="BH73">
        <v>54</v>
      </c>
      <c r="BI73">
        <v>54</v>
      </c>
      <c r="BJ73">
        <v>50</v>
      </c>
      <c r="BK73">
        <v>64</v>
      </c>
      <c r="BL73">
        <v>64</v>
      </c>
      <c r="BM73">
        <v>1</v>
      </c>
      <c r="BN73">
        <v>1</v>
      </c>
      <c r="BO73">
        <v>15</v>
      </c>
      <c r="BP73">
        <v>54</v>
      </c>
      <c r="BQ73">
        <v>27</v>
      </c>
      <c r="BR73">
        <f t="shared" si="2"/>
        <v>27</v>
      </c>
      <c r="BS73">
        <v>1</v>
      </c>
    </row>
    <row r="74" spans="1:71" x14ac:dyDescent="0.3">
      <c r="A74">
        <v>177</v>
      </c>
      <c r="B74">
        <v>4.6589999999999998</v>
      </c>
      <c r="C74">
        <v>2000</v>
      </c>
      <c r="D74">
        <v>42</v>
      </c>
      <c r="E74">
        <v>0</v>
      </c>
      <c r="F74">
        <v>3</v>
      </c>
      <c r="G74">
        <v>-9</v>
      </c>
      <c r="H74">
        <v>1</v>
      </c>
      <c r="I74">
        <v>6515</v>
      </c>
      <c r="J74">
        <v>20006515</v>
      </c>
      <c r="K74">
        <v>0</v>
      </c>
      <c r="L74">
        <v>1</v>
      </c>
      <c r="M74">
        <v>1</v>
      </c>
      <c r="N74">
        <v>3</v>
      </c>
      <c r="O74">
        <v>4</v>
      </c>
      <c r="P74">
        <v>67</v>
      </c>
      <c r="Q74">
        <v>3</v>
      </c>
      <c r="R74">
        <v>-666666666</v>
      </c>
      <c r="S74">
        <v>1</v>
      </c>
      <c r="T74">
        <v>-9</v>
      </c>
      <c r="U74">
        <v>1</v>
      </c>
      <c r="V74" t="s">
        <v>76</v>
      </c>
      <c r="W74">
        <v>4254</v>
      </c>
      <c r="X74">
        <v>4240</v>
      </c>
      <c r="Y74">
        <v>3970</v>
      </c>
      <c r="Z74">
        <v>4160</v>
      </c>
      <c r="AA74">
        <v>4231</v>
      </c>
      <c r="AB74">
        <v>4230</v>
      </c>
      <c r="AC74">
        <v>99811</v>
      </c>
      <c r="AD74">
        <v>99683</v>
      </c>
      <c r="AE74">
        <v>389</v>
      </c>
      <c r="AF74">
        <v>7994</v>
      </c>
      <c r="AG74">
        <v>4820</v>
      </c>
      <c r="AH74">
        <v>5180</v>
      </c>
      <c r="AI74">
        <v>5990</v>
      </c>
      <c r="AJ74">
        <v>7895</v>
      </c>
      <c r="AK74">
        <v>2639</v>
      </c>
      <c r="AL74" s="1">
        <v>375</v>
      </c>
      <c r="AM74">
        <v>3761</v>
      </c>
      <c r="AN74">
        <v>3766</v>
      </c>
      <c r="AO74">
        <v>3764</v>
      </c>
      <c r="AP74">
        <v>3403</v>
      </c>
      <c r="AQ74">
        <v>3725</v>
      </c>
      <c r="AR74">
        <v>8964</v>
      </c>
      <c r="AS74">
        <v>8964</v>
      </c>
      <c r="AT74">
        <v>3961</v>
      </c>
      <c r="AU74">
        <v>9907</v>
      </c>
      <c r="AV74">
        <v>9904</v>
      </c>
      <c r="AW74">
        <v>3961</v>
      </c>
      <c r="AX74">
        <v>3725</v>
      </c>
      <c r="AY74">
        <v>8964</v>
      </c>
      <c r="AZ74">
        <v>3725</v>
      </c>
      <c r="BA74">
        <v>43</v>
      </c>
      <c r="BB74">
        <v>14</v>
      </c>
      <c r="BC74">
        <v>16</v>
      </c>
      <c r="BD74">
        <v>43</v>
      </c>
      <c r="BE74">
        <v>44</v>
      </c>
      <c r="BF74">
        <v>4</v>
      </c>
      <c r="BG74">
        <v>4</v>
      </c>
      <c r="BH74">
        <v>11</v>
      </c>
      <c r="BI74">
        <v>16</v>
      </c>
      <c r="BJ74">
        <v>16</v>
      </c>
      <c r="BK74">
        <v>17</v>
      </c>
      <c r="BL74">
        <v>43</v>
      </c>
      <c r="BM74">
        <v>53</v>
      </c>
      <c r="BN74">
        <v>53</v>
      </c>
      <c r="BO74">
        <v>60</v>
      </c>
      <c r="BP74">
        <v>43</v>
      </c>
      <c r="BQ74">
        <v>16</v>
      </c>
      <c r="BR74">
        <f t="shared" si="2"/>
        <v>27</v>
      </c>
      <c r="BS74">
        <v>1</v>
      </c>
    </row>
    <row r="75" spans="1:71" x14ac:dyDescent="0.3">
      <c r="A75">
        <v>1501</v>
      </c>
      <c r="B75">
        <v>4.8502001999999997</v>
      </c>
      <c r="C75">
        <v>2008</v>
      </c>
      <c r="D75">
        <v>57</v>
      </c>
      <c r="E75">
        <v>0</v>
      </c>
      <c r="F75">
        <v>2</v>
      </c>
      <c r="G75">
        <v>-9</v>
      </c>
      <c r="H75">
        <v>0</v>
      </c>
      <c r="I75">
        <v>6081</v>
      </c>
      <c r="J75">
        <v>20086081</v>
      </c>
      <c r="K75">
        <v>0</v>
      </c>
      <c r="L75">
        <v>1</v>
      </c>
      <c r="M75">
        <v>1</v>
      </c>
      <c r="N75">
        <v>3</v>
      </c>
      <c r="O75">
        <v>4</v>
      </c>
      <c r="P75">
        <v>56</v>
      </c>
      <c r="Q75">
        <v>1</v>
      </c>
      <c r="R75">
        <v>1458265</v>
      </c>
      <c r="S75">
        <v>2</v>
      </c>
      <c r="T75">
        <v>-9</v>
      </c>
      <c r="U75">
        <v>1</v>
      </c>
      <c r="V75" t="s">
        <v>76</v>
      </c>
      <c r="W75">
        <v>4280</v>
      </c>
      <c r="X75">
        <v>4148</v>
      </c>
      <c r="Y75">
        <v>42731</v>
      </c>
      <c r="Z75">
        <v>42732</v>
      </c>
      <c r="AA75">
        <v>99669</v>
      </c>
      <c r="AB75">
        <v>1122</v>
      </c>
      <c r="AC75">
        <v>5193</v>
      </c>
      <c r="AD75">
        <v>51881</v>
      </c>
      <c r="AE75">
        <v>29620</v>
      </c>
      <c r="AF75">
        <v>99811</v>
      </c>
      <c r="AG75">
        <v>3970</v>
      </c>
      <c r="AH75">
        <v>2761</v>
      </c>
      <c r="AI75">
        <v>5849</v>
      </c>
      <c r="AJ75">
        <v>7994</v>
      </c>
      <c r="AK75">
        <v>78551</v>
      </c>
      <c r="AL75" s="1">
        <v>3751</v>
      </c>
      <c r="AM75">
        <v>3764</v>
      </c>
      <c r="AN75">
        <v>3721</v>
      </c>
      <c r="AO75">
        <v>3998</v>
      </c>
      <c r="AP75">
        <v>3961</v>
      </c>
      <c r="AQ75">
        <v>3766</v>
      </c>
      <c r="AR75">
        <v>3721</v>
      </c>
      <c r="AS75">
        <v>93</v>
      </c>
      <c r="AT75">
        <v>3725</v>
      </c>
      <c r="AU75">
        <v>8872</v>
      </c>
      <c r="AV75">
        <v>4523</v>
      </c>
      <c r="AW75">
        <v>3403</v>
      </c>
      <c r="AX75">
        <v>3961</v>
      </c>
      <c r="AY75">
        <v>8872</v>
      </c>
      <c r="AZ75">
        <v>3499</v>
      </c>
      <c r="BA75">
        <v>47</v>
      </c>
      <c r="BB75">
        <v>47</v>
      </c>
      <c r="BC75">
        <v>2</v>
      </c>
      <c r="BD75">
        <v>21</v>
      </c>
      <c r="BE75">
        <v>20</v>
      </c>
      <c r="BF75">
        <v>20</v>
      </c>
      <c r="BG75">
        <v>55</v>
      </c>
      <c r="BH75">
        <v>47</v>
      </c>
      <c r="BI75">
        <v>55</v>
      </c>
      <c r="BJ75">
        <v>47</v>
      </c>
      <c r="BK75">
        <v>9</v>
      </c>
      <c r="BL75">
        <v>21</v>
      </c>
      <c r="BM75">
        <v>47</v>
      </c>
      <c r="BN75">
        <v>20</v>
      </c>
      <c r="BO75">
        <v>47</v>
      </c>
      <c r="BP75">
        <v>47</v>
      </c>
      <c r="BQ75">
        <v>20</v>
      </c>
      <c r="BR75">
        <f t="shared" si="2"/>
        <v>27</v>
      </c>
      <c r="BS75">
        <v>1</v>
      </c>
    </row>
    <row r="76" spans="1:71" x14ac:dyDescent="0.3">
      <c r="A76">
        <v>319</v>
      </c>
      <c r="B76">
        <v>5.0979999999999999</v>
      </c>
      <c r="C76">
        <v>2001</v>
      </c>
      <c r="D76">
        <v>48</v>
      </c>
      <c r="E76">
        <v>0</v>
      </c>
      <c r="F76">
        <v>3</v>
      </c>
      <c r="G76">
        <v>-9</v>
      </c>
      <c r="H76">
        <v>0</v>
      </c>
      <c r="I76">
        <v>6257</v>
      </c>
      <c r="J76">
        <v>20016257</v>
      </c>
      <c r="K76">
        <v>0</v>
      </c>
      <c r="L76">
        <v>1</v>
      </c>
      <c r="M76">
        <v>1</v>
      </c>
      <c r="N76">
        <v>3</v>
      </c>
      <c r="O76">
        <v>4</v>
      </c>
      <c r="P76">
        <v>49</v>
      </c>
      <c r="Q76">
        <v>1</v>
      </c>
      <c r="R76">
        <v>750734</v>
      </c>
      <c r="S76">
        <v>2</v>
      </c>
      <c r="T76">
        <v>-9</v>
      </c>
      <c r="U76">
        <v>1</v>
      </c>
      <c r="V76" t="s">
        <v>76</v>
      </c>
      <c r="W76">
        <v>78551</v>
      </c>
      <c r="X76">
        <v>41001</v>
      </c>
      <c r="Y76">
        <v>4280</v>
      </c>
      <c r="Z76">
        <v>41401</v>
      </c>
      <c r="AA76">
        <v>4148</v>
      </c>
      <c r="AB76">
        <v>99662</v>
      </c>
      <c r="AC76">
        <v>389</v>
      </c>
      <c r="AD76">
        <v>4111</v>
      </c>
      <c r="AE76">
        <v>4271</v>
      </c>
      <c r="AF76">
        <v>486</v>
      </c>
      <c r="AG76">
        <v>2888</v>
      </c>
      <c r="AH76">
        <v>2930</v>
      </c>
      <c r="AI76">
        <v>3079</v>
      </c>
      <c r="AJ76" t="s">
        <v>90</v>
      </c>
      <c r="AK76" t="s">
        <v>93</v>
      </c>
      <c r="AL76" s="1">
        <v>375</v>
      </c>
      <c r="AM76">
        <v>3764</v>
      </c>
      <c r="AN76">
        <v>3961</v>
      </c>
      <c r="AO76">
        <v>9672</v>
      </c>
      <c r="AP76">
        <v>8872</v>
      </c>
      <c r="AQ76">
        <v>3766</v>
      </c>
      <c r="AR76">
        <v>3764</v>
      </c>
      <c r="AS76">
        <v>3891</v>
      </c>
      <c r="AT76">
        <v>3893</v>
      </c>
      <c r="AU76">
        <v>8703</v>
      </c>
      <c r="AV76">
        <v>9339</v>
      </c>
      <c r="AW76">
        <v>8964</v>
      </c>
      <c r="AX76">
        <v>8877</v>
      </c>
      <c r="AY76">
        <v>9604</v>
      </c>
      <c r="AZ76">
        <v>9672</v>
      </c>
      <c r="BA76">
        <v>34</v>
      </c>
      <c r="BB76">
        <v>34</v>
      </c>
      <c r="BC76">
        <v>34</v>
      </c>
      <c r="BD76">
        <v>0</v>
      </c>
      <c r="BE76">
        <v>1</v>
      </c>
      <c r="BF76">
        <v>6</v>
      </c>
      <c r="BG76">
        <v>6</v>
      </c>
      <c r="BH76">
        <v>0</v>
      </c>
      <c r="BI76">
        <v>47</v>
      </c>
      <c r="BJ76">
        <v>3</v>
      </c>
      <c r="BK76">
        <v>3</v>
      </c>
      <c r="BL76">
        <v>5</v>
      </c>
      <c r="BM76">
        <v>5</v>
      </c>
      <c r="BN76">
        <v>5</v>
      </c>
      <c r="BO76">
        <v>5</v>
      </c>
      <c r="BP76">
        <v>34</v>
      </c>
      <c r="BQ76">
        <v>6</v>
      </c>
      <c r="BR76">
        <f t="shared" si="2"/>
        <v>28</v>
      </c>
      <c r="BS76">
        <v>1</v>
      </c>
    </row>
    <row r="77" spans="1:71" x14ac:dyDescent="0.3">
      <c r="A77">
        <v>243</v>
      </c>
      <c r="B77">
        <v>5.3912000000000004</v>
      </c>
      <c r="C77">
        <v>2000</v>
      </c>
      <c r="D77">
        <v>49</v>
      </c>
      <c r="E77">
        <v>1</v>
      </c>
      <c r="F77">
        <v>3</v>
      </c>
      <c r="G77">
        <v>3</v>
      </c>
      <c r="H77">
        <v>0</v>
      </c>
      <c r="I77">
        <v>42080</v>
      </c>
      <c r="J77">
        <v>200042080</v>
      </c>
      <c r="K77">
        <v>0</v>
      </c>
      <c r="L77">
        <v>1</v>
      </c>
      <c r="M77">
        <v>1</v>
      </c>
      <c r="N77">
        <v>3</v>
      </c>
      <c r="O77">
        <v>1</v>
      </c>
      <c r="P77">
        <v>83</v>
      </c>
      <c r="Q77">
        <v>1</v>
      </c>
      <c r="R77">
        <v>-666666666</v>
      </c>
      <c r="S77">
        <v>3</v>
      </c>
      <c r="T77">
        <v>3</v>
      </c>
      <c r="U77">
        <v>20</v>
      </c>
      <c r="V77" t="s">
        <v>76</v>
      </c>
      <c r="W77">
        <v>4280</v>
      </c>
      <c r="X77">
        <v>4254</v>
      </c>
      <c r="Y77">
        <v>7895</v>
      </c>
      <c r="Z77">
        <v>7907</v>
      </c>
      <c r="AA77">
        <v>5845</v>
      </c>
      <c r="AB77">
        <v>1125</v>
      </c>
      <c r="AC77">
        <v>11284</v>
      </c>
      <c r="AD77">
        <v>2848</v>
      </c>
      <c r="AE77">
        <v>486</v>
      </c>
      <c r="AF77" t="s">
        <v>77</v>
      </c>
      <c r="AG77" t="s">
        <v>77</v>
      </c>
      <c r="AH77" t="s">
        <v>77</v>
      </c>
      <c r="AI77" t="s">
        <v>77</v>
      </c>
      <c r="AJ77" t="s">
        <v>77</v>
      </c>
      <c r="AK77" t="s">
        <v>77</v>
      </c>
      <c r="AL77" s="1">
        <v>375</v>
      </c>
      <c r="AM77">
        <v>3766</v>
      </c>
      <c r="AN77">
        <v>3961</v>
      </c>
      <c r="AO77">
        <v>8872</v>
      </c>
      <c r="AP77">
        <v>4223</v>
      </c>
      <c r="AQ77">
        <v>3961</v>
      </c>
      <c r="AR77" t="s">
        <v>15</v>
      </c>
      <c r="AS77" t="s">
        <v>15</v>
      </c>
      <c r="AT77" t="s">
        <v>15</v>
      </c>
      <c r="AU77" t="s">
        <v>15</v>
      </c>
      <c r="AV77" t="s">
        <v>15</v>
      </c>
      <c r="AW77" t="s">
        <v>15</v>
      </c>
      <c r="AX77" t="s">
        <v>15</v>
      </c>
      <c r="AY77" t="s">
        <v>15</v>
      </c>
      <c r="AZ77" t="s">
        <v>15</v>
      </c>
      <c r="BA77">
        <v>47</v>
      </c>
      <c r="BB77">
        <v>19</v>
      </c>
      <c r="BC77">
        <v>47</v>
      </c>
      <c r="BD77">
        <v>19</v>
      </c>
      <c r="BE77">
        <v>19</v>
      </c>
      <c r="BF77">
        <v>19</v>
      </c>
      <c r="BG77">
        <v>-99</v>
      </c>
      <c r="BH77">
        <v>-99</v>
      </c>
      <c r="BI77">
        <v>-99</v>
      </c>
      <c r="BJ77">
        <v>-99</v>
      </c>
      <c r="BK77">
        <v>-99</v>
      </c>
      <c r="BL77">
        <v>-99</v>
      </c>
      <c r="BM77">
        <v>-99</v>
      </c>
      <c r="BN77">
        <v>-99</v>
      </c>
      <c r="BO77">
        <v>-99</v>
      </c>
      <c r="BP77">
        <v>47</v>
      </c>
      <c r="BQ77">
        <v>19</v>
      </c>
      <c r="BR77">
        <f t="shared" si="2"/>
        <v>28</v>
      </c>
      <c r="BS77">
        <v>1</v>
      </c>
    </row>
    <row r="78" spans="1:71" x14ac:dyDescent="0.3">
      <c r="A78">
        <v>381</v>
      </c>
      <c r="B78">
        <v>5.6666999999999996</v>
      </c>
      <c r="C78">
        <v>2001</v>
      </c>
      <c r="D78">
        <v>63</v>
      </c>
      <c r="E78">
        <v>0</v>
      </c>
      <c r="F78">
        <v>4</v>
      </c>
      <c r="G78">
        <v>-9</v>
      </c>
      <c r="H78">
        <v>0</v>
      </c>
      <c r="I78">
        <v>27108</v>
      </c>
      <c r="J78">
        <v>200127108</v>
      </c>
      <c r="K78">
        <v>0</v>
      </c>
      <c r="L78">
        <v>1</v>
      </c>
      <c r="M78">
        <v>1</v>
      </c>
      <c r="N78">
        <v>3</v>
      </c>
      <c r="O78">
        <v>2</v>
      </c>
      <c r="P78">
        <v>41</v>
      </c>
      <c r="Q78">
        <v>-9</v>
      </c>
      <c r="R78">
        <v>400304</v>
      </c>
      <c r="S78">
        <v>4</v>
      </c>
      <c r="T78">
        <v>1</v>
      </c>
      <c r="U78">
        <v>1</v>
      </c>
      <c r="V78" t="s">
        <v>76</v>
      </c>
      <c r="W78">
        <v>41041</v>
      </c>
      <c r="X78">
        <v>78551</v>
      </c>
      <c r="Y78">
        <v>4280</v>
      </c>
      <c r="Z78">
        <v>4231</v>
      </c>
      <c r="AA78">
        <v>5849</v>
      </c>
      <c r="AB78">
        <v>5770</v>
      </c>
      <c r="AC78">
        <v>4271</v>
      </c>
      <c r="AD78">
        <v>4240</v>
      </c>
      <c r="AE78">
        <v>4148</v>
      </c>
      <c r="AF78" t="s">
        <v>77</v>
      </c>
      <c r="AG78" t="s">
        <v>77</v>
      </c>
      <c r="AH78" t="s">
        <v>77</v>
      </c>
      <c r="AI78" t="s">
        <v>77</v>
      </c>
      <c r="AJ78" t="s">
        <v>77</v>
      </c>
      <c r="AK78" t="s">
        <v>77</v>
      </c>
      <c r="AL78" s="1">
        <v>375</v>
      </c>
      <c r="AM78">
        <v>3961</v>
      </c>
      <c r="AN78">
        <v>3766</v>
      </c>
      <c r="AO78">
        <v>3593</v>
      </c>
      <c r="AP78">
        <v>8872</v>
      </c>
      <c r="AQ78">
        <v>4223</v>
      </c>
      <c r="AR78" t="s">
        <v>15</v>
      </c>
      <c r="AS78" t="s">
        <v>15</v>
      </c>
      <c r="AT78" t="s">
        <v>15</v>
      </c>
      <c r="AU78" t="s">
        <v>15</v>
      </c>
      <c r="AV78" t="s">
        <v>15</v>
      </c>
      <c r="AW78" t="s">
        <v>15</v>
      </c>
      <c r="AX78" t="s">
        <v>15</v>
      </c>
      <c r="AY78" t="s">
        <v>15</v>
      </c>
      <c r="AZ78" t="s">
        <v>15</v>
      </c>
      <c r="BA78">
        <v>31</v>
      </c>
      <c r="BB78">
        <v>31</v>
      </c>
      <c r="BC78">
        <v>3</v>
      </c>
      <c r="BD78">
        <v>3</v>
      </c>
      <c r="BE78">
        <v>3</v>
      </c>
      <c r="BF78">
        <v>3</v>
      </c>
      <c r="BG78">
        <v>-99</v>
      </c>
      <c r="BH78">
        <v>-99</v>
      </c>
      <c r="BI78">
        <v>-99</v>
      </c>
      <c r="BJ78">
        <v>-99</v>
      </c>
      <c r="BK78">
        <v>-99</v>
      </c>
      <c r="BL78">
        <v>-99</v>
      </c>
      <c r="BM78">
        <v>-99</v>
      </c>
      <c r="BN78">
        <v>-99</v>
      </c>
      <c r="BO78">
        <v>-99</v>
      </c>
      <c r="BP78">
        <v>31</v>
      </c>
      <c r="BQ78">
        <v>3</v>
      </c>
      <c r="BR78">
        <f t="shared" si="2"/>
        <v>28</v>
      </c>
      <c r="BS78">
        <v>1</v>
      </c>
    </row>
    <row r="79" spans="1:71" x14ac:dyDescent="0.3">
      <c r="A79">
        <v>317</v>
      </c>
      <c r="B79">
        <v>5.0979999999999999</v>
      </c>
      <c r="C79">
        <v>2001</v>
      </c>
      <c r="D79">
        <v>55</v>
      </c>
      <c r="E79">
        <v>0</v>
      </c>
      <c r="F79">
        <v>3</v>
      </c>
      <c r="G79">
        <v>-9</v>
      </c>
      <c r="H79">
        <v>0</v>
      </c>
      <c r="I79">
        <v>6257</v>
      </c>
      <c r="J79">
        <v>20016257</v>
      </c>
      <c r="K79">
        <v>0</v>
      </c>
      <c r="L79">
        <v>1</v>
      </c>
      <c r="M79">
        <v>1</v>
      </c>
      <c r="N79">
        <v>3</v>
      </c>
      <c r="O79">
        <v>4</v>
      </c>
      <c r="P79">
        <v>46</v>
      </c>
      <c r="Q79">
        <v>1</v>
      </c>
      <c r="R79">
        <v>747071</v>
      </c>
      <c r="S79">
        <v>2</v>
      </c>
      <c r="T79">
        <v>-9</v>
      </c>
      <c r="U79">
        <v>1</v>
      </c>
      <c r="V79" t="s">
        <v>76</v>
      </c>
      <c r="W79">
        <v>4254</v>
      </c>
      <c r="X79">
        <v>4280</v>
      </c>
      <c r="Y79">
        <v>78551</v>
      </c>
      <c r="Z79">
        <v>99811</v>
      </c>
      <c r="AA79">
        <v>2851</v>
      </c>
      <c r="AB79">
        <v>570</v>
      </c>
      <c r="AC79">
        <v>2867</v>
      </c>
      <c r="AD79">
        <v>5849</v>
      </c>
      <c r="AE79">
        <v>2930</v>
      </c>
      <c r="AF79">
        <v>5990</v>
      </c>
      <c r="AG79">
        <v>4189</v>
      </c>
      <c r="AH79">
        <v>78791</v>
      </c>
      <c r="AI79">
        <v>28529</v>
      </c>
      <c r="AJ79" t="s">
        <v>79</v>
      </c>
      <c r="AK79" t="s">
        <v>77</v>
      </c>
      <c r="AL79" s="1">
        <v>375</v>
      </c>
      <c r="AM79">
        <v>3764</v>
      </c>
      <c r="AN79">
        <v>3764</v>
      </c>
      <c r="AO79">
        <v>3799</v>
      </c>
      <c r="AP79">
        <v>3766</v>
      </c>
      <c r="AQ79">
        <v>3766</v>
      </c>
      <c r="AR79">
        <v>3721</v>
      </c>
      <c r="AS79">
        <v>8856</v>
      </c>
      <c r="AT79">
        <v>8872</v>
      </c>
      <c r="AU79" t="s">
        <v>15</v>
      </c>
      <c r="AV79" t="s">
        <v>15</v>
      </c>
      <c r="AW79" t="s">
        <v>15</v>
      </c>
      <c r="AX79" t="s">
        <v>15</v>
      </c>
      <c r="AY79" t="s">
        <v>15</v>
      </c>
      <c r="AZ79" t="s">
        <v>15</v>
      </c>
      <c r="BA79">
        <v>34</v>
      </c>
      <c r="BB79">
        <v>34</v>
      </c>
      <c r="BC79">
        <v>34</v>
      </c>
      <c r="BD79">
        <v>34</v>
      </c>
      <c r="BE79">
        <v>4</v>
      </c>
      <c r="BF79">
        <v>4</v>
      </c>
      <c r="BG79">
        <v>2</v>
      </c>
      <c r="BH79">
        <v>2</v>
      </c>
      <c r="BI79">
        <v>37</v>
      </c>
      <c r="BJ79">
        <v>-99</v>
      </c>
      <c r="BK79">
        <v>-99</v>
      </c>
      <c r="BL79">
        <v>-99</v>
      </c>
      <c r="BM79">
        <v>-99</v>
      </c>
      <c r="BN79">
        <v>-99</v>
      </c>
      <c r="BO79">
        <v>-99</v>
      </c>
      <c r="BP79">
        <v>34</v>
      </c>
      <c r="BQ79">
        <v>4</v>
      </c>
      <c r="BR79">
        <f t="shared" si="2"/>
        <v>30</v>
      </c>
      <c r="BS79">
        <v>2</v>
      </c>
    </row>
    <row r="80" spans="1:71" x14ac:dyDescent="0.3">
      <c r="A80">
        <v>416</v>
      </c>
      <c r="B80">
        <v>5.1877000000000004</v>
      </c>
      <c r="C80">
        <v>2001</v>
      </c>
      <c r="D80">
        <v>66</v>
      </c>
      <c r="E80">
        <v>0</v>
      </c>
      <c r="F80">
        <v>1</v>
      </c>
      <c r="G80">
        <v>1</v>
      </c>
      <c r="H80">
        <v>0</v>
      </c>
      <c r="I80">
        <v>42201</v>
      </c>
      <c r="J80">
        <v>200142201</v>
      </c>
      <c r="K80">
        <v>0</v>
      </c>
      <c r="L80">
        <v>1</v>
      </c>
      <c r="M80">
        <v>1</v>
      </c>
      <c r="N80">
        <v>3</v>
      </c>
      <c r="O80">
        <v>1</v>
      </c>
      <c r="P80">
        <v>52</v>
      </c>
      <c r="Q80">
        <v>-9</v>
      </c>
      <c r="R80">
        <v>921388</v>
      </c>
      <c r="S80">
        <v>4</v>
      </c>
      <c r="T80">
        <v>3</v>
      </c>
      <c r="U80">
        <v>6</v>
      </c>
      <c r="V80" t="s">
        <v>76</v>
      </c>
      <c r="W80">
        <v>4280</v>
      </c>
      <c r="X80">
        <v>4254</v>
      </c>
      <c r="Y80">
        <v>78551</v>
      </c>
      <c r="Z80">
        <v>99683</v>
      </c>
      <c r="AA80">
        <v>9971</v>
      </c>
      <c r="AB80">
        <v>42731</v>
      </c>
      <c r="AC80">
        <v>9973</v>
      </c>
      <c r="AD80">
        <v>5180</v>
      </c>
      <c r="AE80">
        <v>7847</v>
      </c>
      <c r="AF80" t="s">
        <v>87</v>
      </c>
      <c r="AG80" t="s">
        <v>77</v>
      </c>
      <c r="AH80" t="s">
        <v>77</v>
      </c>
      <c r="AI80" t="s">
        <v>77</v>
      </c>
      <c r="AJ80" t="s">
        <v>77</v>
      </c>
      <c r="AK80" t="s">
        <v>77</v>
      </c>
      <c r="AL80" s="1">
        <v>375</v>
      </c>
      <c r="AM80">
        <v>3766</v>
      </c>
      <c r="AN80">
        <v>3961</v>
      </c>
      <c r="AO80">
        <v>3328</v>
      </c>
      <c r="AP80">
        <v>3725</v>
      </c>
      <c r="AQ80" t="s">
        <v>15</v>
      </c>
      <c r="AR80" t="s">
        <v>15</v>
      </c>
      <c r="AS80" t="s">
        <v>15</v>
      </c>
      <c r="AT80" t="s">
        <v>15</v>
      </c>
      <c r="AU80" t="s">
        <v>15</v>
      </c>
      <c r="AV80" t="s">
        <v>15</v>
      </c>
      <c r="AW80" t="s">
        <v>15</v>
      </c>
      <c r="AX80" t="s">
        <v>15</v>
      </c>
      <c r="AY80" t="s">
        <v>15</v>
      </c>
      <c r="AZ80" t="s">
        <v>15</v>
      </c>
      <c r="BA80">
        <v>35</v>
      </c>
      <c r="BB80">
        <v>5</v>
      </c>
      <c r="BC80">
        <v>35</v>
      </c>
      <c r="BD80">
        <v>35</v>
      </c>
      <c r="BE80">
        <v>44</v>
      </c>
      <c r="BF80">
        <v>-99</v>
      </c>
      <c r="BG80">
        <v>-99</v>
      </c>
      <c r="BH80">
        <v>-99</v>
      </c>
      <c r="BI80">
        <v>-99</v>
      </c>
      <c r="BJ80">
        <v>-99</v>
      </c>
      <c r="BK80">
        <v>-99</v>
      </c>
      <c r="BL80">
        <v>-99</v>
      </c>
      <c r="BM80">
        <v>-99</v>
      </c>
      <c r="BN80">
        <v>-99</v>
      </c>
      <c r="BO80">
        <v>-99</v>
      </c>
      <c r="BP80">
        <v>35</v>
      </c>
      <c r="BQ80">
        <v>5</v>
      </c>
      <c r="BR80">
        <f t="shared" si="2"/>
        <v>30</v>
      </c>
      <c r="BS80">
        <v>1</v>
      </c>
    </row>
    <row r="81" spans="1:71" x14ac:dyDescent="0.3">
      <c r="A81">
        <v>525</v>
      </c>
      <c r="B81">
        <v>4.9043000000000001</v>
      </c>
      <c r="C81">
        <v>2002</v>
      </c>
      <c r="D81">
        <v>25</v>
      </c>
      <c r="E81">
        <v>0</v>
      </c>
      <c r="F81">
        <v>3</v>
      </c>
      <c r="G81">
        <v>-9</v>
      </c>
      <c r="H81">
        <v>1</v>
      </c>
      <c r="I81">
        <v>13072</v>
      </c>
      <c r="J81">
        <v>200213072</v>
      </c>
      <c r="K81">
        <v>0</v>
      </c>
      <c r="L81">
        <v>1</v>
      </c>
      <c r="M81">
        <v>1</v>
      </c>
      <c r="N81">
        <v>3</v>
      </c>
      <c r="O81">
        <v>3</v>
      </c>
      <c r="P81">
        <v>67</v>
      </c>
      <c r="Q81">
        <v>-9</v>
      </c>
      <c r="R81">
        <v>375744</v>
      </c>
      <c r="S81">
        <v>4</v>
      </c>
      <c r="T81">
        <v>2</v>
      </c>
      <c r="U81">
        <v>1</v>
      </c>
      <c r="V81" t="s">
        <v>76</v>
      </c>
      <c r="W81">
        <v>4280</v>
      </c>
      <c r="X81">
        <v>67484</v>
      </c>
      <c r="Y81">
        <v>4259</v>
      </c>
      <c r="Z81">
        <v>9974</v>
      </c>
      <c r="AA81">
        <v>5768</v>
      </c>
      <c r="AB81" t="s">
        <v>86</v>
      </c>
      <c r="AC81">
        <v>99683</v>
      </c>
      <c r="AD81" t="s">
        <v>87</v>
      </c>
      <c r="AE81">
        <v>486</v>
      </c>
      <c r="AF81" t="s">
        <v>77</v>
      </c>
      <c r="AG81" t="s">
        <v>77</v>
      </c>
      <c r="AH81" t="s">
        <v>77</v>
      </c>
      <c r="AI81" t="s">
        <v>77</v>
      </c>
      <c r="AJ81" t="s">
        <v>77</v>
      </c>
      <c r="AK81" t="s">
        <v>77</v>
      </c>
      <c r="AL81" s="1">
        <v>375</v>
      </c>
      <c r="AM81">
        <v>3766</v>
      </c>
      <c r="AN81">
        <v>3764</v>
      </c>
      <c r="AO81">
        <v>6816</v>
      </c>
      <c r="AP81" t="s">
        <v>15</v>
      </c>
      <c r="AQ81" t="s">
        <v>15</v>
      </c>
      <c r="AR81" t="s">
        <v>15</v>
      </c>
      <c r="AS81" t="s">
        <v>15</v>
      </c>
      <c r="AT81" t="s">
        <v>15</v>
      </c>
      <c r="AU81" t="s">
        <v>15</v>
      </c>
      <c r="AV81" t="s">
        <v>15</v>
      </c>
      <c r="AW81" t="s">
        <v>15</v>
      </c>
      <c r="AX81" t="s">
        <v>15</v>
      </c>
      <c r="AY81" t="s">
        <v>15</v>
      </c>
      <c r="AZ81" t="s">
        <v>15</v>
      </c>
      <c r="BA81">
        <v>57</v>
      </c>
      <c r="BB81">
        <v>25</v>
      </c>
      <c r="BC81">
        <v>57</v>
      </c>
      <c r="BD81">
        <v>17</v>
      </c>
      <c r="BE81">
        <v>-99</v>
      </c>
      <c r="BF81">
        <v>-99</v>
      </c>
      <c r="BG81">
        <v>-99</v>
      </c>
      <c r="BH81">
        <v>-99</v>
      </c>
      <c r="BI81">
        <v>-99</v>
      </c>
      <c r="BJ81">
        <v>-99</v>
      </c>
      <c r="BK81">
        <v>-99</v>
      </c>
      <c r="BL81">
        <v>-99</v>
      </c>
      <c r="BM81">
        <v>-99</v>
      </c>
      <c r="BN81">
        <v>-99</v>
      </c>
      <c r="BO81">
        <v>-99</v>
      </c>
      <c r="BP81">
        <v>57</v>
      </c>
      <c r="BQ81">
        <v>25</v>
      </c>
      <c r="BR81">
        <f t="shared" si="2"/>
        <v>32</v>
      </c>
      <c r="BS81">
        <v>1</v>
      </c>
    </row>
    <row r="82" spans="1:71" x14ac:dyDescent="0.3">
      <c r="A82">
        <v>959</v>
      </c>
      <c r="B82">
        <v>5.0180825000000002</v>
      </c>
      <c r="C82">
        <v>2005</v>
      </c>
      <c r="D82">
        <v>45</v>
      </c>
      <c r="E82">
        <v>0</v>
      </c>
      <c r="F82">
        <v>3</v>
      </c>
      <c r="G82">
        <v>-9</v>
      </c>
      <c r="H82">
        <v>0</v>
      </c>
      <c r="I82">
        <v>6515</v>
      </c>
      <c r="J82">
        <v>20056515</v>
      </c>
      <c r="K82">
        <v>0</v>
      </c>
      <c r="L82">
        <v>1</v>
      </c>
      <c r="M82">
        <v>1</v>
      </c>
      <c r="N82">
        <v>3</v>
      </c>
      <c r="O82">
        <v>4</v>
      </c>
      <c r="P82">
        <v>51</v>
      </c>
      <c r="Q82">
        <v>1</v>
      </c>
      <c r="R82">
        <v>-666666666</v>
      </c>
      <c r="S82">
        <v>4</v>
      </c>
      <c r="T82">
        <v>-9</v>
      </c>
      <c r="U82">
        <v>5</v>
      </c>
      <c r="V82" t="s">
        <v>76</v>
      </c>
      <c r="W82">
        <v>4254</v>
      </c>
      <c r="X82">
        <v>4271</v>
      </c>
      <c r="Y82">
        <v>5185</v>
      </c>
      <c r="Z82">
        <v>42731</v>
      </c>
      <c r="AA82">
        <v>42090</v>
      </c>
      <c r="AB82">
        <v>5845</v>
      </c>
      <c r="AC82">
        <v>2851</v>
      </c>
      <c r="AD82">
        <v>4240</v>
      </c>
      <c r="AE82">
        <v>5693</v>
      </c>
      <c r="AF82">
        <v>2866</v>
      </c>
      <c r="AG82">
        <v>4820</v>
      </c>
      <c r="AH82">
        <v>9971</v>
      </c>
      <c r="AI82">
        <v>78551</v>
      </c>
      <c r="AJ82">
        <v>99811</v>
      </c>
      <c r="AK82">
        <v>4280</v>
      </c>
      <c r="AL82" s="1">
        <v>3751</v>
      </c>
      <c r="AM82">
        <v>3799</v>
      </c>
      <c r="AN82">
        <v>3893</v>
      </c>
      <c r="AO82">
        <v>9604</v>
      </c>
      <c r="AP82">
        <v>3961</v>
      </c>
      <c r="AQ82">
        <v>9672</v>
      </c>
      <c r="AR82">
        <v>3895</v>
      </c>
      <c r="AS82">
        <v>3761</v>
      </c>
      <c r="AT82">
        <v>3995</v>
      </c>
      <c r="AU82">
        <v>3712</v>
      </c>
      <c r="AV82">
        <v>9962</v>
      </c>
      <c r="AW82">
        <v>3403</v>
      </c>
      <c r="AX82">
        <v>3766</v>
      </c>
      <c r="AY82">
        <v>8964</v>
      </c>
      <c r="AZ82">
        <v>3764</v>
      </c>
      <c r="BA82">
        <v>36</v>
      </c>
      <c r="BB82">
        <v>36</v>
      </c>
      <c r="BC82">
        <v>11</v>
      </c>
      <c r="BD82">
        <v>0</v>
      </c>
      <c r="BE82">
        <v>36</v>
      </c>
      <c r="BF82">
        <v>0</v>
      </c>
      <c r="BG82">
        <v>0</v>
      </c>
      <c r="BH82">
        <v>0</v>
      </c>
      <c r="BI82">
        <v>0</v>
      </c>
      <c r="BJ82">
        <v>12</v>
      </c>
      <c r="BK82">
        <v>11</v>
      </c>
      <c r="BL82">
        <v>13</v>
      </c>
      <c r="BM82">
        <v>4</v>
      </c>
      <c r="BN82">
        <v>0</v>
      </c>
      <c r="BO82">
        <v>36</v>
      </c>
      <c r="BP82">
        <v>36</v>
      </c>
      <c r="BQ82">
        <v>4</v>
      </c>
      <c r="BR82">
        <f t="shared" si="2"/>
        <v>32</v>
      </c>
      <c r="BS82">
        <v>1</v>
      </c>
    </row>
    <row r="83" spans="1:71" x14ac:dyDescent="0.3">
      <c r="A83">
        <v>986</v>
      </c>
      <c r="B83">
        <v>5.1943542000000003</v>
      </c>
      <c r="C83">
        <v>2005</v>
      </c>
      <c r="D83">
        <v>49</v>
      </c>
      <c r="E83">
        <v>1</v>
      </c>
      <c r="F83">
        <v>1</v>
      </c>
      <c r="G83">
        <v>2</v>
      </c>
      <c r="H83">
        <v>0</v>
      </c>
      <c r="I83">
        <v>9030</v>
      </c>
      <c r="J83">
        <v>20059030</v>
      </c>
      <c r="K83">
        <v>0</v>
      </c>
      <c r="L83">
        <v>1</v>
      </c>
      <c r="M83">
        <v>1</v>
      </c>
      <c r="N83">
        <v>3</v>
      </c>
      <c r="O83">
        <v>1</v>
      </c>
      <c r="P83">
        <v>91</v>
      </c>
      <c r="Q83">
        <v>2</v>
      </c>
      <c r="R83">
        <v>-666666666</v>
      </c>
      <c r="S83">
        <v>1</v>
      </c>
      <c r="T83">
        <v>1</v>
      </c>
      <c r="U83">
        <v>20</v>
      </c>
      <c r="V83" t="s">
        <v>76</v>
      </c>
      <c r="W83">
        <v>4210</v>
      </c>
      <c r="X83">
        <v>4111</v>
      </c>
      <c r="Y83">
        <v>78909</v>
      </c>
      <c r="Z83">
        <v>2809</v>
      </c>
      <c r="AA83">
        <v>5533</v>
      </c>
      <c r="AB83">
        <v>7907</v>
      </c>
      <c r="AC83" t="s">
        <v>79</v>
      </c>
      <c r="AD83">
        <v>4254</v>
      </c>
      <c r="AE83">
        <v>4280</v>
      </c>
      <c r="AF83">
        <v>4271</v>
      </c>
      <c r="AG83">
        <v>99859</v>
      </c>
      <c r="AH83">
        <v>5192</v>
      </c>
      <c r="AI83">
        <v>9971</v>
      </c>
      <c r="AJ83">
        <v>99672</v>
      </c>
      <c r="AK83">
        <v>9973</v>
      </c>
      <c r="AL83" s="1">
        <v>3751</v>
      </c>
      <c r="AM83">
        <v>3766</v>
      </c>
      <c r="AN83">
        <v>93</v>
      </c>
      <c r="AO83">
        <v>3763</v>
      </c>
      <c r="AP83">
        <v>4513</v>
      </c>
      <c r="AQ83">
        <v>3893</v>
      </c>
      <c r="AR83">
        <v>3721</v>
      </c>
      <c r="AS83">
        <v>8964</v>
      </c>
      <c r="AT83">
        <v>3799</v>
      </c>
      <c r="AU83">
        <v>3761</v>
      </c>
      <c r="AV83">
        <v>7761</v>
      </c>
      <c r="AW83">
        <v>8674</v>
      </c>
      <c r="AX83">
        <v>8343</v>
      </c>
      <c r="AY83">
        <v>544</v>
      </c>
      <c r="AZ83">
        <v>3712</v>
      </c>
      <c r="BA83">
        <v>59</v>
      </c>
      <c r="BB83">
        <v>27</v>
      </c>
      <c r="BC83">
        <v>59</v>
      </c>
      <c r="BD83">
        <v>59</v>
      </c>
      <c r="BE83">
        <v>2</v>
      </c>
      <c r="BF83">
        <v>2</v>
      </c>
      <c r="BG83">
        <v>7</v>
      </c>
      <c r="BH83">
        <v>7</v>
      </c>
      <c r="BI83">
        <v>11</v>
      </c>
      <c r="BJ83">
        <v>22</v>
      </c>
      <c r="BK83">
        <v>82</v>
      </c>
      <c r="BL83">
        <v>82</v>
      </c>
      <c r="BM83">
        <v>82</v>
      </c>
      <c r="BN83">
        <v>82</v>
      </c>
      <c r="BO83">
        <v>41</v>
      </c>
      <c r="BP83">
        <v>59</v>
      </c>
      <c r="BQ83">
        <v>27</v>
      </c>
      <c r="BR83">
        <f t="shared" si="2"/>
        <v>32</v>
      </c>
      <c r="BS83">
        <v>1</v>
      </c>
    </row>
    <row r="84" spans="1:71" x14ac:dyDescent="0.3">
      <c r="A84">
        <v>1510</v>
      </c>
      <c r="B84">
        <v>4.8502001999999997</v>
      </c>
      <c r="C84">
        <v>2008</v>
      </c>
      <c r="D84">
        <v>50</v>
      </c>
      <c r="E84">
        <v>0</v>
      </c>
      <c r="F84">
        <v>3</v>
      </c>
      <c r="G84">
        <v>-9</v>
      </c>
      <c r="H84">
        <v>1</v>
      </c>
      <c r="I84">
        <v>6081</v>
      </c>
      <c r="J84">
        <v>20086081</v>
      </c>
      <c r="K84">
        <v>0</v>
      </c>
      <c r="L84">
        <v>1</v>
      </c>
      <c r="M84">
        <v>1</v>
      </c>
      <c r="N84">
        <v>3</v>
      </c>
      <c r="O84">
        <v>4</v>
      </c>
      <c r="P84">
        <v>41</v>
      </c>
      <c r="Q84">
        <v>3</v>
      </c>
      <c r="R84">
        <v>-666666666</v>
      </c>
      <c r="S84">
        <v>1</v>
      </c>
      <c r="T84">
        <v>-9</v>
      </c>
      <c r="U84">
        <v>6</v>
      </c>
      <c r="V84" t="s">
        <v>76</v>
      </c>
      <c r="W84">
        <v>4280</v>
      </c>
      <c r="X84">
        <v>2760</v>
      </c>
      <c r="Y84">
        <v>34590</v>
      </c>
      <c r="Z84">
        <v>99812</v>
      </c>
      <c r="AA84">
        <v>5990</v>
      </c>
      <c r="AB84">
        <v>99683</v>
      </c>
      <c r="AC84">
        <v>7455</v>
      </c>
      <c r="AD84">
        <v>51881</v>
      </c>
      <c r="AE84">
        <v>49390</v>
      </c>
      <c r="AF84">
        <v>99672</v>
      </c>
      <c r="AG84">
        <v>4250</v>
      </c>
      <c r="AH84">
        <v>4538</v>
      </c>
      <c r="AI84">
        <v>1122</v>
      </c>
      <c r="AJ84">
        <v>2639</v>
      </c>
      <c r="AK84">
        <v>78551</v>
      </c>
      <c r="AL84">
        <v>3766</v>
      </c>
      <c r="AM84" s="1">
        <v>3751</v>
      </c>
      <c r="AN84">
        <v>9904</v>
      </c>
      <c r="AO84">
        <v>3893</v>
      </c>
      <c r="AP84">
        <v>3725</v>
      </c>
      <c r="AQ84">
        <v>3961</v>
      </c>
      <c r="AR84">
        <v>8865</v>
      </c>
      <c r="AS84">
        <v>3571</v>
      </c>
      <c r="AT84">
        <v>8848</v>
      </c>
      <c r="AU84">
        <v>8872</v>
      </c>
      <c r="AV84">
        <v>9910</v>
      </c>
      <c r="AW84">
        <v>9671</v>
      </c>
      <c r="AX84">
        <v>3764</v>
      </c>
      <c r="AY84">
        <v>8851</v>
      </c>
      <c r="AZ84">
        <v>3403</v>
      </c>
      <c r="BA84">
        <v>0</v>
      </c>
      <c r="BB84">
        <v>32</v>
      </c>
      <c r="BC84">
        <v>8</v>
      </c>
      <c r="BD84">
        <v>8</v>
      </c>
      <c r="BE84">
        <v>40</v>
      </c>
      <c r="BF84">
        <v>33</v>
      </c>
      <c r="BG84">
        <v>40</v>
      </c>
      <c r="BH84">
        <v>32</v>
      </c>
      <c r="BI84">
        <v>40</v>
      </c>
      <c r="BJ84">
        <v>0</v>
      </c>
      <c r="BK84">
        <v>23</v>
      </c>
      <c r="BL84">
        <v>0</v>
      </c>
      <c r="BM84">
        <v>32</v>
      </c>
      <c r="BN84">
        <v>40</v>
      </c>
      <c r="BO84">
        <v>2</v>
      </c>
      <c r="BP84">
        <v>32</v>
      </c>
      <c r="BQ84">
        <v>0</v>
      </c>
      <c r="BR84">
        <f t="shared" si="2"/>
        <v>32</v>
      </c>
      <c r="BS84">
        <v>1</v>
      </c>
    </row>
    <row r="85" spans="1:71" x14ac:dyDescent="0.3">
      <c r="A85">
        <v>589</v>
      </c>
      <c r="B85">
        <v>5.5151000000000003</v>
      </c>
      <c r="C85">
        <v>2002</v>
      </c>
      <c r="D85">
        <v>57</v>
      </c>
      <c r="E85">
        <v>0</v>
      </c>
      <c r="F85">
        <v>3</v>
      </c>
      <c r="G85">
        <v>3</v>
      </c>
      <c r="H85">
        <v>0</v>
      </c>
      <c r="I85">
        <v>34085</v>
      </c>
      <c r="J85">
        <v>200234085</v>
      </c>
      <c r="K85">
        <v>0</v>
      </c>
      <c r="L85">
        <v>1</v>
      </c>
      <c r="M85">
        <v>1</v>
      </c>
      <c r="N85">
        <v>3</v>
      </c>
      <c r="O85">
        <v>1</v>
      </c>
      <c r="P85">
        <v>55</v>
      </c>
      <c r="Q85">
        <v>1</v>
      </c>
      <c r="R85">
        <v>807354</v>
      </c>
      <c r="S85">
        <v>4</v>
      </c>
      <c r="T85">
        <v>3</v>
      </c>
      <c r="U85">
        <v>6</v>
      </c>
      <c r="V85" t="s">
        <v>76</v>
      </c>
      <c r="W85">
        <v>4241</v>
      </c>
      <c r="X85">
        <v>2851</v>
      </c>
      <c r="Y85">
        <v>2763</v>
      </c>
      <c r="Z85">
        <v>4280</v>
      </c>
      <c r="AA85">
        <v>42731</v>
      </c>
      <c r="AB85">
        <v>5849</v>
      </c>
      <c r="AC85">
        <v>99672</v>
      </c>
      <c r="AD85">
        <v>4148</v>
      </c>
      <c r="AE85">
        <v>2859</v>
      </c>
      <c r="AF85" t="s">
        <v>105</v>
      </c>
      <c r="AG85" t="s">
        <v>77</v>
      </c>
      <c r="AH85" t="s">
        <v>77</v>
      </c>
      <c r="AI85" t="s">
        <v>77</v>
      </c>
      <c r="AJ85" t="s">
        <v>77</v>
      </c>
      <c r="AK85" t="s">
        <v>77</v>
      </c>
      <c r="AL85" s="1">
        <v>375</v>
      </c>
      <c r="AM85">
        <v>3521</v>
      </c>
      <c r="AN85">
        <v>3961</v>
      </c>
      <c r="AO85">
        <v>3765</v>
      </c>
      <c r="AP85">
        <v>3763</v>
      </c>
      <c r="AQ85">
        <v>3766</v>
      </c>
      <c r="AR85">
        <v>3961</v>
      </c>
      <c r="AS85">
        <v>9961</v>
      </c>
      <c r="AT85" t="s">
        <v>15</v>
      </c>
      <c r="AU85" t="s">
        <v>15</v>
      </c>
      <c r="AV85" t="s">
        <v>15</v>
      </c>
      <c r="AW85" t="s">
        <v>15</v>
      </c>
      <c r="AX85" t="s">
        <v>15</v>
      </c>
      <c r="AY85" t="s">
        <v>15</v>
      </c>
      <c r="AZ85" t="s">
        <v>15</v>
      </c>
      <c r="BA85">
        <v>43</v>
      </c>
      <c r="BB85">
        <v>0</v>
      </c>
      <c r="BC85">
        <v>0</v>
      </c>
      <c r="BD85">
        <v>0</v>
      </c>
      <c r="BE85">
        <v>5</v>
      </c>
      <c r="BF85">
        <v>11</v>
      </c>
      <c r="BG85">
        <v>11</v>
      </c>
      <c r="BH85">
        <v>13</v>
      </c>
      <c r="BI85">
        <v>-99</v>
      </c>
      <c r="BJ85">
        <v>-99</v>
      </c>
      <c r="BK85">
        <v>-99</v>
      </c>
      <c r="BL85">
        <v>-99</v>
      </c>
      <c r="BM85">
        <v>-99</v>
      </c>
      <c r="BN85">
        <v>-99</v>
      </c>
      <c r="BO85">
        <v>-99</v>
      </c>
      <c r="BP85">
        <v>43</v>
      </c>
      <c r="BQ85">
        <v>11</v>
      </c>
      <c r="BR85">
        <f t="shared" si="2"/>
        <v>32</v>
      </c>
      <c r="BS85">
        <v>1</v>
      </c>
    </row>
    <row r="86" spans="1:71" x14ac:dyDescent="0.3">
      <c r="A86">
        <v>392</v>
      </c>
      <c r="B86">
        <v>5.1877000000000004</v>
      </c>
      <c r="C86">
        <v>2001</v>
      </c>
      <c r="D86">
        <v>41</v>
      </c>
      <c r="E86">
        <v>0</v>
      </c>
      <c r="F86">
        <v>2</v>
      </c>
      <c r="G86">
        <v>4</v>
      </c>
      <c r="H86">
        <v>0</v>
      </c>
      <c r="I86">
        <v>36125</v>
      </c>
      <c r="J86">
        <v>200136125</v>
      </c>
      <c r="K86">
        <v>0</v>
      </c>
      <c r="L86">
        <v>1</v>
      </c>
      <c r="M86">
        <v>1</v>
      </c>
      <c r="N86">
        <v>3</v>
      </c>
      <c r="O86">
        <v>1</v>
      </c>
      <c r="P86">
        <v>91</v>
      </c>
      <c r="Q86">
        <v>2</v>
      </c>
      <c r="R86">
        <v>584197</v>
      </c>
      <c r="S86">
        <v>2</v>
      </c>
      <c r="T86">
        <v>2</v>
      </c>
      <c r="U86">
        <v>1</v>
      </c>
      <c r="V86" t="s">
        <v>76</v>
      </c>
      <c r="W86">
        <v>4280</v>
      </c>
      <c r="X86">
        <v>4160</v>
      </c>
      <c r="Y86">
        <v>4139</v>
      </c>
      <c r="Z86">
        <v>4254</v>
      </c>
      <c r="AA86">
        <v>4271</v>
      </c>
      <c r="AB86">
        <v>25000</v>
      </c>
      <c r="AC86" t="s">
        <v>77</v>
      </c>
      <c r="AD86" t="s">
        <v>77</v>
      </c>
      <c r="AE86" t="s">
        <v>77</v>
      </c>
      <c r="AF86" t="s">
        <v>77</v>
      </c>
      <c r="AG86" t="s">
        <v>77</v>
      </c>
      <c r="AH86" t="s">
        <v>77</v>
      </c>
      <c r="AI86" t="s">
        <v>77</v>
      </c>
      <c r="AJ86" t="s">
        <v>77</v>
      </c>
      <c r="AK86" t="s">
        <v>77</v>
      </c>
      <c r="AL86" s="1">
        <v>375</v>
      </c>
      <c r="AM86">
        <v>3761</v>
      </c>
      <c r="AN86">
        <v>3764</v>
      </c>
      <c r="AO86">
        <v>3766</v>
      </c>
      <c r="AP86">
        <v>3721</v>
      </c>
      <c r="AQ86">
        <v>8856</v>
      </c>
      <c r="AR86">
        <v>3726</v>
      </c>
      <c r="AS86">
        <v>3794</v>
      </c>
      <c r="AT86" t="s">
        <v>15</v>
      </c>
      <c r="AU86" t="s">
        <v>15</v>
      </c>
      <c r="AV86" t="s">
        <v>15</v>
      </c>
      <c r="AW86" t="s">
        <v>15</v>
      </c>
      <c r="AX86" t="s">
        <v>15</v>
      </c>
      <c r="AY86" t="s">
        <v>15</v>
      </c>
      <c r="AZ86" t="s">
        <v>15</v>
      </c>
      <c r="BA86">
        <v>68</v>
      </c>
      <c r="BB86">
        <v>25</v>
      </c>
      <c r="BC86">
        <v>35</v>
      </c>
      <c r="BD86">
        <v>35</v>
      </c>
      <c r="BE86">
        <v>6</v>
      </c>
      <c r="BF86">
        <v>6</v>
      </c>
      <c r="BG86">
        <v>14</v>
      </c>
      <c r="BH86">
        <v>13</v>
      </c>
      <c r="BI86">
        <v>-99</v>
      </c>
      <c r="BJ86">
        <v>-99</v>
      </c>
      <c r="BK86">
        <v>-99</v>
      </c>
      <c r="BL86">
        <v>-99</v>
      </c>
      <c r="BM86">
        <v>-99</v>
      </c>
      <c r="BN86">
        <v>-99</v>
      </c>
      <c r="BO86">
        <v>-99</v>
      </c>
      <c r="BP86">
        <v>68</v>
      </c>
      <c r="BQ86">
        <v>35</v>
      </c>
      <c r="BR86">
        <f t="shared" si="2"/>
        <v>33</v>
      </c>
      <c r="BS86">
        <v>1</v>
      </c>
    </row>
    <row r="87" spans="1:71" x14ac:dyDescent="0.3">
      <c r="A87">
        <v>917</v>
      </c>
      <c r="B87">
        <v>4.8866854999999996</v>
      </c>
      <c r="C87">
        <v>2004</v>
      </c>
      <c r="D87">
        <v>62</v>
      </c>
      <c r="E87">
        <v>0</v>
      </c>
      <c r="F87">
        <v>3</v>
      </c>
      <c r="G87">
        <v>-9</v>
      </c>
      <c r="H87">
        <v>0</v>
      </c>
      <c r="I87">
        <v>48143</v>
      </c>
      <c r="J87">
        <v>200448143</v>
      </c>
      <c r="K87">
        <v>3</v>
      </c>
      <c r="L87">
        <v>1</v>
      </c>
      <c r="M87">
        <v>0</v>
      </c>
      <c r="N87">
        <v>3</v>
      </c>
      <c r="O87">
        <v>3</v>
      </c>
      <c r="P87">
        <v>47</v>
      </c>
      <c r="Q87">
        <v>6</v>
      </c>
      <c r="R87">
        <v>794139</v>
      </c>
      <c r="S87">
        <v>2</v>
      </c>
      <c r="T87">
        <v>2</v>
      </c>
      <c r="U87">
        <v>1</v>
      </c>
      <c r="V87" t="s">
        <v>76</v>
      </c>
      <c r="W87">
        <v>41091</v>
      </c>
      <c r="X87">
        <v>78551</v>
      </c>
      <c r="Y87">
        <v>4280</v>
      </c>
      <c r="Z87">
        <v>2880</v>
      </c>
      <c r="AA87">
        <v>5849</v>
      </c>
      <c r="AB87">
        <v>2762</v>
      </c>
      <c r="AC87">
        <v>2875</v>
      </c>
      <c r="AD87">
        <v>486</v>
      </c>
      <c r="AE87">
        <v>41401</v>
      </c>
      <c r="AF87">
        <v>27541</v>
      </c>
      <c r="AG87">
        <v>4148</v>
      </c>
      <c r="AH87">
        <v>4019</v>
      </c>
      <c r="AI87">
        <v>2859</v>
      </c>
      <c r="AJ87">
        <v>514</v>
      </c>
      <c r="AK87" t="s">
        <v>77</v>
      </c>
      <c r="AL87" s="1">
        <v>3751</v>
      </c>
      <c r="AM87">
        <v>3766</v>
      </c>
      <c r="AN87">
        <v>3593</v>
      </c>
      <c r="AO87">
        <v>9672</v>
      </c>
      <c r="AP87">
        <v>9904</v>
      </c>
      <c r="AQ87">
        <v>9907</v>
      </c>
      <c r="AR87">
        <v>8872</v>
      </c>
      <c r="AS87">
        <v>3725</v>
      </c>
      <c r="AT87">
        <v>3891</v>
      </c>
      <c r="AU87">
        <v>3491</v>
      </c>
      <c r="AV87" t="s">
        <v>15</v>
      </c>
      <c r="AW87" t="s">
        <v>15</v>
      </c>
      <c r="AX87" t="s">
        <v>15</v>
      </c>
      <c r="AY87" t="s">
        <v>15</v>
      </c>
      <c r="AZ87" t="s">
        <v>15</v>
      </c>
      <c r="BA87">
        <v>38</v>
      </c>
      <c r="BB87">
        <v>5</v>
      </c>
      <c r="BC87">
        <v>5</v>
      </c>
      <c r="BD87">
        <v>0</v>
      </c>
      <c r="BE87">
        <v>13</v>
      </c>
      <c r="BF87">
        <v>6</v>
      </c>
      <c r="BG87">
        <v>37</v>
      </c>
      <c r="BH87">
        <v>46</v>
      </c>
      <c r="BI87">
        <v>2</v>
      </c>
      <c r="BJ87">
        <v>12</v>
      </c>
      <c r="BK87">
        <v>-99</v>
      </c>
      <c r="BL87">
        <v>-99</v>
      </c>
      <c r="BM87">
        <v>-99</v>
      </c>
      <c r="BN87">
        <v>-99</v>
      </c>
      <c r="BO87">
        <v>-99</v>
      </c>
      <c r="BP87">
        <v>38</v>
      </c>
      <c r="BQ87">
        <v>5</v>
      </c>
      <c r="BR87">
        <f t="shared" si="2"/>
        <v>33</v>
      </c>
      <c r="BS87">
        <v>1</v>
      </c>
    </row>
    <row r="88" spans="1:71" x14ac:dyDescent="0.3">
      <c r="A88">
        <v>903</v>
      </c>
      <c r="B88">
        <v>4.4759896000000001</v>
      </c>
      <c r="C88">
        <v>2004</v>
      </c>
      <c r="D88">
        <v>19</v>
      </c>
      <c r="E88">
        <v>0</v>
      </c>
      <c r="F88">
        <v>2</v>
      </c>
      <c r="G88">
        <v>-9</v>
      </c>
      <c r="H88">
        <v>1</v>
      </c>
      <c r="I88">
        <v>47030</v>
      </c>
      <c r="J88">
        <v>200447030</v>
      </c>
      <c r="K88">
        <v>0</v>
      </c>
      <c r="L88">
        <v>1</v>
      </c>
      <c r="M88">
        <v>1</v>
      </c>
      <c r="N88">
        <v>3</v>
      </c>
      <c r="O88">
        <v>3</v>
      </c>
      <c r="P88">
        <v>63</v>
      </c>
      <c r="Q88">
        <v>1</v>
      </c>
      <c r="R88">
        <v>2177</v>
      </c>
      <c r="S88">
        <v>1</v>
      </c>
      <c r="T88">
        <v>2</v>
      </c>
      <c r="U88">
        <v>1</v>
      </c>
      <c r="V88" t="s">
        <v>76</v>
      </c>
      <c r="W88">
        <v>67454</v>
      </c>
      <c r="X88">
        <v>389</v>
      </c>
      <c r="Y88">
        <v>99592</v>
      </c>
      <c r="Z88">
        <v>78552</v>
      </c>
      <c r="AA88">
        <v>78551</v>
      </c>
      <c r="AB88">
        <v>5185</v>
      </c>
      <c r="AC88">
        <v>486</v>
      </c>
      <c r="AD88" t="s">
        <v>81</v>
      </c>
      <c r="AE88">
        <v>5183</v>
      </c>
      <c r="AF88" t="s">
        <v>77</v>
      </c>
      <c r="AG88" t="s">
        <v>77</v>
      </c>
      <c r="AH88" t="s">
        <v>77</v>
      </c>
      <c r="AI88" t="s">
        <v>77</v>
      </c>
      <c r="AJ88" t="s">
        <v>77</v>
      </c>
      <c r="AK88" t="s">
        <v>77</v>
      </c>
      <c r="AL88">
        <v>3766</v>
      </c>
      <c r="AM88">
        <v>9604</v>
      </c>
      <c r="AN88">
        <v>9672</v>
      </c>
      <c r="AO88">
        <v>9672</v>
      </c>
      <c r="AP88">
        <v>3961</v>
      </c>
      <c r="AQ88" s="1">
        <v>3751</v>
      </c>
      <c r="AR88" t="s">
        <v>15</v>
      </c>
      <c r="AS88" t="s">
        <v>15</v>
      </c>
      <c r="AT88" t="s">
        <v>15</v>
      </c>
      <c r="AU88" t="s">
        <v>15</v>
      </c>
      <c r="AV88" t="s">
        <v>15</v>
      </c>
      <c r="AW88" t="s">
        <v>15</v>
      </c>
      <c r="AX88" t="s">
        <v>15</v>
      </c>
      <c r="AY88" t="s">
        <v>15</v>
      </c>
      <c r="AZ88" t="s">
        <v>15</v>
      </c>
      <c r="BA88">
        <v>17</v>
      </c>
      <c r="BB88">
        <v>6</v>
      </c>
      <c r="BC88">
        <v>0</v>
      </c>
      <c r="BD88">
        <v>0</v>
      </c>
      <c r="BE88">
        <v>51</v>
      </c>
      <c r="BF88">
        <v>51</v>
      </c>
      <c r="BG88">
        <v>-99</v>
      </c>
      <c r="BH88">
        <v>-99</v>
      </c>
      <c r="BI88">
        <v>-99</v>
      </c>
      <c r="BJ88">
        <v>-99</v>
      </c>
      <c r="BK88">
        <v>-99</v>
      </c>
      <c r="BL88">
        <v>-99</v>
      </c>
      <c r="BM88">
        <v>-99</v>
      </c>
      <c r="BN88">
        <v>-99</v>
      </c>
      <c r="BO88">
        <v>-99</v>
      </c>
      <c r="BP88">
        <v>51</v>
      </c>
      <c r="BQ88">
        <v>17</v>
      </c>
      <c r="BR88">
        <f t="shared" si="2"/>
        <v>34</v>
      </c>
      <c r="BS88">
        <v>1</v>
      </c>
    </row>
    <row r="89" spans="1:71" x14ac:dyDescent="0.3">
      <c r="A89">
        <v>411</v>
      </c>
      <c r="B89">
        <v>5.1877000000000004</v>
      </c>
      <c r="C89">
        <v>2001</v>
      </c>
      <c r="D89">
        <v>59</v>
      </c>
      <c r="E89">
        <v>0</v>
      </c>
      <c r="F89">
        <v>3</v>
      </c>
      <c r="G89">
        <v>-9</v>
      </c>
      <c r="H89">
        <v>0</v>
      </c>
      <c r="I89">
        <v>42201</v>
      </c>
      <c r="J89">
        <v>200142201</v>
      </c>
      <c r="K89">
        <v>0</v>
      </c>
      <c r="L89">
        <v>1</v>
      </c>
      <c r="M89">
        <v>1</v>
      </c>
      <c r="N89">
        <v>3</v>
      </c>
      <c r="O89">
        <v>1</v>
      </c>
      <c r="P89">
        <v>68</v>
      </c>
      <c r="Q89">
        <v>-9</v>
      </c>
      <c r="R89">
        <v>758886</v>
      </c>
      <c r="S89">
        <v>3</v>
      </c>
      <c r="T89">
        <v>3</v>
      </c>
      <c r="U89">
        <v>1</v>
      </c>
      <c r="V89" t="s">
        <v>76</v>
      </c>
      <c r="W89">
        <v>4280</v>
      </c>
      <c r="X89">
        <v>4254</v>
      </c>
      <c r="Y89">
        <v>4240</v>
      </c>
      <c r="Z89">
        <v>4242</v>
      </c>
      <c r="AA89">
        <v>4160</v>
      </c>
      <c r="AB89">
        <v>4271</v>
      </c>
      <c r="AC89">
        <v>5609</v>
      </c>
      <c r="AD89">
        <v>5781</v>
      </c>
      <c r="AE89">
        <v>99609</v>
      </c>
      <c r="AF89" t="s">
        <v>82</v>
      </c>
      <c r="AG89" t="s">
        <v>77</v>
      </c>
      <c r="AH89" t="s">
        <v>77</v>
      </c>
      <c r="AI89" t="s">
        <v>77</v>
      </c>
      <c r="AJ89" t="s">
        <v>77</v>
      </c>
      <c r="AK89" t="s">
        <v>77</v>
      </c>
      <c r="AL89" s="1">
        <v>375</v>
      </c>
      <c r="AM89">
        <v>3721</v>
      </c>
      <c r="AN89">
        <v>3721</v>
      </c>
      <c r="AO89">
        <v>3722</v>
      </c>
      <c r="AP89">
        <v>8855</v>
      </c>
      <c r="AQ89">
        <v>3766</v>
      </c>
      <c r="AR89" t="s">
        <v>15</v>
      </c>
      <c r="AS89" t="s">
        <v>15</v>
      </c>
      <c r="AT89" t="s">
        <v>15</v>
      </c>
      <c r="AU89" t="s">
        <v>15</v>
      </c>
      <c r="AV89" t="s">
        <v>15</v>
      </c>
      <c r="AW89" t="s">
        <v>15</v>
      </c>
      <c r="AX89" t="s">
        <v>15</v>
      </c>
      <c r="AY89" t="s">
        <v>15</v>
      </c>
      <c r="AZ89" t="s">
        <v>15</v>
      </c>
      <c r="BA89">
        <v>57</v>
      </c>
      <c r="BB89">
        <v>7</v>
      </c>
      <c r="BC89">
        <v>15</v>
      </c>
      <c r="BD89">
        <v>17</v>
      </c>
      <c r="BE89">
        <v>17</v>
      </c>
      <c r="BF89">
        <v>23</v>
      </c>
      <c r="BG89">
        <v>-99</v>
      </c>
      <c r="BH89">
        <v>-99</v>
      </c>
      <c r="BI89">
        <v>-99</v>
      </c>
      <c r="BJ89">
        <v>-99</v>
      </c>
      <c r="BK89">
        <v>-99</v>
      </c>
      <c r="BL89">
        <v>-99</v>
      </c>
      <c r="BM89">
        <v>-99</v>
      </c>
      <c r="BN89">
        <v>-99</v>
      </c>
      <c r="BO89">
        <v>-99</v>
      </c>
      <c r="BP89">
        <v>57</v>
      </c>
      <c r="BQ89">
        <v>23</v>
      </c>
      <c r="BR89">
        <f t="shared" si="2"/>
        <v>34</v>
      </c>
      <c r="BS89">
        <v>1</v>
      </c>
    </row>
    <row r="90" spans="1:71" x14ac:dyDescent="0.3">
      <c r="A90">
        <v>708</v>
      </c>
      <c r="B90">
        <v>4.9634</v>
      </c>
      <c r="C90">
        <v>2003</v>
      </c>
      <c r="D90">
        <v>65</v>
      </c>
      <c r="E90">
        <v>0</v>
      </c>
      <c r="F90">
        <v>1</v>
      </c>
      <c r="G90">
        <v>3</v>
      </c>
      <c r="H90">
        <v>0</v>
      </c>
      <c r="I90">
        <v>36125</v>
      </c>
      <c r="J90">
        <v>200336125</v>
      </c>
      <c r="K90">
        <v>0</v>
      </c>
      <c r="L90">
        <v>1</v>
      </c>
      <c r="M90">
        <v>1</v>
      </c>
      <c r="N90">
        <v>3</v>
      </c>
      <c r="O90">
        <v>1</v>
      </c>
      <c r="P90">
        <v>59</v>
      </c>
      <c r="Q90">
        <v>1</v>
      </c>
      <c r="R90">
        <v>617090</v>
      </c>
      <c r="S90">
        <v>4</v>
      </c>
      <c r="T90">
        <v>2</v>
      </c>
      <c r="U90">
        <v>1</v>
      </c>
      <c r="V90" t="s">
        <v>76</v>
      </c>
      <c r="W90">
        <v>4280</v>
      </c>
      <c r="X90">
        <v>4254</v>
      </c>
      <c r="Y90">
        <v>78551</v>
      </c>
      <c r="Z90">
        <v>99812</v>
      </c>
      <c r="AA90" t="s">
        <v>79</v>
      </c>
      <c r="AB90" t="s">
        <v>77</v>
      </c>
      <c r="AC90" t="s">
        <v>77</v>
      </c>
      <c r="AD90" t="s">
        <v>77</v>
      </c>
      <c r="AE90" t="s">
        <v>77</v>
      </c>
      <c r="AF90" t="s">
        <v>77</v>
      </c>
      <c r="AG90" t="s">
        <v>77</v>
      </c>
      <c r="AH90" t="s">
        <v>77</v>
      </c>
      <c r="AI90" t="s">
        <v>77</v>
      </c>
      <c r="AJ90" t="s">
        <v>77</v>
      </c>
      <c r="AK90" t="s">
        <v>77</v>
      </c>
      <c r="AL90">
        <v>3761</v>
      </c>
      <c r="AM90" s="1">
        <v>375</v>
      </c>
      <c r="AN90">
        <v>3403</v>
      </c>
      <c r="AO90">
        <v>3766</v>
      </c>
      <c r="AP90">
        <v>3725</v>
      </c>
      <c r="AQ90">
        <v>3726</v>
      </c>
      <c r="AR90" t="s">
        <v>15</v>
      </c>
      <c r="AS90" t="s">
        <v>15</v>
      </c>
      <c r="AT90" t="s">
        <v>15</v>
      </c>
      <c r="AU90" t="s">
        <v>15</v>
      </c>
      <c r="AV90" t="s">
        <v>15</v>
      </c>
      <c r="AW90" t="s">
        <v>15</v>
      </c>
      <c r="AX90" t="s">
        <v>15</v>
      </c>
      <c r="AY90" t="s">
        <v>15</v>
      </c>
      <c r="AZ90" t="s">
        <v>15</v>
      </c>
      <c r="BA90">
        <v>0</v>
      </c>
      <c r="BB90">
        <v>45</v>
      </c>
      <c r="BC90">
        <v>18</v>
      </c>
      <c r="BD90">
        <v>11</v>
      </c>
      <c r="BE90">
        <v>53</v>
      </c>
      <c r="BF90">
        <v>27</v>
      </c>
      <c r="BG90">
        <v>-99</v>
      </c>
      <c r="BH90">
        <v>-99</v>
      </c>
      <c r="BI90">
        <v>-99</v>
      </c>
      <c r="BJ90">
        <v>-99</v>
      </c>
      <c r="BK90">
        <v>-99</v>
      </c>
      <c r="BL90">
        <v>-99</v>
      </c>
      <c r="BM90">
        <v>-99</v>
      </c>
      <c r="BN90">
        <v>-99</v>
      </c>
      <c r="BO90">
        <v>-99</v>
      </c>
      <c r="BP90">
        <v>45</v>
      </c>
      <c r="BQ90">
        <v>11</v>
      </c>
      <c r="BR90">
        <f t="shared" si="2"/>
        <v>34</v>
      </c>
      <c r="BS90">
        <v>1</v>
      </c>
    </row>
    <row r="91" spans="1:71" x14ac:dyDescent="0.3">
      <c r="A91">
        <v>1337</v>
      </c>
      <c r="B91">
        <v>4.4031263000000003</v>
      </c>
      <c r="C91">
        <v>2007</v>
      </c>
      <c r="D91">
        <v>32</v>
      </c>
      <c r="E91">
        <v>0</v>
      </c>
      <c r="F91">
        <v>3</v>
      </c>
      <c r="G91">
        <v>-9</v>
      </c>
      <c r="H91">
        <v>0</v>
      </c>
      <c r="I91">
        <v>6641</v>
      </c>
      <c r="J91">
        <v>20076641</v>
      </c>
      <c r="K91">
        <v>2</v>
      </c>
      <c r="L91">
        <v>1</v>
      </c>
      <c r="M91">
        <v>0</v>
      </c>
      <c r="N91">
        <v>3</v>
      </c>
      <c r="O91">
        <v>4</v>
      </c>
      <c r="P91">
        <v>59</v>
      </c>
      <c r="Q91">
        <v>1</v>
      </c>
      <c r="R91">
        <v>-666666666</v>
      </c>
      <c r="S91">
        <v>3</v>
      </c>
      <c r="T91">
        <v>-9</v>
      </c>
      <c r="U91">
        <v>1</v>
      </c>
      <c r="V91" t="s">
        <v>76</v>
      </c>
      <c r="W91">
        <v>4254</v>
      </c>
      <c r="X91">
        <v>4589</v>
      </c>
      <c r="Y91">
        <v>5119</v>
      </c>
      <c r="Z91">
        <v>4280</v>
      </c>
      <c r="AA91">
        <v>570</v>
      </c>
      <c r="AB91">
        <v>51881</v>
      </c>
      <c r="AC91">
        <v>2874</v>
      </c>
      <c r="AD91">
        <v>78551</v>
      </c>
      <c r="AE91">
        <v>4271</v>
      </c>
      <c r="AF91">
        <v>5849</v>
      </c>
      <c r="AG91">
        <v>2800</v>
      </c>
      <c r="AH91">
        <v>99672</v>
      </c>
      <c r="AI91">
        <v>99811</v>
      </c>
      <c r="AJ91">
        <v>2761</v>
      </c>
      <c r="AK91">
        <v>41001</v>
      </c>
      <c r="AL91">
        <v>3763</v>
      </c>
      <c r="AM91" s="1">
        <v>3751</v>
      </c>
      <c r="AN91">
        <v>9744</v>
      </c>
      <c r="AO91">
        <v>3998</v>
      </c>
      <c r="AP91">
        <v>9929</v>
      </c>
      <c r="AQ91">
        <v>3721</v>
      </c>
      <c r="AR91">
        <v>3961</v>
      </c>
      <c r="AS91">
        <v>3761</v>
      </c>
      <c r="AT91">
        <v>8872</v>
      </c>
      <c r="AU91">
        <v>3998</v>
      </c>
      <c r="AV91">
        <v>3893</v>
      </c>
      <c r="AW91">
        <v>3998</v>
      </c>
      <c r="AX91">
        <v>3766</v>
      </c>
      <c r="AY91">
        <v>3893</v>
      </c>
      <c r="AZ91">
        <v>3764</v>
      </c>
      <c r="BA91">
        <v>15</v>
      </c>
      <c r="BB91">
        <v>42</v>
      </c>
      <c r="BC91">
        <v>10</v>
      </c>
      <c r="BD91">
        <v>43</v>
      </c>
      <c r="BE91">
        <v>2</v>
      </c>
      <c r="BF91">
        <v>2</v>
      </c>
      <c r="BG91">
        <v>7</v>
      </c>
      <c r="BH91">
        <v>4</v>
      </c>
      <c r="BI91">
        <v>7</v>
      </c>
      <c r="BJ91">
        <v>8</v>
      </c>
      <c r="BK91">
        <v>9</v>
      </c>
      <c r="BL91">
        <v>42</v>
      </c>
      <c r="BM91">
        <v>7</v>
      </c>
      <c r="BN91">
        <v>6</v>
      </c>
      <c r="BO91">
        <v>42</v>
      </c>
      <c r="BP91">
        <v>42</v>
      </c>
      <c r="BQ91">
        <v>7</v>
      </c>
      <c r="BR91">
        <f t="shared" si="2"/>
        <v>35</v>
      </c>
      <c r="BS91">
        <v>1</v>
      </c>
    </row>
    <row r="92" spans="1:71" x14ac:dyDescent="0.3">
      <c r="A92">
        <v>703</v>
      </c>
      <c r="B92">
        <v>4.9939999999999998</v>
      </c>
      <c r="C92">
        <v>2003</v>
      </c>
      <c r="D92">
        <v>62</v>
      </c>
      <c r="E92">
        <v>0</v>
      </c>
      <c r="F92">
        <v>3</v>
      </c>
      <c r="G92">
        <v>3</v>
      </c>
      <c r="H92">
        <v>0</v>
      </c>
      <c r="I92">
        <v>29185</v>
      </c>
      <c r="J92">
        <v>200329185</v>
      </c>
      <c r="K92">
        <v>0</v>
      </c>
      <c r="L92">
        <v>1</v>
      </c>
      <c r="M92">
        <v>1</v>
      </c>
      <c r="N92">
        <v>3</v>
      </c>
      <c r="O92">
        <v>2</v>
      </c>
      <c r="P92">
        <v>83</v>
      </c>
      <c r="Q92">
        <v>1</v>
      </c>
      <c r="R92">
        <v>949887</v>
      </c>
      <c r="S92">
        <v>2</v>
      </c>
      <c r="T92">
        <v>1</v>
      </c>
      <c r="U92">
        <v>6</v>
      </c>
      <c r="V92" t="s">
        <v>76</v>
      </c>
      <c r="W92">
        <v>4148</v>
      </c>
      <c r="X92">
        <v>4280</v>
      </c>
      <c r="Y92">
        <v>99811</v>
      </c>
      <c r="Z92">
        <v>9982</v>
      </c>
      <c r="AA92">
        <v>78551</v>
      </c>
      <c r="AB92">
        <v>5845</v>
      </c>
      <c r="AC92">
        <v>4271</v>
      </c>
      <c r="AD92">
        <v>2767</v>
      </c>
      <c r="AE92">
        <v>2762</v>
      </c>
      <c r="AF92">
        <v>570</v>
      </c>
      <c r="AG92">
        <v>7907</v>
      </c>
      <c r="AH92">
        <v>42090</v>
      </c>
      <c r="AI92">
        <v>4538</v>
      </c>
      <c r="AJ92">
        <v>5184</v>
      </c>
      <c r="AK92">
        <v>486</v>
      </c>
      <c r="AL92" s="1">
        <v>3751</v>
      </c>
      <c r="AM92">
        <v>3961</v>
      </c>
      <c r="AN92">
        <v>540</v>
      </c>
      <c r="AO92">
        <v>43</v>
      </c>
      <c r="AP92">
        <v>3761</v>
      </c>
      <c r="AQ92">
        <v>3721</v>
      </c>
      <c r="AR92">
        <v>8847</v>
      </c>
      <c r="AS92">
        <v>3403</v>
      </c>
      <c r="AT92">
        <v>3403</v>
      </c>
      <c r="AU92">
        <v>3766</v>
      </c>
      <c r="AV92">
        <v>3571</v>
      </c>
      <c r="AW92">
        <v>3961</v>
      </c>
      <c r="AX92">
        <v>3725</v>
      </c>
      <c r="AY92">
        <v>3725</v>
      </c>
      <c r="AZ92">
        <v>3725</v>
      </c>
      <c r="BA92">
        <v>42</v>
      </c>
      <c r="BB92">
        <v>42</v>
      </c>
      <c r="BC92">
        <v>42</v>
      </c>
      <c r="BD92">
        <v>42</v>
      </c>
      <c r="BE92">
        <v>2</v>
      </c>
      <c r="BF92">
        <v>2</v>
      </c>
      <c r="BG92">
        <v>2</v>
      </c>
      <c r="BH92">
        <v>8</v>
      </c>
      <c r="BI92">
        <v>7</v>
      </c>
      <c r="BJ92">
        <v>7</v>
      </c>
      <c r="BK92">
        <v>7</v>
      </c>
      <c r="BL92">
        <v>7</v>
      </c>
      <c r="BM92">
        <v>56</v>
      </c>
      <c r="BN92">
        <v>69</v>
      </c>
      <c r="BO92">
        <v>78</v>
      </c>
      <c r="BP92">
        <v>42</v>
      </c>
      <c r="BQ92">
        <v>7</v>
      </c>
      <c r="BR92">
        <f t="shared" si="2"/>
        <v>35</v>
      </c>
      <c r="BS92">
        <v>1</v>
      </c>
    </row>
    <row r="93" spans="1:71" x14ac:dyDescent="0.3">
      <c r="A93">
        <v>402</v>
      </c>
      <c r="B93">
        <v>5.1681999999999997</v>
      </c>
      <c r="C93">
        <v>2001</v>
      </c>
      <c r="D93">
        <v>21</v>
      </c>
      <c r="E93">
        <v>0</v>
      </c>
      <c r="F93">
        <v>2</v>
      </c>
      <c r="G93">
        <v>-9</v>
      </c>
      <c r="H93">
        <v>0</v>
      </c>
      <c r="I93">
        <v>37006</v>
      </c>
      <c r="J93">
        <v>200137006</v>
      </c>
      <c r="K93">
        <v>0</v>
      </c>
      <c r="L93">
        <v>1</v>
      </c>
      <c r="M93">
        <v>1</v>
      </c>
      <c r="N93">
        <v>3</v>
      </c>
      <c r="O93">
        <v>3</v>
      </c>
      <c r="P93">
        <v>64</v>
      </c>
      <c r="Q93">
        <v>2</v>
      </c>
      <c r="R93">
        <v>368134</v>
      </c>
      <c r="S93">
        <v>3</v>
      </c>
      <c r="T93">
        <v>1</v>
      </c>
      <c r="U93">
        <v>1</v>
      </c>
      <c r="V93" t="s">
        <v>76</v>
      </c>
      <c r="W93">
        <v>4280</v>
      </c>
      <c r="X93">
        <v>4254</v>
      </c>
      <c r="Y93">
        <v>389</v>
      </c>
      <c r="Z93">
        <v>2761</v>
      </c>
      <c r="AA93">
        <v>486</v>
      </c>
      <c r="AB93">
        <v>5845</v>
      </c>
      <c r="AC93">
        <v>2767</v>
      </c>
      <c r="AD93">
        <v>5119</v>
      </c>
      <c r="AE93">
        <v>28319</v>
      </c>
      <c r="AF93" t="s">
        <v>77</v>
      </c>
      <c r="AG93" t="s">
        <v>77</v>
      </c>
      <c r="AH93" t="s">
        <v>77</v>
      </c>
      <c r="AI93" t="s">
        <v>77</v>
      </c>
      <c r="AJ93" t="s">
        <v>77</v>
      </c>
      <c r="AK93" t="s">
        <v>77</v>
      </c>
      <c r="AL93" s="1">
        <v>375</v>
      </c>
      <c r="AM93">
        <v>3766</v>
      </c>
      <c r="AN93">
        <v>8964</v>
      </c>
      <c r="AO93">
        <v>8964</v>
      </c>
      <c r="AP93">
        <v>8964</v>
      </c>
      <c r="AQ93">
        <v>3491</v>
      </c>
      <c r="AR93" t="s">
        <v>15</v>
      </c>
      <c r="AS93" t="s">
        <v>15</v>
      </c>
      <c r="AT93" t="s">
        <v>15</v>
      </c>
      <c r="AU93" t="s">
        <v>15</v>
      </c>
      <c r="AV93" t="s">
        <v>15</v>
      </c>
      <c r="AW93" t="s">
        <v>15</v>
      </c>
      <c r="AX93" t="s">
        <v>15</v>
      </c>
      <c r="AY93" t="s">
        <v>15</v>
      </c>
      <c r="AZ93" t="s">
        <v>15</v>
      </c>
      <c r="BA93">
        <v>57</v>
      </c>
      <c r="BB93">
        <v>21</v>
      </c>
      <c r="BC93">
        <v>2</v>
      </c>
      <c r="BD93">
        <v>7</v>
      </c>
      <c r="BE93">
        <v>10</v>
      </c>
      <c r="BF93">
        <v>15</v>
      </c>
      <c r="BG93">
        <v>-99</v>
      </c>
      <c r="BH93">
        <v>-99</v>
      </c>
      <c r="BI93">
        <v>-99</v>
      </c>
      <c r="BJ93">
        <v>-99</v>
      </c>
      <c r="BK93">
        <v>-99</v>
      </c>
      <c r="BL93">
        <v>-99</v>
      </c>
      <c r="BM93">
        <v>-99</v>
      </c>
      <c r="BN93">
        <v>-99</v>
      </c>
      <c r="BO93">
        <v>-99</v>
      </c>
      <c r="BP93">
        <v>57</v>
      </c>
      <c r="BQ93">
        <v>21</v>
      </c>
      <c r="BR93">
        <f t="shared" si="2"/>
        <v>36</v>
      </c>
      <c r="BS93">
        <v>1</v>
      </c>
    </row>
    <row r="94" spans="1:71" x14ac:dyDescent="0.3">
      <c r="A94">
        <v>1844</v>
      </c>
      <c r="B94">
        <v>5.1304252000000004</v>
      </c>
      <c r="C94">
        <v>2009</v>
      </c>
      <c r="D94">
        <v>39</v>
      </c>
      <c r="E94">
        <v>0</v>
      </c>
      <c r="F94">
        <v>1</v>
      </c>
      <c r="G94">
        <v>-9</v>
      </c>
      <c r="H94">
        <v>0</v>
      </c>
      <c r="I94">
        <v>6081</v>
      </c>
      <c r="J94">
        <v>20096081</v>
      </c>
      <c r="K94">
        <v>0</v>
      </c>
      <c r="L94">
        <v>1</v>
      </c>
      <c r="M94">
        <v>1</v>
      </c>
      <c r="N94">
        <v>3</v>
      </c>
      <c r="O94">
        <v>4</v>
      </c>
      <c r="P94">
        <v>70</v>
      </c>
      <c r="Q94">
        <v>1</v>
      </c>
      <c r="R94">
        <v>-666666666</v>
      </c>
      <c r="S94">
        <v>3</v>
      </c>
      <c r="T94">
        <v>-9</v>
      </c>
      <c r="U94">
        <v>6</v>
      </c>
      <c r="V94" t="s">
        <v>76</v>
      </c>
      <c r="W94">
        <v>42833</v>
      </c>
      <c r="X94">
        <v>78551</v>
      </c>
      <c r="Y94">
        <v>416</v>
      </c>
      <c r="Z94">
        <v>51881</v>
      </c>
      <c r="AA94">
        <v>4280</v>
      </c>
      <c r="AB94">
        <v>25000</v>
      </c>
      <c r="AC94">
        <v>2530</v>
      </c>
      <c r="AD94">
        <v>4254</v>
      </c>
      <c r="AE94">
        <v>40390</v>
      </c>
      <c r="AF94">
        <v>99831</v>
      </c>
      <c r="AG94">
        <v>5859</v>
      </c>
      <c r="AH94">
        <v>5990</v>
      </c>
      <c r="AI94">
        <v>99811</v>
      </c>
      <c r="AJ94">
        <v>2724</v>
      </c>
      <c r="AK94">
        <v>486</v>
      </c>
      <c r="AL94">
        <v>3766</v>
      </c>
      <c r="AM94">
        <v>341</v>
      </c>
      <c r="AN94">
        <v>9671</v>
      </c>
      <c r="AO94">
        <v>3893</v>
      </c>
      <c r="AP94">
        <v>3721</v>
      </c>
      <c r="AQ94">
        <v>3721</v>
      </c>
      <c r="AR94">
        <v>3725</v>
      </c>
      <c r="AS94">
        <v>3479</v>
      </c>
      <c r="AT94">
        <v>3721</v>
      </c>
      <c r="AU94">
        <v>3764</v>
      </c>
      <c r="AV94">
        <v>9604</v>
      </c>
      <c r="AW94">
        <v>3721</v>
      </c>
      <c r="AX94">
        <v>7761</v>
      </c>
      <c r="AY94">
        <v>3961</v>
      </c>
      <c r="AZ94" s="1">
        <v>3751</v>
      </c>
      <c r="BA94">
        <v>32</v>
      </c>
      <c r="BB94">
        <v>33</v>
      </c>
      <c r="BC94">
        <v>33</v>
      </c>
      <c r="BD94">
        <v>14</v>
      </c>
      <c r="BE94">
        <v>30</v>
      </c>
      <c r="BF94">
        <v>15</v>
      </c>
      <c r="BG94">
        <v>67</v>
      </c>
      <c r="BH94">
        <v>32</v>
      </c>
      <c r="BI94">
        <v>67</v>
      </c>
      <c r="BJ94">
        <v>68</v>
      </c>
      <c r="BK94">
        <v>33</v>
      </c>
      <c r="BL94">
        <v>2</v>
      </c>
      <c r="BM94">
        <v>32</v>
      </c>
      <c r="BN94">
        <v>68</v>
      </c>
      <c r="BO94">
        <v>68</v>
      </c>
      <c r="BP94">
        <v>68</v>
      </c>
      <c r="BQ94">
        <v>32</v>
      </c>
      <c r="BR94">
        <f t="shared" si="2"/>
        <v>36</v>
      </c>
      <c r="BS94">
        <v>1</v>
      </c>
    </row>
    <row r="95" spans="1:71" x14ac:dyDescent="0.3">
      <c r="A95">
        <v>764</v>
      </c>
      <c r="B95">
        <v>4.4642999999999997</v>
      </c>
      <c r="C95">
        <v>2003</v>
      </c>
      <c r="D95">
        <v>62</v>
      </c>
      <c r="E95">
        <v>0</v>
      </c>
      <c r="F95">
        <v>2</v>
      </c>
      <c r="G95">
        <v>-9</v>
      </c>
      <c r="H95">
        <v>0</v>
      </c>
      <c r="I95">
        <v>48003</v>
      </c>
      <c r="J95">
        <v>200348003</v>
      </c>
      <c r="K95">
        <v>0</v>
      </c>
      <c r="L95">
        <v>1</v>
      </c>
      <c r="M95">
        <v>1</v>
      </c>
      <c r="N95">
        <v>3</v>
      </c>
      <c r="O95">
        <v>3</v>
      </c>
      <c r="P95">
        <v>62</v>
      </c>
      <c r="Q95">
        <v>1</v>
      </c>
      <c r="R95">
        <v>183414</v>
      </c>
      <c r="S95">
        <v>1</v>
      </c>
      <c r="T95">
        <v>2</v>
      </c>
      <c r="U95">
        <v>1</v>
      </c>
      <c r="V95" t="s">
        <v>76</v>
      </c>
      <c r="W95">
        <v>4254</v>
      </c>
      <c r="X95">
        <v>25002</v>
      </c>
      <c r="Y95">
        <v>4280</v>
      </c>
      <c r="Z95">
        <v>431</v>
      </c>
      <c r="AA95">
        <v>42731</v>
      </c>
      <c r="AB95">
        <v>9972</v>
      </c>
      <c r="AC95">
        <v>41401</v>
      </c>
      <c r="AD95">
        <v>2449</v>
      </c>
      <c r="AE95">
        <v>2724</v>
      </c>
      <c r="AF95" t="s">
        <v>77</v>
      </c>
      <c r="AG95" t="s">
        <v>77</v>
      </c>
      <c r="AH95" t="s">
        <v>77</v>
      </c>
      <c r="AI95" t="s">
        <v>77</v>
      </c>
      <c r="AJ95" t="s">
        <v>77</v>
      </c>
      <c r="AK95" t="s">
        <v>77</v>
      </c>
      <c r="AL95" s="1">
        <v>375</v>
      </c>
      <c r="AM95">
        <v>3766</v>
      </c>
      <c r="AN95">
        <v>3961</v>
      </c>
      <c r="AO95">
        <v>3799</v>
      </c>
      <c r="AP95">
        <v>3725</v>
      </c>
      <c r="AQ95">
        <v>9904</v>
      </c>
      <c r="AR95" t="s">
        <v>15</v>
      </c>
      <c r="AS95" t="s">
        <v>15</v>
      </c>
      <c r="AT95" t="s">
        <v>15</v>
      </c>
      <c r="AU95" t="s">
        <v>15</v>
      </c>
      <c r="AV95" t="s">
        <v>15</v>
      </c>
      <c r="AW95" t="s">
        <v>15</v>
      </c>
      <c r="AX95" t="s">
        <v>15</v>
      </c>
      <c r="AY95" t="s">
        <v>15</v>
      </c>
      <c r="AZ95" t="s">
        <v>15</v>
      </c>
      <c r="BA95">
        <v>38</v>
      </c>
      <c r="BB95">
        <v>2</v>
      </c>
      <c r="BC95">
        <v>38</v>
      </c>
      <c r="BD95">
        <v>38</v>
      </c>
      <c r="BE95">
        <v>61</v>
      </c>
      <c r="BF95">
        <v>38</v>
      </c>
      <c r="BG95">
        <v>-99</v>
      </c>
      <c r="BH95">
        <v>-99</v>
      </c>
      <c r="BI95">
        <v>-99</v>
      </c>
      <c r="BJ95">
        <v>-99</v>
      </c>
      <c r="BK95">
        <v>-99</v>
      </c>
      <c r="BL95">
        <v>-99</v>
      </c>
      <c r="BM95">
        <v>-99</v>
      </c>
      <c r="BN95">
        <v>-99</v>
      </c>
      <c r="BO95">
        <v>-99</v>
      </c>
      <c r="BP95">
        <v>38</v>
      </c>
      <c r="BQ95">
        <v>2</v>
      </c>
      <c r="BR95">
        <f t="shared" si="2"/>
        <v>36</v>
      </c>
      <c r="BS95">
        <v>1</v>
      </c>
    </row>
    <row r="96" spans="1:71" x14ac:dyDescent="0.3">
      <c r="A96">
        <v>945</v>
      </c>
      <c r="B96">
        <v>5.0586102999999998</v>
      </c>
      <c r="C96">
        <v>2005</v>
      </c>
      <c r="D96">
        <v>48</v>
      </c>
      <c r="E96">
        <v>0</v>
      </c>
      <c r="F96">
        <v>3</v>
      </c>
      <c r="G96">
        <v>-9</v>
      </c>
      <c r="H96">
        <v>0</v>
      </c>
      <c r="I96">
        <v>6010</v>
      </c>
      <c r="J96">
        <v>20056010</v>
      </c>
      <c r="K96">
        <v>0</v>
      </c>
      <c r="L96">
        <v>1</v>
      </c>
      <c r="M96">
        <v>1</v>
      </c>
      <c r="N96">
        <v>2</v>
      </c>
      <c r="O96">
        <v>4</v>
      </c>
      <c r="P96">
        <v>52</v>
      </c>
      <c r="Q96">
        <v>2</v>
      </c>
      <c r="R96">
        <v>-666666666</v>
      </c>
      <c r="S96">
        <v>4</v>
      </c>
      <c r="T96">
        <v>-9</v>
      </c>
      <c r="U96">
        <v>5</v>
      </c>
      <c r="V96" t="s">
        <v>76</v>
      </c>
      <c r="W96">
        <v>4280</v>
      </c>
      <c r="X96">
        <v>51881</v>
      </c>
      <c r="Y96">
        <v>99889</v>
      </c>
      <c r="Z96">
        <v>99811</v>
      </c>
      <c r="AA96">
        <v>4821</v>
      </c>
      <c r="AB96">
        <v>42741</v>
      </c>
      <c r="AC96">
        <v>5185</v>
      </c>
      <c r="AD96">
        <v>5849</v>
      </c>
      <c r="AE96">
        <v>5180</v>
      </c>
      <c r="AF96">
        <v>48241</v>
      </c>
      <c r="AG96">
        <v>5119</v>
      </c>
      <c r="AH96">
        <v>78551</v>
      </c>
      <c r="AI96">
        <v>40391</v>
      </c>
      <c r="AJ96">
        <v>70707</v>
      </c>
      <c r="AK96">
        <v>4258</v>
      </c>
      <c r="AL96" s="1">
        <v>3751</v>
      </c>
      <c r="AM96">
        <v>3764</v>
      </c>
      <c r="AN96">
        <v>9962</v>
      </c>
      <c r="AO96">
        <v>9672</v>
      </c>
      <c r="AP96">
        <v>3961</v>
      </c>
      <c r="AQ96">
        <v>9604</v>
      </c>
      <c r="AR96">
        <v>3964</v>
      </c>
      <c r="AS96">
        <v>3956</v>
      </c>
      <c r="AT96">
        <v>9900</v>
      </c>
      <c r="AU96">
        <v>3764</v>
      </c>
      <c r="AV96">
        <v>3322</v>
      </c>
      <c r="AW96">
        <v>3764</v>
      </c>
      <c r="AX96">
        <v>3766</v>
      </c>
      <c r="AY96">
        <v>3961</v>
      </c>
      <c r="AZ96">
        <v>3799</v>
      </c>
      <c r="BA96">
        <v>38</v>
      </c>
      <c r="BB96">
        <v>38</v>
      </c>
      <c r="BC96">
        <v>14</v>
      </c>
      <c r="BD96">
        <v>14</v>
      </c>
      <c r="BE96">
        <v>38</v>
      </c>
      <c r="BF96">
        <v>14</v>
      </c>
      <c r="BG96">
        <v>1</v>
      </c>
      <c r="BH96">
        <v>38</v>
      </c>
      <c r="BI96">
        <v>1</v>
      </c>
      <c r="BJ96">
        <v>2</v>
      </c>
      <c r="BK96">
        <v>14</v>
      </c>
      <c r="BL96">
        <v>1</v>
      </c>
      <c r="BM96">
        <v>1</v>
      </c>
      <c r="BN96">
        <v>38</v>
      </c>
      <c r="BO96">
        <v>38</v>
      </c>
      <c r="BP96">
        <v>38</v>
      </c>
      <c r="BQ96">
        <v>1</v>
      </c>
      <c r="BR96">
        <f t="shared" si="2"/>
        <v>37</v>
      </c>
      <c r="BS96">
        <v>1</v>
      </c>
    </row>
    <row r="97" spans="1:71" x14ac:dyDescent="0.3">
      <c r="A97">
        <v>419</v>
      </c>
      <c r="B97">
        <v>5.1877000000000004</v>
      </c>
      <c r="C97">
        <v>2001</v>
      </c>
      <c r="D97">
        <v>19</v>
      </c>
      <c r="E97">
        <v>0</v>
      </c>
      <c r="F97">
        <v>2</v>
      </c>
      <c r="G97">
        <v>-9</v>
      </c>
      <c r="H97">
        <v>1</v>
      </c>
      <c r="I97">
        <v>42201</v>
      </c>
      <c r="J97">
        <v>200142201</v>
      </c>
      <c r="K97">
        <v>0</v>
      </c>
      <c r="L97">
        <v>1</v>
      </c>
      <c r="M97">
        <v>1</v>
      </c>
      <c r="N97">
        <v>3</v>
      </c>
      <c r="O97">
        <v>1</v>
      </c>
      <c r="P97">
        <v>80</v>
      </c>
      <c r="Q97">
        <v>-9</v>
      </c>
      <c r="R97">
        <v>862266</v>
      </c>
      <c r="S97">
        <v>4</v>
      </c>
      <c r="T97">
        <v>1</v>
      </c>
      <c r="U97">
        <v>1</v>
      </c>
      <c r="V97" t="s">
        <v>76</v>
      </c>
      <c r="W97">
        <v>4280</v>
      </c>
      <c r="X97">
        <v>4254</v>
      </c>
      <c r="Y97">
        <v>78039</v>
      </c>
      <c r="Z97">
        <v>486</v>
      </c>
      <c r="AA97">
        <v>9973</v>
      </c>
      <c r="AB97">
        <v>47830</v>
      </c>
      <c r="AC97">
        <v>99702</v>
      </c>
      <c r="AD97">
        <v>43491</v>
      </c>
      <c r="AE97">
        <v>9971</v>
      </c>
      <c r="AF97" t="s">
        <v>83</v>
      </c>
      <c r="AG97" t="s">
        <v>77</v>
      </c>
      <c r="AH97" t="s">
        <v>77</v>
      </c>
      <c r="AI97" t="s">
        <v>77</v>
      </c>
      <c r="AJ97" t="s">
        <v>77</v>
      </c>
      <c r="AK97" t="s">
        <v>77</v>
      </c>
      <c r="AL97" s="1">
        <v>375</v>
      </c>
      <c r="AM97">
        <v>3961</v>
      </c>
      <c r="AN97">
        <v>3766</v>
      </c>
      <c r="AO97">
        <v>3725</v>
      </c>
      <c r="AP97" t="s">
        <v>15</v>
      </c>
      <c r="AQ97" t="s">
        <v>15</v>
      </c>
      <c r="AR97" t="s">
        <v>15</v>
      </c>
      <c r="AS97" t="s">
        <v>15</v>
      </c>
      <c r="AT97" t="s">
        <v>15</v>
      </c>
      <c r="AU97" t="s">
        <v>15</v>
      </c>
      <c r="AV97" t="s">
        <v>15</v>
      </c>
      <c r="AW97" t="s">
        <v>15</v>
      </c>
      <c r="AX97" t="s">
        <v>15</v>
      </c>
      <c r="AY97" t="s">
        <v>15</v>
      </c>
      <c r="AZ97" t="s">
        <v>15</v>
      </c>
      <c r="BA97">
        <v>66</v>
      </c>
      <c r="BB97">
        <v>66</v>
      </c>
      <c r="BC97">
        <v>28</v>
      </c>
      <c r="BD97">
        <v>76</v>
      </c>
      <c r="BE97">
        <v>-99</v>
      </c>
      <c r="BF97">
        <v>-99</v>
      </c>
      <c r="BG97">
        <v>-99</v>
      </c>
      <c r="BH97">
        <v>-99</v>
      </c>
      <c r="BI97">
        <v>-99</v>
      </c>
      <c r="BJ97">
        <v>-99</v>
      </c>
      <c r="BK97">
        <v>-99</v>
      </c>
      <c r="BL97">
        <v>-99</v>
      </c>
      <c r="BM97">
        <v>-99</v>
      </c>
      <c r="BN97">
        <v>-99</v>
      </c>
      <c r="BO97">
        <v>-99</v>
      </c>
      <c r="BP97">
        <v>66</v>
      </c>
      <c r="BQ97">
        <v>28</v>
      </c>
      <c r="BR97">
        <f t="shared" si="2"/>
        <v>38</v>
      </c>
      <c r="BS97">
        <v>1</v>
      </c>
    </row>
    <row r="98" spans="1:71" x14ac:dyDescent="0.3">
      <c r="A98">
        <v>1178</v>
      </c>
      <c r="B98">
        <v>5.2026735999999998</v>
      </c>
      <c r="C98">
        <v>2006</v>
      </c>
      <c r="D98">
        <v>34</v>
      </c>
      <c r="E98">
        <v>1</v>
      </c>
      <c r="F98">
        <v>3</v>
      </c>
      <c r="G98">
        <v>-9</v>
      </c>
      <c r="H98">
        <v>0</v>
      </c>
      <c r="I98">
        <v>34099</v>
      </c>
      <c r="J98">
        <v>200634099</v>
      </c>
      <c r="K98">
        <v>0</v>
      </c>
      <c r="L98">
        <v>1</v>
      </c>
      <c r="M98">
        <v>1</v>
      </c>
      <c r="N98">
        <v>2</v>
      </c>
      <c r="O98">
        <v>1</v>
      </c>
      <c r="P98">
        <v>77</v>
      </c>
      <c r="Q98">
        <v>1</v>
      </c>
      <c r="R98">
        <v>-666666666</v>
      </c>
      <c r="S98">
        <v>4</v>
      </c>
      <c r="T98">
        <v>2</v>
      </c>
      <c r="U98">
        <v>20</v>
      </c>
      <c r="V98" t="s">
        <v>76</v>
      </c>
      <c r="W98">
        <v>41071</v>
      </c>
      <c r="X98">
        <v>4254</v>
      </c>
      <c r="Y98">
        <v>4271</v>
      </c>
      <c r="Z98">
        <v>51881</v>
      </c>
      <c r="AA98">
        <v>4280</v>
      </c>
      <c r="AB98">
        <v>78551</v>
      </c>
      <c r="AC98">
        <v>99811</v>
      </c>
      <c r="AD98">
        <v>99662</v>
      </c>
      <c r="AE98">
        <v>99859</v>
      </c>
      <c r="AF98" t="s">
        <v>77</v>
      </c>
      <c r="AG98" t="s">
        <v>77</v>
      </c>
      <c r="AH98" t="s">
        <v>77</v>
      </c>
      <c r="AI98" t="s">
        <v>77</v>
      </c>
      <c r="AJ98" t="s">
        <v>77</v>
      </c>
      <c r="AK98" t="s">
        <v>77</v>
      </c>
      <c r="AL98" s="1">
        <v>3751</v>
      </c>
      <c r="AM98">
        <v>3766</v>
      </c>
      <c r="AN98">
        <v>3761</v>
      </c>
      <c r="AO98">
        <v>8622</v>
      </c>
      <c r="AP98">
        <v>5451</v>
      </c>
      <c r="AQ98">
        <v>8670</v>
      </c>
      <c r="AR98">
        <v>3764</v>
      </c>
      <c r="AS98">
        <v>3766</v>
      </c>
      <c r="AT98" t="s">
        <v>15</v>
      </c>
      <c r="AU98" t="s">
        <v>15</v>
      </c>
      <c r="AV98" t="s">
        <v>15</v>
      </c>
      <c r="AW98" t="s">
        <v>15</v>
      </c>
      <c r="AX98" t="s">
        <v>15</v>
      </c>
      <c r="AY98" t="s">
        <v>15</v>
      </c>
      <c r="AZ98" t="s">
        <v>15</v>
      </c>
      <c r="BA98">
        <v>38</v>
      </c>
      <c r="BB98">
        <v>0</v>
      </c>
      <c r="BC98">
        <v>0</v>
      </c>
      <c r="BD98">
        <v>66</v>
      </c>
      <c r="BE98">
        <v>66</v>
      </c>
      <c r="BF98">
        <v>66</v>
      </c>
      <c r="BG98">
        <v>8</v>
      </c>
      <c r="BH98">
        <v>8</v>
      </c>
      <c r="BI98">
        <v>-99</v>
      </c>
      <c r="BJ98">
        <v>-99</v>
      </c>
      <c r="BK98">
        <v>-99</v>
      </c>
      <c r="BL98">
        <v>-99</v>
      </c>
      <c r="BM98">
        <v>-99</v>
      </c>
      <c r="BN98">
        <v>-99</v>
      </c>
      <c r="BO98">
        <v>-99</v>
      </c>
      <c r="BP98">
        <v>38</v>
      </c>
      <c r="BQ98">
        <v>0</v>
      </c>
      <c r="BR98">
        <f t="shared" ref="BR98:BR129" si="3">BP98-BQ98</f>
        <v>38</v>
      </c>
      <c r="BS98">
        <v>2</v>
      </c>
    </row>
    <row r="99" spans="1:71" x14ac:dyDescent="0.3">
      <c r="A99">
        <v>857</v>
      </c>
      <c r="B99">
        <v>5.3461496999999998</v>
      </c>
      <c r="C99">
        <v>2004</v>
      </c>
      <c r="D99">
        <v>36</v>
      </c>
      <c r="E99">
        <v>0</v>
      </c>
      <c r="F99">
        <v>3</v>
      </c>
      <c r="G99">
        <v>-9</v>
      </c>
      <c r="H99">
        <v>0</v>
      </c>
      <c r="I99">
        <v>29185</v>
      </c>
      <c r="J99">
        <v>200429185</v>
      </c>
      <c r="K99">
        <v>0</v>
      </c>
      <c r="L99">
        <v>1</v>
      </c>
      <c r="M99">
        <v>1</v>
      </c>
      <c r="N99">
        <v>3</v>
      </c>
      <c r="O99">
        <v>2</v>
      </c>
      <c r="P99">
        <v>65</v>
      </c>
      <c r="Q99">
        <v>1</v>
      </c>
      <c r="R99">
        <v>956948</v>
      </c>
      <c r="S99">
        <v>2</v>
      </c>
      <c r="T99">
        <v>3</v>
      </c>
      <c r="U99">
        <v>6</v>
      </c>
      <c r="V99" t="s">
        <v>76</v>
      </c>
      <c r="W99">
        <v>99671</v>
      </c>
      <c r="X99">
        <v>78551</v>
      </c>
      <c r="Y99">
        <v>570</v>
      </c>
      <c r="Z99">
        <v>42823</v>
      </c>
      <c r="AA99">
        <v>4280</v>
      </c>
      <c r="AB99">
        <v>74710</v>
      </c>
      <c r="AC99">
        <v>99811</v>
      </c>
      <c r="AD99">
        <v>99799</v>
      </c>
      <c r="AE99">
        <v>9971</v>
      </c>
      <c r="AF99">
        <v>42731</v>
      </c>
      <c r="AG99">
        <v>4271</v>
      </c>
      <c r="AH99">
        <v>42741</v>
      </c>
      <c r="AI99">
        <v>9975</v>
      </c>
      <c r="AJ99">
        <v>5849</v>
      </c>
      <c r="AK99">
        <v>5990</v>
      </c>
      <c r="AL99" s="1">
        <v>3751</v>
      </c>
      <c r="AM99">
        <v>3961</v>
      </c>
      <c r="AN99">
        <v>3845</v>
      </c>
      <c r="AO99">
        <v>3522</v>
      </c>
      <c r="AP99">
        <v>3961</v>
      </c>
      <c r="AQ99">
        <v>3761</v>
      </c>
      <c r="AR99">
        <v>3766</v>
      </c>
      <c r="AS99">
        <v>3961</v>
      </c>
      <c r="AT99">
        <v>3764</v>
      </c>
      <c r="AU99">
        <v>3403</v>
      </c>
      <c r="AV99">
        <v>3725</v>
      </c>
      <c r="AW99">
        <v>409</v>
      </c>
      <c r="AX99">
        <v>3725</v>
      </c>
      <c r="AY99">
        <v>8872</v>
      </c>
      <c r="AZ99">
        <v>4223</v>
      </c>
      <c r="BA99">
        <v>44</v>
      </c>
      <c r="BB99">
        <v>44</v>
      </c>
      <c r="BC99">
        <v>44</v>
      </c>
      <c r="BD99">
        <v>1</v>
      </c>
      <c r="BE99">
        <v>1</v>
      </c>
      <c r="BF99">
        <v>1</v>
      </c>
      <c r="BG99">
        <v>4</v>
      </c>
      <c r="BH99">
        <v>4</v>
      </c>
      <c r="BI99">
        <v>4</v>
      </c>
      <c r="BJ99">
        <v>44</v>
      </c>
      <c r="BK99">
        <v>51</v>
      </c>
      <c r="BL99">
        <v>60</v>
      </c>
      <c r="BM99">
        <v>60</v>
      </c>
      <c r="BN99">
        <v>1</v>
      </c>
      <c r="BO99">
        <v>1</v>
      </c>
      <c r="BP99">
        <v>44</v>
      </c>
      <c r="BQ99">
        <v>4</v>
      </c>
      <c r="BR99">
        <f t="shared" si="3"/>
        <v>40</v>
      </c>
      <c r="BS99">
        <v>1</v>
      </c>
    </row>
    <row r="100" spans="1:71" x14ac:dyDescent="0.3">
      <c r="A100">
        <v>28</v>
      </c>
      <c r="B100">
        <v>5.5166000000000004</v>
      </c>
      <c r="C100">
        <v>1998</v>
      </c>
      <c r="D100">
        <v>36</v>
      </c>
      <c r="E100">
        <v>0</v>
      </c>
      <c r="F100">
        <v>2</v>
      </c>
      <c r="G100">
        <v>-9</v>
      </c>
      <c r="H100">
        <v>1</v>
      </c>
      <c r="I100">
        <v>47033</v>
      </c>
      <c r="J100">
        <v>199847033</v>
      </c>
      <c r="K100">
        <v>0</v>
      </c>
      <c r="L100">
        <v>1</v>
      </c>
      <c r="M100">
        <v>1</v>
      </c>
      <c r="N100">
        <v>3</v>
      </c>
      <c r="O100">
        <v>3</v>
      </c>
      <c r="P100">
        <v>62</v>
      </c>
      <c r="Q100">
        <v>1</v>
      </c>
      <c r="R100">
        <v>344705</v>
      </c>
      <c r="S100">
        <v>3</v>
      </c>
      <c r="T100">
        <v>1</v>
      </c>
      <c r="U100">
        <v>6</v>
      </c>
      <c r="V100" t="s">
        <v>76</v>
      </c>
      <c r="W100">
        <v>4280</v>
      </c>
      <c r="X100">
        <v>4254</v>
      </c>
      <c r="Y100">
        <v>78551</v>
      </c>
      <c r="Z100">
        <v>2761</v>
      </c>
      <c r="AA100">
        <v>5990</v>
      </c>
      <c r="AB100">
        <v>4271</v>
      </c>
      <c r="AC100">
        <v>5180</v>
      </c>
      <c r="AD100">
        <v>99683</v>
      </c>
      <c r="AE100">
        <v>57410</v>
      </c>
      <c r="AF100" t="s">
        <v>77</v>
      </c>
      <c r="AG100" t="s">
        <v>77</v>
      </c>
      <c r="AH100" t="s">
        <v>77</v>
      </c>
      <c r="AI100" t="s">
        <v>77</v>
      </c>
      <c r="AJ100" t="s">
        <v>77</v>
      </c>
      <c r="AK100" t="s">
        <v>77</v>
      </c>
      <c r="AL100" s="1">
        <v>375</v>
      </c>
      <c r="AM100">
        <v>3766</v>
      </c>
      <c r="AN100">
        <v>5122</v>
      </c>
      <c r="AO100">
        <v>3961</v>
      </c>
      <c r="AP100">
        <v>3764</v>
      </c>
      <c r="AQ100">
        <v>3725</v>
      </c>
      <c r="AR100" t="s">
        <v>15</v>
      </c>
      <c r="AS100" t="s">
        <v>15</v>
      </c>
      <c r="AT100" t="s">
        <v>15</v>
      </c>
      <c r="AU100" t="s">
        <v>15</v>
      </c>
      <c r="AV100" t="s">
        <v>15</v>
      </c>
      <c r="AW100" t="s">
        <v>15</v>
      </c>
      <c r="AX100" t="s">
        <v>15</v>
      </c>
      <c r="AY100" t="s">
        <v>15</v>
      </c>
      <c r="AZ100" t="s">
        <v>15</v>
      </c>
      <c r="BA100">
        <v>48</v>
      </c>
      <c r="BB100">
        <v>6</v>
      </c>
      <c r="BC100">
        <v>6</v>
      </c>
      <c r="BD100">
        <v>48</v>
      </c>
      <c r="BE100">
        <v>48</v>
      </c>
      <c r="BF100">
        <v>56</v>
      </c>
      <c r="BG100">
        <v>-99</v>
      </c>
      <c r="BH100">
        <v>-99</v>
      </c>
      <c r="BI100">
        <v>-99</v>
      </c>
      <c r="BJ100">
        <v>-99</v>
      </c>
      <c r="BK100">
        <v>-99</v>
      </c>
      <c r="BL100">
        <v>-99</v>
      </c>
      <c r="BM100">
        <v>-99</v>
      </c>
      <c r="BN100">
        <v>-99</v>
      </c>
      <c r="BO100">
        <v>-99</v>
      </c>
      <c r="BP100">
        <v>48</v>
      </c>
      <c r="BQ100">
        <v>6</v>
      </c>
      <c r="BR100">
        <f t="shared" si="3"/>
        <v>42</v>
      </c>
      <c r="BS100">
        <v>1</v>
      </c>
    </row>
    <row r="101" spans="1:71" x14ac:dyDescent="0.3">
      <c r="A101">
        <v>2660</v>
      </c>
      <c r="B101">
        <v>5.3693093999999997</v>
      </c>
      <c r="C101">
        <v>2010</v>
      </c>
      <c r="D101">
        <v>62</v>
      </c>
      <c r="E101">
        <v>0</v>
      </c>
      <c r="F101">
        <v>3</v>
      </c>
      <c r="G101">
        <v>-9</v>
      </c>
      <c r="H101">
        <v>1</v>
      </c>
      <c r="I101">
        <v>48500</v>
      </c>
      <c r="J101">
        <v>201048500</v>
      </c>
      <c r="K101">
        <v>1</v>
      </c>
      <c r="L101">
        <v>1</v>
      </c>
      <c r="M101">
        <v>1</v>
      </c>
      <c r="N101">
        <v>3</v>
      </c>
      <c r="O101">
        <v>3</v>
      </c>
      <c r="P101">
        <v>66</v>
      </c>
      <c r="Q101">
        <v>1</v>
      </c>
      <c r="R101">
        <v>1050563</v>
      </c>
      <c r="S101">
        <v>2</v>
      </c>
      <c r="T101">
        <v>3</v>
      </c>
      <c r="U101">
        <v>1</v>
      </c>
      <c r="V101" t="s">
        <v>76</v>
      </c>
      <c r="W101">
        <v>42823</v>
      </c>
      <c r="X101">
        <v>78551</v>
      </c>
      <c r="Y101">
        <v>5849</v>
      </c>
      <c r="Z101">
        <v>4271</v>
      </c>
      <c r="AA101">
        <v>56986</v>
      </c>
      <c r="AB101">
        <v>5853</v>
      </c>
      <c r="AC101">
        <v>4561</v>
      </c>
      <c r="AD101">
        <v>4254</v>
      </c>
      <c r="AE101">
        <v>99674</v>
      </c>
      <c r="AF101">
        <v>2761</v>
      </c>
      <c r="AG101">
        <v>5180</v>
      </c>
      <c r="AH101">
        <v>99609</v>
      </c>
      <c r="AI101">
        <v>11284</v>
      </c>
      <c r="AJ101">
        <v>2851</v>
      </c>
      <c r="AK101">
        <v>36234</v>
      </c>
      <c r="AL101">
        <v>3766</v>
      </c>
      <c r="AM101" s="1">
        <v>3751</v>
      </c>
      <c r="AN101">
        <v>3761</v>
      </c>
      <c r="AO101">
        <v>3328</v>
      </c>
      <c r="AP101">
        <v>3799</v>
      </c>
      <c r="AQ101">
        <v>3777</v>
      </c>
      <c r="AR101">
        <v>3327</v>
      </c>
      <c r="AS101">
        <v>3998</v>
      </c>
      <c r="AT101">
        <v>61</v>
      </c>
      <c r="AU101">
        <v>3961</v>
      </c>
      <c r="AV101">
        <v>9904</v>
      </c>
      <c r="AW101">
        <v>9907</v>
      </c>
      <c r="AX101">
        <v>9905</v>
      </c>
      <c r="AY101">
        <v>3326</v>
      </c>
      <c r="AZ101">
        <v>8968</v>
      </c>
      <c r="BA101">
        <v>15</v>
      </c>
      <c r="BB101">
        <v>57</v>
      </c>
      <c r="BC101">
        <v>13</v>
      </c>
      <c r="BD101">
        <v>57</v>
      </c>
      <c r="BE101">
        <v>57</v>
      </c>
      <c r="BF101">
        <v>57</v>
      </c>
      <c r="BG101">
        <v>15</v>
      </c>
      <c r="BH101">
        <v>40</v>
      </c>
      <c r="BI101">
        <v>48</v>
      </c>
      <c r="BJ101">
        <v>15</v>
      </c>
      <c r="BK101">
        <v>65</v>
      </c>
      <c r="BL101">
        <v>65</v>
      </c>
      <c r="BM101">
        <v>65</v>
      </c>
      <c r="BN101">
        <v>15</v>
      </c>
      <c r="BO101">
        <v>0</v>
      </c>
      <c r="BP101">
        <v>57</v>
      </c>
      <c r="BQ101">
        <v>15</v>
      </c>
      <c r="BR101">
        <f t="shared" si="3"/>
        <v>42</v>
      </c>
      <c r="BS101">
        <v>1</v>
      </c>
    </row>
    <row r="102" spans="1:71" x14ac:dyDescent="0.3">
      <c r="A102">
        <v>7</v>
      </c>
      <c r="B102">
        <v>5.1325000000000003</v>
      </c>
      <c r="C102">
        <v>1998</v>
      </c>
      <c r="D102">
        <v>18</v>
      </c>
      <c r="E102">
        <v>0</v>
      </c>
      <c r="F102">
        <v>2</v>
      </c>
      <c r="G102">
        <v>-9</v>
      </c>
      <c r="H102">
        <v>0</v>
      </c>
      <c r="I102">
        <v>6632</v>
      </c>
      <c r="J102">
        <v>19986632</v>
      </c>
      <c r="K102">
        <v>0</v>
      </c>
      <c r="L102">
        <v>1</v>
      </c>
      <c r="M102">
        <v>1</v>
      </c>
      <c r="N102">
        <v>3</v>
      </c>
      <c r="O102">
        <v>4</v>
      </c>
      <c r="P102">
        <v>59</v>
      </c>
      <c r="Q102">
        <v>1</v>
      </c>
      <c r="R102">
        <v>387718</v>
      </c>
      <c r="S102">
        <v>2</v>
      </c>
      <c r="T102">
        <v>-9</v>
      </c>
      <c r="U102">
        <v>1</v>
      </c>
      <c r="V102" t="s">
        <v>76</v>
      </c>
      <c r="W102">
        <v>4254</v>
      </c>
      <c r="X102">
        <v>4280</v>
      </c>
      <c r="Y102">
        <v>7454</v>
      </c>
      <c r="Z102">
        <v>78551</v>
      </c>
      <c r="AA102">
        <v>51882</v>
      </c>
      <c r="AB102">
        <v>5180</v>
      </c>
      <c r="AC102">
        <v>4160</v>
      </c>
      <c r="AD102">
        <v>2763</v>
      </c>
      <c r="AE102">
        <v>2761</v>
      </c>
      <c r="AF102">
        <v>7863</v>
      </c>
      <c r="AG102">
        <v>2851</v>
      </c>
      <c r="AH102">
        <v>7455</v>
      </c>
      <c r="AI102">
        <v>9971</v>
      </c>
      <c r="AJ102">
        <v>4271</v>
      </c>
      <c r="AK102">
        <v>9982</v>
      </c>
      <c r="AL102">
        <v>3766</v>
      </c>
      <c r="AM102">
        <v>3572</v>
      </c>
      <c r="AN102">
        <v>3571</v>
      </c>
      <c r="AO102">
        <v>3961</v>
      </c>
      <c r="AP102">
        <v>3963</v>
      </c>
      <c r="AQ102">
        <v>3964</v>
      </c>
      <c r="AR102">
        <v>8964</v>
      </c>
      <c r="AS102">
        <v>8961</v>
      </c>
      <c r="AT102">
        <v>9604</v>
      </c>
      <c r="AU102">
        <v>9672</v>
      </c>
      <c r="AV102" s="1">
        <v>375</v>
      </c>
      <c r="AW102">
        <v>3764</v>
      </c>
      <c r="AX102">
        <v>3961</v>
      </c>
      <c r="AY102">
        <v>8964</v>
      </c>
      <c r="AZ102">
        <v>3323</v>
      </c>
      <c r="BA102">
        <v>3</v>
      </c>
      <c r="BB102">
        <v>3</v>
      </c>
      <c r="BC102">
        <v>3</v>
      </c>
      <c r="BD102">
        <v>3</v>
      </c>
      <c r="BE102">
        <v>3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46</v>
      </c>
      <c r="BL102">
        <v>46</v>
      </c>
      <c r="BM102">
        <v>46</v>
      </c>
      <c r="BN102">
        <v>4</v>
      </c>
      <c r="BO102">
        <v>4</v>
      </c>
      <c r="BP102">
        <v>46</v>
      </c>
      <c r="BQ102">
        <v>3</v>
      </c>
      <c r="BR102">
        <f t="shared" si="3"/>
        <v>43</v>
      </c>
      <c r="BS102">
        <v>1</v>
      </c>
    </row>
    <row r="103" spans="1:71" x14ac:dyDescent="0.3">
      <c r="A103">
        <v>887</v>
      </c>
      <c r="B103">
        <v>5.0032968999999996</v>
      </c>
      <c r="C103">
        <v>2004</v>
      </c>
      <c r="D103">
        <v>64</v>
      </c>
      <c r="E103">
        <v>0</v>
      </c>
      <c r="F103">
        <v>3</v>
      </c>
      <c r="G103">
        <v>2</v>
      </c>
      <c r="H103">
        <v>0</v>
      </c>
      <c r="I103">
        <v>36201</v>
      </c>
      <c r="J103">
        <v>200436201</v>
      </c>
      <c r="K103">
        <v>0</v>
      </c>
      <c r="L103">
        <v>1</v>
      </c>
      <c r="M103">
        <v>1</v>
      </c>
      <c r="N103">
        <v>3</v>
      </c>
      <c r="O103">
        <v>1</v>
      </c>
      <c r="P103">
        <v>153</v>
      </c>
      <c r="Q103">
        <v>-9</v>
      </c>
      <c r="R103">
        <v>-666666666</v>
      </c>
      <c r="S103">
        <v>3</v>
      </c>
      <c r="T103">
        <v>1</v>
      </c>
      <c r="U103">
        <v>5</v>
      </c>
      <c r="V103" t="s">
        <v>76</v>
      </c>
      <c r="W103">
        <v>41011</v>
      </c>
      <c r="X103">
        <v>78551</v>
      </c>
      <c r="Y103">
        <v>3849</v>
      </c>
      <c r="Z103">
        <v>5185</v>
      </c>
      <c r="AA103">
        <v>99859</v>
      </c>
      <c r="AB103">
        <v>99592</v>
      </c>
      <c r="AC103">
        <v>9975</v>
      </c>
      <c r="AD103">
        <v>5849</v>
      </c>
      <c r="AE103">
        <v>5845</v>
      </c>
      <c r="AF103">
        <v>7070</v>
      </c>
      <c r="AG103">
        <v>4280</v>
      </c>
      <c r="AH103">
        <v>99883</v>
      </c>
      <c r="AI103">
        <v>99811</v>
      </c>
      <c r="AJ103">
        <v>2851</v>
      </c>
      <c r="AK103">
        <v>9980</v>
      </c>
      <c r="AL103" s="1">
        <v>3751</v>
      </c>
      <c r="AM103">
        <v>3761</v>
      </c>
      <c r="AN103">
        <v>3765</v>
      </c>
      <c r="AO103">
        <v>3766</v>
      </c>
      <c r="AP103">
        <v>9604</v>
      </c>
      <c r="AQ103">
        <v>9672</v>
      </c>
      <c r="AR103">
        <v>3961</v>
      </c>
      <c r="AS103">
        <v>311</v>
      </c>
      <c r="AT103">
        <v>3893</v>
      </c>
      <c r="AU103">
        <v>9919</v>
      </c>
      <c r="AV103">
        <v>9904</v>
      </c>
      <c r="AW103">
        <v>8968</v>
      </c>
      <c r="AX103">
        <v>3725</v>
      </c>
      <c r="AY103">
        <v>3995</v>
      </c>
      <c r="AZ103">
        <v>8801</v>
      </c>
      <c r="BA103">
        <v>54</v>
      </c>
      <c r="BB103">
        <v>6</v>
      </c>
      <c r="BC103">
        <v>0</v>
      </c>
      <c r="BD103">
        <v>11</v>
      </c>
      <c r="BE103">
        <v>69</v>
      </c>
      <c r="BF103">
        <v>69</v>
      </c>
      <c r="BG103">
        <v>54</v>
      </c>
      <c r="BH103">
        <v>104</v>
      </c>
      <c r="BI103">
        <v>41</v>
      </c>
      <c r="BJ103">
        <v>1</v>
      </c>
      <c r="BK103">
        <v>54</v>
      </c>
      <c r="BL103">
        <v>100</v>
      </c>
      <c r="BM103">
        <v>78</v>
      </c>
      <c r="BN103">
        <v>91</v>
      </c>
      <c r="BO103">
        <v>79</v>
      </c>
      <c r="BP103">
        <v>54</v>
      </c>
      <c r="BQ103">
        <v>11</v>
      </c>
      <c r="BR103">
        <f t="shared" si="3"/>
        <v>43</v>
      </c>
      <c r="BS103">
        <v>1</v>
      </c>
    </row>
    <row r="104" spans="1:71" x14ac:dyDescent="0.3">
      <c r="A104">
        <v>393</v>
      </c>
      <c r="B104">
        <v>5.1877000000000004</v>
      </c>
      <c r="C104">
        <v>2001</v>
      </c>
      <c r="D104">
        <v>40</v>
      </c>
      <c r="E104">
        <v>0</v>
      </c>
      <c r="F104">
        <v>1</v>
      </c>
      <c r="G104">
        <v>2</v>
      </c>
      <c r="H104">
        <v>0</v>
      </c>
      <c r="I104">
        <v>36125</v>
      </c>
      <c r="J104">
        <v>200136125</v>
      </c>
      <c r="K104">
        <v>0</v>
      </c>
      <c r="L104">
        <v>1</v>
      </c>
      <c r="M104">
        <v>1</v>
      </c>
      <c r="N104">
        <v>3</v>
      </c>
      <c r="O104">
        <v>1</v>
      </c>
      <c r="P104">
        <v>87</v>
      </c>
      <c r="Q104">
        <v>2</v>
      </c>
      <c r="R104">
        <v>436722</v>
      </c>
      <c r="S104">
        <v>3</v>
      </c>
      <c r="T104">
        <v>2</v>
      </c>
      <c r="U104">
        <v>6</v>
      </c>
      <c r="V104" t="s">
        <v>76</v>
      </c>
      <c r="W104">
        <v>4254</v>
      </c>
      <c r="X104">
        <v>4280</v>
      </c>
      <c r="Y104">
        <v>99811</v>
      </c>
      <c r="Z104">
        <v>99859</v>
      </c>
      <c r="AA104">
        <v>47830</v>
      </c>
      <c r="AB104">
        <v>42731</v>
      </c>
      <c r="AC104">
        <v>5990</v>
      </c>
      <c r="AD104">
        <v>99683</v>
      </c>
      <c r="AE104" t="s">
        <v>84</v>
      </c>
      <c r="AF104">
        <v>4111</v>
      </c>
      <c r="AG104">
        <v>2449</v>
      </c>
      <c r="AH104">
        <v>75982</v>
      </c>
      <c r="AI104">
        <v>5306</v>
      </c>
      <c r="AJ104">
        <v>75312</v>
      </c>
      <c r="AK104">
        <v>414</v>
      </c>
      <c r="AL104" s="1">
        <v>375</v>
      </c>
      <c r="AM104">
        <v>3403</v>
      </c>
      <c r="AN104">
        <v>3764</v>
      </c>
      <c r="AO104">
        <v>3761</v>
      </c>
      <c r="AP104">
        <v>3766</v>
      </c>
      <c r="AQ104">
        <v>3725</v>
      </c>
      <c r="AR104">
        <v>3725</v>
      </c>
      <c r="AS104">
        <v>3733</v>
      </c>
      <c r="AT104">
        <v>3961</v>
      </c>
      <c r="AU104" t="s">
        <v>15</v>
      </c>
      <c r="AV104" t="s">
        <v>15</v>
      </c>
      <c r="AW104" t="s">
        <v>15</v>
      </c>
      <c r="AX104" t="s">
        <v>15</v>
      </c>
      <c r="AY104" t="s">
        <v>15</v>
      </c>
      <c r="AZ104" t="s">
        <v>15</v>
      </c>
      <c r="BA104">
        <v>59</v>
      </c>
      <c r="BB104">
        <v>15</v>
      </c>
      <c r="BC104">
        <v>14</v>
      </c>
      <c r="BD104">
        <v>5</v>
      </c>
      <c r="BE104">
        <v>14</v>
      </c>
      <c r="BF104">
        <v>68</v>
      </c>
      <c r="BG104">
        <v>83</v>
      </c>
      <c r="BH104">
        <v>14</v>
      </c>
      <c r="BI104">
        <v>14</v>
      </c>
      <c r="BJ104">
        <v>-99</v>
      </c>
      <c r="BK104">
        <v>-99</v>
      </c>
      <c r="BL104">
        <v>-99</v>
      </c>
      <c r="BM104">
        <v>-99</v>
      </c>
      <c r="BN104">
        <v>-99</v>
      </c>
      <c r="BO104">
        <v>-99</v>
      </c>
      <c r="BP104">
        <v>59</v>
      </c>
      <c r="BQ104">
        <v>14</v>
      </c>
      <c r="BR104">
        <f t="shared" si="3"/>
        <v>45</v>
      </c>
      <c r="BS104">
        <v>1</v>
      </c>
    </row>
    <row r="105" spans="1:71" x14ac:dyDescent="0.3">
      <c r="A105">
        <v>1831</v>
      </c>
      <c r="B105">
        <v>5.1304252000000004</v>
      </c>
      <c r="C105">
        <v>2009</v>
      </c>
      <c r="D105">
        <v>47</v>
      </c>
      <c r="E105">
        <v>0</v>
      </c>
      <c r="F105">
        <v>3</v>
      </c>
      <c r="G105">
        <v>-9</v>
      </c>
      <c r="H105">
        <v>0</v>
      </c>
      <c r="I105">
        <v>6081</v>
      </c>
      <c r="J105">
        <v>20096081</v>
      </c>
      <c r="K105">
        <v>0</v>
      </c>
      <c r="L105">
        <v>1</v>
      </c>
      <c r="M105">
        <v>1</v>
      </c>
      <c r="N105">
        <v>3</v>
      </c>
      <c r="O105">
        <v>4</v>
      </c>
      <c r="P105">
        <v>81</v>
      </c>
      <c r="Q105">
        <v>4</v>
      </c>
      <c r="R105">
        <v>-666666666</v>
      </c>
      <c r="S105">
        <v>3</v>
      </c>
      <c r="T105">
        <v>-9</v>
      </c>
      <c r="U105">
        <v>6</v>
      </c>
      <c r="V105" t="s">
        <v>76</v>
      </c>
      <c r="W105">
        <v>4280</v>
      </c>
      <c r="X105">
        <v>27739</v>
      </c>
      <c r="Y105">
        <v>42731</v>
      </c>
      <c r="Z105">
        <v>2763</v>
      </c>
      <c r="AA105">
        <v>7907</v>
      </c>
      <c r="AB105">
        <v>5990</v>
      </c>
      <c r="AC105">
        <v>4257</v>
      </c>
      <c r="AD105">
        <v>5693</v>
      </c>
      <c r="AE105">
        <v>56210</v>
      </c>
      <c r="AF105">
        <v>9971</v>
      </c>
      <c r="AG105">
        <v>5680</v>
      </c>
      <c r="AH105">
        <v>5849</v>
      </c>
      <c r="AI105">
        <v>4239</v>
      </c>
      <c r="AJ105">
        <v>5119</v>
      </c>
      <c r="AK105">
        <v>78551</v>
      </c>
      <c r="AL105" s="1">
        <v>3751</v>
      </c>
      <c r="AM105">
        <v>3749</v>
      </c>
      <c r="AN105">
        <v>3895</v>
      </c>
      <c r="AO105">
        <v>3995</v>
      </c>
      <c r="AP105">
        <v>3961</v>
      </c>
      <c r="AQ105">
        <v>8872</v>
      </c>
      <c r="AR105">
        <v>4523</v>
      </c>
      <c r="AS105">
        <v>5459</v>
      </c>
      <c r="AT105">
        <v>3491</v>
      </c>
      <c r="AU105">
        <v>3725</v>
      </c>
      <c r="AV105">
        <v>3725</v>
      </c>
      <c r="AW105">
        <v>93</v>
      </c>
      <c r="AX105">
        <v>9962</v>
      </c>
      <c r="AY105">
        <v>3893</v>
      </c>
      <c r="AZ105">
        <v>3766</v>
      </c>
      <c r="BA105">
        <v>50</v>
      </c>
      <c r="BB105">
        <v>5</v>
      </c>
      <c r="BC105">
        <v>57</v>
      </c>
      <c r="BD105">
        <v>57</v>
      </c>
      <c r="BE105">
        <v>5</v>
      </c>
      <c r="BF105">
        <v>5</v>
      </c>
      <c r="BG105">
        <v>40</v>
      </c>
      <c r="BH105">
        <v>50</v>
      </c>
      <c r="BI105">
        <v>12</v>
      </c>
      <c r="BJ105">
        <v>5</v>
      </c>
      <c r="BK105">
        <v>57</v>
      </c>
      <c r="BL105">
        <v>50</v>
      </c>
      <c r="BM105">
        <v>54</v>
      </c>
      <c r="BN105">
        <v>8</v>
      </c>
      <c r="BO105">
        <v>5</v>
      </c>
      <c r="BP105">
        <v>50</v>
      </c>
      <c r="BQ105">
        <v>5</v>
      </c>
      <c r="BR105">
        <f t="shared" si="3"/>
        <v>45</v>
      </c>
      <c r="BS105">
        <v>1</v>
      </c>
    </row>
    <row r="106" spans="1:71" x14ac:dyDescent="0.3">
      <c r="A106">
        <v>418</v>
      </c>
      <c r="B106">
        <v>5.1877000000000004</v>
      </c>
      <c r="C106">
        <v>2001</v>
      </c>
      <c r="D106">
        <v>61</v>
      </c>
      <c r="E106">
        <v>0</v>
      </c>
      <c r="F106">
        <v>3</v>
      </c>
      <c r="G106">
        <v>3</v>
      </c>
      <c r="H106">
        <v>0</v>
      </c>
      <c r="I106">
        <v>42201</v>
      </c>
      <c r="J106">
        <v>200142201</v>
      </c>
      <c r="K106">
        <v>0</v>
      </c>
      <c r="L106">
        <v>1</v>
      </c>
      <c r="M106">
        <v>1</v>
      </c>
      <c r="N106">
        <v>3</v>
      </c>
      <c r="O106">
        <v>1</v>
      </c>
      <c r="P106">
        <v>141</v>
      </c>
      <c r="Q106">
        <v>1</v>
      </c>
      <c r="R106">
        <v>-666666666</v>
      </c>
      <c r="S106">
        <v>2</v>
      </c>
      <c r="T106">
        <v>1</v>
      </c>
      <c r="U106">
        <v>5</v>
      </c>
      <c r="V106" t="s">
        <v>76</v>
      </c>
      <c r="W106">
        <v>41011</v>
      </c>
      <c r="X106">
        <v>78551</v>
      </c>
      <c r="Y106">
        <v>51881</v>
      </c>
      <c r="Z106">
        <v>4280</v>
      </c>
      <c r="AA106">
        <v>5070</v>
      </c>
      <c r="AB106">
        <v>99662</v>
      </c>
      <c r="AC106">
        <v>42731</v>
      </c>
      <c r="AD106">
        <v>4271</v>
      </c>
      <c r="AE106">
        <v>48289</v>
      </c>
      <c r="AF106" t="s">
        <v>77</v>
      </c>
      <c r="AG106" t="s">
        <v>77</v>
      </c>
      <c r="AH106" t="s">
        <v>77</v>
      </c>
      <c r="AI106" t="s">
        <v>77</v>
      </c>
      <c r="AJ106" t="s">
        <v>77</v>
      </c>
      <c r="AK106" t="s">
        <v>77</v>
      </c>
      <c r="AL106" s="1">
        <v>375</v>
      </c>
      <c r="AM106">
        <v>3766</v>
      </c>
      <c r="AN106">
        <v>3961</v>
      </c>
      <c r="AO106">
        <v>3571</v>
      </c>
      <c r="AP106">
        <v>8622</v>
      </c>
      <c r="AQ106">
        <v>5472</v>
      </c>
      <c r="AR106" t="s">
        <v>15</v>
      </c>
      <c r="AS106" t="s">
        <v>15</v>
      </c>
      <c r="AT106" t="s">
        <v>15</v>
      </c>
      <c r="AU106" t="s">
        <v>15</v>
      </c>
      <c r="AV106" t="s">
        <v>15</v>
      </c>
      <c r="AW106" t="s">
        <v>15</v>
      </c>
      <c r="AX106" t="s">
        <v>15</v>
      </c>
      <c r="AY106" t="s">
        <v>15</v>
      </c>
      <c r="AZ106" t="s">
        <v>15</v>
      </c>
      <c r="BA106">
        <v>54</v>
      </c>
      <c r="BB106">
        <v>8</v>
      </c>
      <c r="BC106">
        <v>8</v>
      </c>
      <c r="BD106">
        <v>8</v>
      </c>
      <c r="BE106">
        <v>29</v>
      </c>
      <c r="BF106">
        <v>29</v>
      </c>
      <c r="BG106">
        <v>-99</v>
      </c>
      <c r="BH106">
        <v>-99</v>
      </c>
      <c r="BI106">
        <v>-99</v>
      </c>
      <c r="BJ106">
        <v>-99</v>
      </c>
      <c r="BK106">
        <v>-99</v>
      </c>
      <c r="BL106">
        <v>-99</v>
      </c>
      <c r="BM106">
        <v>-99</v>
      </c>
      <c r="BN106">
        <v>-99</v>
      </c>
      <c r="BO106">
        <v>-99</v>
      </c>
      <c r="BP106">
        <v>54</v>
      </c>
      <c r="BQ106">
        <v>8</v>
      </c>
      <c r="BR106">
        <f t="shared" si="3"/>
        <v>46</v>
      </c>
      <c r="BS106">
        <v>1</v>
      </c>
    </row>
    <row r="107" spans="1:71" x14ac:dyDescent="0.3">
      <c r="A107">
        <v>1836</v>
      </c>
      <c r="B107">
        <v>5.1304252000000004</v>
      </c>
      <c r="C107">
        <v>2009</v>
      </c>
      <c r="D107">
        <v>51</v>
      </c>
      <c r="E107">
        <v>0</v>
      </c>
      <c r="F107">
        <v>2</v>
      </c>
      <c r="G107">
        <v>-9</v>
      </c>
      <c r="H107">
        <v>0</v>
      </c>
      <c r="I107">
        <v>6081</v>
      </c>
      <c r="J107">
        <v>20096081</v>
      </c>
      <c r="K107">
        <v>0</v>
      </c>
      <c r="L107">
        <v>1</v>
      </c>
      <c r="M107">
        <v>1</v>
      </c>
      <c r="N107">
        <v>3</v>
      </c>
      <c r="O107">
        <v>4</v>
      </c>
      <c r="P107">
        <v>74</v>
      </c>
      <c r="Q107">
        <v>3</v>
      </c>
      <c r="R107">
        <v>-666666666</v>
      </c>
      <c r="S107">
        <v>1</v>
      </c>
      <c r="T107">
        <v>-9</v>
      </c>
      <c r="U107">
        <v>6</v>
      </c>
      <c r="V107" t="s">
        <v>76</v>
      </c>
      <c r="W107">
        <v>4271</v>
      </c>
      <c r="X107">
        <v>4254</v>
      </c>
      <c r="Y107">
        <v>4019</v>
      </c>
      <c r="Z107">
        <v>5849</v>
      </c>
      <c r="AA107">
        <v>79001</v>
      </c>
      <c r="AB107">
        <v>99683</v>
      </c>
      <c r="AC107">
        <v>4280</v>
      </c>
      <c r="AD107">
        <v>99672</v>
      </c>
      <c r="AE107">
        <v>4240</v>
      </c>
      <c r="AF107">
        <v>5119</v>
      </c>
      <c r="AG107">
        <v>3970</v>
      </c>
      <c r="AH107">
        <v>2839</v>
      </c>
      <c r="AI107">
        <v>5990</v>
      </c>
      <c r="AJ107">
        <v>51881</v>
      </c>
      <c r="AK107">
        <v>78551</v>
      </c>
      <c r="AL107">
        <v>3766</v>
      </c>
      <c r="AM107">
        <v>3764</v>
      </c>
      <c r="AN107">
        <v>93</v>
      </c>
      <c r="AO107">
        <v>8856</v>
      </c>
      <c r="AP107">
        <v>3721</v>
      </c>
      <c r="AQ107">
        <v>3720</v>
      </c>
      <c r="AR107">
        <v>3893</v>
      </c>
      <c r="AS107">
        <v>3777</v>
      </c>
      <c r="AT107">
        <v>9904</v>
      </c>
      <c r="AU107">
        <v>3721</v>
      </c>
      <c r="AV107">
        <v>9905</v>
      </c>
      <c r="AW107">
        <v>3723</v>
      </c>
      <c r="AX107">
        <v>3761</v>
      </c>
      <c r="AY107">
        <v>4542</v>
      </c>
      <c r="AZ107" s="1">
        <v>3751</v>
      </c>
      <c r="BA107">
        <v>14</v>
      </c>
      <c r="BB107">
        <v>61</v>
      </c>
      <c r="BC107">
        <v>61</v>
      </c>
      <c r="BD107">
        <v>4</v>
      </c>
      <c r="BE107">
        <v>3</v>
      </c>
      <c r="BF107">
        <v>4</v>
      </c>
      <c r="BG107">
        <v>17</v>
      </c>
      <c r="BH107">
        <v>61</v>
      </c>
      <c r="BI107">
        <v>14</v>
      </c>
      <c r="BJ107">
        <v>13</v>
      </c>
      <c r="BK107">
        <v>14</v>
      </c>
      <c r="BL107">
        <v>4</v>
      </c>
      <c r="BM107">
        <v>61</v>
      </c>
      <c r="BN107">
        <v>13</v>
      </c>
      <c r="BO107">
        <v>61</v>
      </c>
      <c r="BP107">
        <v>61</v>
      </c>
      <c r="BQ107">
        <v>14</v>
      </c>
      <c r="BR107">
        <f t="shared" si="3"/>
        <v>47</v>
      </c>
      <c r="BS107">
        <v>1</v>
      </c>
    </row>
    <row r="108" spans="1:71" x14ac:dyDescent="0.3">
      <c r="A108">
        <v>774</v>
      </c>
      <c r="B108">
        <v>4.2333999999999996</v>
      </c>
      <c r="C108">
        <v>2003</v>
      </c>
      <c r="D108">
        <v>57</v>
      </c>
      <c r="E108">
        <v>0</v>
      </c>
      <c r="F108">
        <v>2</v>
      </c>
      <c r="G108">
        <v>-9</v>
      </c>
      <c r="H108">
        <v>0</v>
      </c>
      <c r="I108">
        <v>48194</v>
      </c>
      <c r="J108">
        <v>200348194</v>
      </c>
      <c r="K108">
        <v>0</v>
      </c>
      <c r="L108">
        <v>1</v>
      </c>
      <c r="M108">
        <v>1</v>
      </c>
      <c r="N108">
        <v>2</v>
      </c>
      <c r="O108">
        <v>3</v>
      </c>
      <c r="P108">
        <v>117</v>
      </c>
      <c r="Q108">
        <v>1</v>
      </c>
      <c r="R108">
        <v>615248</v>
      </c>
      <c r="S108">
        <v>2</v>
      </c>
      <c r="T108">
        <v>1</v>
      </c>
      <c r="U108">
        <v>1</v>
      </c>
      <c r="V108" t="s">
        <v>76</v>
      </c>
      <c r="W108">
        <v>4280</v>
      </c>
      <c r="X108">
        <v>4254</v>
      </c>
      <c r="Y108">
        <v>51881</v>
      </c>
      <c r="Z108">
        <v>591</v>
      </c>
      <c r="AA108" t="s">
        <v>93</v>
      </c>
      <c r="AB108">
        <v>412</v>
      </c>
      <c r="AC108" t="s">
        <v>79</v>
      </c>
      <c r="AD108">
        <v>2809</v>
      </c>
      <c r="AE108">
        <v>38830</v>
      </c>
      <c r="AF108" t="s">
        <v>77</v>
      </c>
      <c r="AG108" t="s">
        <v>77</v>
      </c>
      <c r="AH108" t="s">
        <v>77</v>
      </c>
      <c r="AI108" t="s">
        <v>77</v>
      </c>
      <c r="AJ108" t="s">
        <v>77</v>
      </c>
      <c r="AK108" t="s">
        <v>77</v>
      </c>
      <c r="AL108" s="1">
        <v>375</v>
      </c>
      <c r="AM108">
        <v>3766</v>
      </c>
      <c r="AN108">
        <v>4131</v>
      </c>
      <c r="AO108">
        <v>5011</v>
      </c>
      <c r="AP108">
        <v>611</v>
      </c>
      <c r="AQ108">
        <v>3893</v>
      </c>
      <c r="AR108" t="s">
        <v>15</v>
      </c>
      <c r="AS108" t="s">
        <v>15</v>
      </c>
      <c r="AT108" t="s">
        <v>15</v>
      </c>
      <c r="AU108" t="s">
        <v>15</v>
      </c>
      <c r="AV108" t="s">
        <v>15</v>
      </c>
      <c r="AW108" t="s">
        <v>15</v>
      </c>
      <c r="AX108" t="s">
        <v>15</v>
      </c>
      <c r="AY108" t="s">
        <v>15</v>
      </c>
      <c r="AZ108" t="s">
        <v>15</v>
      </c>
      <c r="BA108">
        <v>108</v>
      </c>
      <c r="BB108">
        <v>60</v>
      </c>
      <c r="BC108">
        <v>28</v>
      </c>
      <c r="BD108">
        <v>29</v>
      </c>
      <c r="BE108">
        <v>25</v>
      </c>
      <c r="BF108">
        <v>8</v>
      </c>
      <c r="BG108">
        <v>-99</v>
      </c>
      <c r="BH108">
        <v>-99</v>
      </c>
      <c r="BI108">
        <v>-99</v>
      </c>
      <c r="BJ108">
        <v>-99</v>
      </c>
      <c r="BK108">
        <v>-99</v>
      </c>
      <c r="BL108">
        <v>-99</v>
      </c>
      <c r="BM108">
        <v>-99</v>
      </c>
      <c r="BN108">
        <v>-99</v>
      </c>
      <c r="BO108">
        <v>-99</v>
      </c>
      <c r="BP108">
        <v>108</v>
      </c>
      <c r="BQ108">
        <v>60</v>
      </c>
      <c r="BR108">
        <f t="shared" si="3"/>
        <v>48</v>
      </c>
      <c r="BS108">
        <v>1</v>
      </c>
    </row>
    <row r="109" spans="1:71" x14ac:dyDescent="0.3">
      <c r="A109">
        <v>954</v>
      </c>
      <c r="B109">
        <v>5.0180825000000002</v>
      </c>
      <c r="C109">
        <v>2005</v>
      </c>
      <c r="D109">
        <v>54</v>
      </c>
      <c r="E109">
        <v>0</v>
      </c>
      <c r="F109">
        <v>3</v>
      </c>
      <c r="G109">
        <v>-9</v>
      </c>
      <c r="H109">
        <v>0</v>
      </c>
      <c r="I109">
        <v>6081</v>
      </c>
      <c r="J109">
        <v>20056081</v>
      </c>
      <c r="K109">
        <v>0</v>
      </c>
      <c r="L109">
        <v>1</v>
      </c>
      <c r="M109">
        <v>1</v>
      </c>
      <c r="N109">
        <v>3</v>
      </c>
      <c r="O109">
        <v>4</v>
      </c>
      <c r="P109">
        <v>101</v>
      </c>
      <c r="Q109">
        <v>1</v>
      </c>
      <c r="R109">
        <v>-666666666</v>
      </c>
      <c r="S109">
        <v>3</v>
      </c>
      <c r="T109">
        <v>-9</v>
      </c>
      <c r="U109">
        <v>1</v>
      </c>
      <c r="V109" t="s">
        <v>76</v>
      </c>
      <c r="W109">
        <v>4280</v>
      </c>
      <c r="X109">
        <v>99683</v>
      </c>
      <c r="Y109">
        <v>99672</v>
      </c>
      <c r="Z109">
        <v>2761</v>
      </c>
      <c r="AA109">
        <v>28981</v>
      </c>
      <c r="AB109">
        <v>2860</v>
      </c>
      <c r="AC109">
        <v>45340</v>
      </c>
      <c r="AD109">
        <v>51881</v>
      </c>
      <c r="AE109">
        <v>5119</v>
      </c>
      <c r="AF109">
        <v>42731</v>
      </c>
      <c r="AG109">
        <v>7895</v>
      </c>
      <c r="AH109">
        <v>42732</v>
      </c>
      <c r="AI109">
        <v>78551</v>
      </c>
      <c r="AJ109">
        <v>41511</v>
      </c>
      <c r="AK109">
        <v>4254</v>
      </c>
      <c r="AL109">
        <v>3766</v>
      </c>
      <c r="AM109">
        <v>3761</v>
      </c>
      <c r="AN109">
        <v>3721</v>
      </c>
      <c r="AO109">
        <v>3893</v>
      </c>
      <c r="AP109">
        <v>8963</v>
      </c>
      <c r="AQ109">
        <v>9672</v>
      </c>
      <c r="AR109">
        <v>3891</v>
      </c>
      <c r="AS109">
        <v>3764</v>
      </c>
      <c r="AT109">
        <v>3491</v>
      </c>
      <c r="AU109">
        <v>5473</v>
      </c>
      <c r="AV109">
        <v>3891</v>
      </c>
      <c r="AW109">
        <v>311</v>
      </c>
      <c r="AX109">
        <v>5411</v>
      </c>
      <c r="AY109">
        <v>3961</v>
      </c>
      <c r="AZ109" s="1">
        <v>3751</v>
      </c>
      <c r="BA109">
        <v>24</v>
      </c>
      <c r="BB109">
        <v>24</v>
      </c>
      <c r="BC109">
        <v>83</v>
      </c>
      <c r="BD109">
        <v>24</v>
      </c>
      <c r="BE109">
        <v>29</v>
      </c>
      <c r="BF109">
        <v>25</v>
      </c>
      <c r="BG109">
        <v>75</v>
      </c>
      <c r="BH109">
        <v>75</v>
      </c>
      <c r="BI109">
        <v>95</v>
      </c>
      <c r="BJ109">
        <v>75</v>
      </c>
      <c r="BK109">
        <v>85</v>
      </c>
      <c r="BL109">
        <v>31</v>
      </c>
      <c r="BM109">
        <v>75</v>
      </c>
      <c r="BN109">
        <v>75</v>
      </c>
      <c r="BO109">
        <v>75</v>
      </c>
      <c r="BP109">
        <v>75</v>
      </c>
      <c r="BQ109">
        <v>24</v>
      </c>
      <c r="BR109">
        <f t="shared" si="3"/>
        <v>51</v>
      </c>
      <c r="BS109">
        <v>1</v>
      </c>
    </row>
    <row r="110" spans="1:71" x14ac:dyDescent="0.3">
      <c r="A110">
        <v>951</v>
      </c>
      <c r="B110">
        <v>5.0180825000000002</v>
      </c>
      <c r="C110">
        <v>2005</v>
      </c>
      <c r="D110">
        <v>54</v>
      </c>
      <c r="E110">
        <v>0</v>
      </c>
      <c r="F110">
        <v>3</v>
      </c>
      <c r="G110">
        <v>-9</v>
      </c>
      <c r="H110">
        <v>0</v>
      </c>
      <c r="I110">
        <v>6081</v>
      </c>
      <c r="J110">
        <v>20056081</v>
      </c>
      <c r="K110">
        <v>0</v>
      </c>
      <c r="L110">
        <v>1</v>
      </c>
      <c r="M110">
        <v>1</v>
      </c>
      <c r="N110">
        <v>3</v>
      </c>
      <c r="O110">
        <v>4</v>
      </c>
      <c r="P110">
        <v>84</v>
      </c>
      <c r="Q110">
        <v>2</v>
      </c>
      <c r="R110">
        <v>-666666666</v>
      </c>
      <c r="S110">
        <v>1</v>
      </c>
      <c r="T110">
        <v>-9</v>
      </c>
      <c r="U110">
        <v>1</v>
      </c>
      <c r="V110" t="s">
        <v>76</v>
      </c>
      <c r="W110">
        <v>4254</v>
      </c>
      <c r="X110">
        <v>4271</v>
      </c>
      <c r="Y110">
        <v>2800</v>
      </c>
      <c r="Z110">
        <v>78551</v>
      </c>
      <c r="AA110">
        <v>51881</v>
      </c>
      <c r="AB110">
        <v>99811</v>
      </c>
      <c r="AC110">
        <v>4821</v>
      </c>
      <c r="AD110">
        <v>2880</v>
      </c>
      <c r="AE110">
        <v>389</v>
      </c>
      <c r="AF110">
        <v>4538</v>
      </c>
      <c r="AG110">
        <v>99592</v>
      </c>
      <c r="AH110">
        <v>2639</v>
      </c>
      <c r="AI110">
        <v>5849</v>
      </c>
      <c r="AJ110">
        <v>5789</v>
      </c>
      <c r="AK110">
        <v>4280</v>
      </c>
      <c r="AL110" s="1">
        <v>3751</v>
      </c>
      <c r="AM110">
        <v>3799</v>
      </c>
      <c r="AN110">
        <v>3995</v>
      </c>
      <c r="AO110">
        <v>3961</v>
      </c>
      <c r="AP110">
        <v>9671</v>
      </c>
      <c r="AQ110">
        <v>3499</v>
      </c>
      <c r="AR110">
        <v>9604</v>
      </c>
      <c r="AS110">
        <v>3761</v>
      </c>
      <c r="AT110">
        <v>9672</v>
      </c>
      <c r="AU110">
        <v>3721</v>
      </c>
      <c r="AV110">
        <v>3404</v>
      </c>
      <c r="AW110">
        <v>311</v>
      </c>
      <c r="AX110">
        <v>3403</v>
      </c>
      <c r="AY110">
        <v>9915</v>
      </c>
      <c r="AZ110">
        <v>3766</v>
      </c>
      <c r="BA110">
        <v>54</v>
      </c>
      <c r="BB110">
        <v>54</v>
      </c>
      <c r="BC110">
        <v>14</v>
      </c>
      <c r="BD110">
        <v>3</v>
      </c>
      <c r="BE110">
        <v>3</v>
      </c>
      <c r="BF110">
        <v>54</v>
      </c>
      <c r="BG110">
        <v>10</v>
      </c>
      <c r="BH110">
        <v>2</v>
      </c>
      <c r="BI110">
        <v>10</v>
      </c>
      <c r="BJ110">
        <v>1</v>
      </c>
      <c r="BK110">
        <v>10</v>
      </c>
      <c r="BL110">
        <v>20</v>
      </c>
      <c r="BM110">
        <v>10</v>
      </c>
      <c r="BN110">
        <v>6</v>
      </c>
      <c r="BO110">
        <v>3</v>
      </c>
      <c r="BP110">
        <v>54</v>
      </c>
      <c r="BQ110">
        <v>3</v>
      </c>
      <c r="BR110">
        <f t="shared" si="3"/>
        <v>51</v>
      </c>
      <c r="BS110">
        <v>1</v>
      </c>
    </row>
    <row r="111" spans="1:71" x14ac:dyDescent="0.3">
      <c r="A111">
        <v>952</v>
      </c>
      <c r="B111">
        <v>5.0180825000000002</v>
      </c>
      <c r="C111">
        <v>2005</v>
      </c>
      <c r="D111">
        <v>62</v>
      </c>
      <c r="E111">
        <v>0</v>
      </c>
      <c r="F111">
        <v>3</v>
      </c>
      <c r="G111">
        <v>-9</v>
      </c>
      <c r="H111">
        <v>0</v>
      </c>
      <c r="I111">
        <v>6081</v>
      </c>
      <c r="J111">
        <v>20056081</v>
      </c>
      <c r="K111">
        <v>0</v>
      </c>
      <c r="L111">
        <v>1</v>
      </c>
      <c r="M111">
        <v>1</v>
      </c>
      <c r="N111">
        <v>3</v>
      </c>
      <c r="O111">
        <v>4</v>
      </c>
      <c r="P111">
        <v>79</v>
      </c>
      <c r="Q111">
        <v>1</v>
      </c>
      <c r="R111">
        <v>-666666666</v>
      </c>
      <c r="S111">
        <v>4</v>
      </c>
      <c r="T111">
        <v>-9</v>
      </c>
      <c r="U111">
        <v>5</v>
      </c>
      <c r="V111" t="s">
        <v>76</v>
      </c>
      <c r="W111">
        <v>4280</v>
      </c>
      <c r="X111">
        <v>78551</v>
      </c>
      <c r="Y111">
        <v>5845</v>
      </c>
      <c r="Z111">
        <v>845</v>
      </c>
      <c r="AA111">
        <v>99672</v>
      </c>
      <c r="AB111">
        <v>2639</v>
      </c>
      <c r="AC111">
        <v>99812</v>
      </c>
      <c r="AD111">
        <v>51881</v>
      </c>
      <c r="AE111">
        <v>99662</v>
      </c>
      <c r="AF111">
        <v>5118</v>
      </c>
      <c r="AG111">
        <v>389</v>
      </c>
      <c r="AH111">
        <v>2851</v>
      </c>
      <c r="AI111">
        <v>99811</v>
      </c>
      <c r="AJ111">
        <v>4230</v>
      </c>
      <c r="AK111">
        <v>4231</v>
      </c>
      <c r="AL111" s="1">
        <v>3751</v>
      </c>
      <c r="AM111">
        <v>3712</v>
      </c>
      <c r="AN111">
        <v>3961</v>
      </c>
      <c r="AO111">
        <v>3893</v>
      </c>
      <c r="AP111">
        <v>9604</v>
      </c>
      <c r="AQ111">
        <v>3895</v>
      </c>
      <c r="AR111">
        <v>3404</v>
      </c>
      <c r="AS111">
        <v>3766</v>
      </c>
      <c r="AT111">
        <v>3891</v>
      </c>
      <c r="AU111">
        <v>93</v>
      </c>
      <c r="AV111">
        <v>9672</v>
      </c>
      <c r="AW111">
        <v>3961</v>
      </c>
      <c r="AX111">
        <v>3725</v>
      </c>
      <c r="AY111">
        <v>3893</v>
      </c>
      <c r="AZ111">
        <v>3764</v>
      </c>
      <c r="BA111">
        <v>69</v>
      </c>
      <c r="BB111">
        <v>69</v>
      </c>
      <c r="BC111">
        <v>18</v>
      </c>
      <c r="BD111">
        <v>56</v>
      </c>
      <c r="BE111">
        <v>28</v>
      </c>
      <c r="BF111">
        <v>21</v>
      </c>
      <c r="BG111">
        <v>28</v>
      </c>
      <c r="BH111">
        <v>18</v>
      </c>
      <c r="BI111">
        <v>28</v>
      </c>
      <c r="BJ111">
        <v>69</v>
      </c>
      <c r="BK111">
        <v>28</v>
      </c>
      <c r="BL111">
        <v>69</v>
      </c>
      <c r="BM111">
        <v>73</v>
      </c>
      <c r="BN111">
        <v>28</v>
      </c>
      <c r="BO111">
        <v>69</v>
      </c>
      <c r="BP111">
        <v>69</v>
      </c>
      <c r="BQ111">
        <v>18</v>
      </c>
      <c r="BR111">
        <f t="shared" si="3"/>
        <v>51</v>
      </c>
      <c r="BS111">
        <v>1</v>
      </c>
    </row>
    <row r="112" spans="1:71" x14ac:dyDescent="0.3">
      <c r="A112">
        <v>512</v>
      </c>
      <c r="B112">
        <v>4.3383000000000003</v>
      </c>
      <c r="C112">
        <v>2002</v>
      </c>
      <c r="D112">
        <v>64</v>
      </c>
      <c r="E112">
        <v>0</v>
      </c>
      <c r="F112">
        <v>3</v>
      </c>
      <c r="G112">
        <v>-9</v>
      </c>
      <c r="H112">
        <v>0</v>
      </c>
      <c r="I112">
        <v>6515</v>
      </c>
      <c r="J112">
        <v>20026515</v>
      </c>
      <c r="K112">
        <v>0</v>
      </c>
      <c r="L112">
        <v>1</v>
      </c>
      <c r="M112">
        <v>1</v>
      </c>
      <c r="N112">
        <v>3</v>
      </c>
      <c r="O112">
        <v>4</v>
      </c>
      <c r="P112">
        <v>89</v>
      </c>
      <c r="Q112">
        <v>1</v>
      </c>
      <c r="R112">
        <v>-666666666</v>
      </c>
      <c r="S112">
        <v>4</v>
      </c>
      <c r="T112">
        <v>-9</v>
      </c>
      <c r="U112">
        <v>5</v>
      </c>
      <c r="V112" t="s">
        <v>76</v>
      </c>
      <c r="W112">
        <v>41401</v>
      </c>
      <c r="X112">
        <v>9971</v>
      </c>
      <c r="Y112">
        <v>4275</v>
      </c>
      <c r="Z112">
        <v>78551</v>
      </c>
      <c r="AA112">
        <v>4280</v>
      </c>
      <c r="AB112">
        <v>5185</v>
      </c>
      <c r="AC112">
        <v>4111</v>
      </c>
      <c r="AD112">
        <v>5845</v>
      </c>
      <c r="AE112">
        <v>40391</v>
      </c>
      <c r="AF112">
        <v>99672</v>
      </c>
      <c r="AG112">
        <v>2851</v>
      </c>
      <c r="AH112">
        <v>2874</v>
      </c>
      <c r="AI112">
        <v>570</v>
      </c>
      <c r="AJ112">
        <v>5770</v>
      </c>
      <c r="AK112">
        <v>2867</v>
      </c>
      <c r="AL112">
        <v>3612</v>
      </c>
      <c r="AM112" s="1">
        <v>375</v>
      </c>
      <c r="AN112">
        <v>3615</v>
      </c>
      <c r="AO112">
        <v>3761</v>
      </c>
      <c r="AP112">
        <v>3766</v>
      </c>
      <c r="AQ112">
        <v>3764</v>
      </c>
      <c r="AR112">
        <v>3791</v>
      </c>
      <c r="AS112">
        <v>3764</v>
      </c>
      <c r="AT112">
        <v>5569</v>
      </c>
      <c r="AU112">
        <v>3722</v>
      </c>
      <c r="AV112">
        <v>8856</v>
      </c>
      <c r="AW112">
        <v>8857</v>
      </c>
      <c r="AX112">
        <v>8853</v>
      </c>
      <c r="AY112">
        <v>3961</v>
      </c>
      <c r="AZ112">
        <v>8872</v>
      </c>
      <c r="BA112">
        <v>5</v>
      </c>
      <c r="BB112">
        <v>61</v>
      </c>
      <c r="BC112">
        <v>5</v>
      </c>
      <c r="BD112">
        <v>8</v>
      </c>
      <c r="BE112">
        <v>8</v>
      </c>
      <c r="BF112">
        <v>8</v>
      </c>
      <c r="BG112">
        <v>8</v>
      </c>
      <c r="BH112">
        <v>61</v>
      </c>
      <c r="BI112">
        <v>62</v>
      </c>
      <c r="BJ112">
        <v>0</v>
      </c>
      <c r="BK112">
        <v>0</v>
      </c>
      <c r="BL112">
        <v>0</v>
      </c>
      <c r="BM112">
        <v>0</v>
      </c>
      <c r="BN112">
        <v>5</v>
      </c>
      <c r="BO112">
        <v>5</v>
      </c>
      <c r="BP112">
        <v>61</v>
      </c>
      <c r="BQ112">
        <v>8</v>
      </c>
      <c r="BR112">
        <f t="shared" si="3"/>
        <v>53</v>
      </c>
      <c r="BS112">
        <v>1</v>
      </c>
    </row>
    <row r="113" spans="1:71" x14ac:dyDescent="0.3">
      <c r="A113">
        <v>1847</v>
      </c>
      <c r="B113">
        <v>5.1304252000000004</v>
      </c>
      <c r="C113">
        <v>2009</v>
      </c>
      <c r="D113">
        <v>65</v>
      </c>
      <c r="E113">
        <v>0</v>
      </c>
      <c r="F113">
        <v>3</v>
      </c>
      <c r="G113">
        <v>-9</v>
      </c>
      <c r="H113">
        <v>0</v>
      </c>
      <c r="I113">
        <v>6081</v>
      </c>
      <c r="J113">
        <v>20096081</v>
      </c>
      <c r="K113">
        <v>0</v>
      </c>
      <c r="L113">
        <v>1</v>
      </c>
      <c r="M113">
        <v>1</v>
      </c>
      <c r="N113">
        <v>3</v>
      </c>
      <c r="O113">
        <v>4</v>
      </c>
      <c r="P113">
        <v>105</v>
      </c>
      <c r="Q113">
        <v>2</v>
      </c>
      <c r="R113">
        <v>-666666666</v>
      </c>
      <c r="S113">
        <v>4</v>
      </c>
      <c r="T113">
        <v>-9</v>
      </c>
      <c r="U113">
        <v>6</v>
      </c>
      <c r="V113" t="s">
        <v>76</v>
      </c>
      <c r="W113">
        <v>4280</v>
      </c>
      <c r="X113">
        <v>5849</v>
      </c>
      <c r="Y113">
        <v>99931</v>
      </c>
      <c r="Z113">
        <v>51883</v>
      </c>
      <c r="AA113">
        <v>78959</v>
      </c>
      <c r="AB113">
        <v>4271</v>
      </c>
      <c r="AC113">
        <v>7994</v>
      </c>
      <c r="AD113">
        <v>78551</v>
      </c>
      <c r="AE113">
        <v>5990</v>
      </c>
      <c r="AF113">
        <v>99591</v>
      </c>
      <c r="AG113">
        <v>2869</v>
      </c>
      <c r="AH113">
        <v>5856</v>
      </c>
      <c r="AI113">
        <v>3819</v>
      </c>
      <c r="AJ113">
        <v>2761</v>
      </c>
      <c r="AK113">
        <v>34982</v>
      </c>
      <c r="AL113">
        <v>3766</v>
      </c>
      <c r="AM113">
        <v>93</v>
      </c>
      <c r="AN113">
        <v>3995</v>
      </c>
      <c r="AO113">
        <v>3721</v>
      </c>
      <c r="AP113">
        <v>9604</v>
      </c>
      <c r="AQ113">
        <v>3725</v>
      </c>
      <c r="AR113">
        <v>3721</v>
      </c>
      <c r="AS113">
        <v>3961</v>
      </c>
      <c r="AT113">
        <v>3725</v>
      </c>
      <c r="AU113">
        <v>3721</v>
      </c>
      <c r="AV113">
        <v>3895</v>
      </c>
      <c r="AW113">
        <v>3725</v>
      </c>
      <c r="AX113">
        <v>3404</v>
      </c>
      <c r="AY113">
        <v>9672</v>
      </c>
      <c r="AZ113" s="1">
        <v>3751</v>
      </c>
      <c r="BA113">
        <v>9</v>
      </c>
      <c r="BB113">
        <v>62</v>
      </c>
      <c r="BC113">
        <v>65</v>
      </c>
      <c r="BD113">
        <v>85</v>
      </c>
      <c r="BE113">
        <v>1</v>
      </c>
      <c r="BF113">
        <v>85</v>
      </c>
      <c r="BG113">
        <v>91</v>
      </c>
      <c r="BH113">
        <v>62</v>
      </c>
      <c r="BI113">
        <v>91</v>
      </c>
      <c r="BJ113">
        <v>77</v>
      </c>
      <c r="BK113">
        <v>65</v>
      </c>
      <c r="BL113">
        <v>77</v>
      </c>
      <c r="BM113">
        <v>89</v>
      </c>
      <c r="BN113">
        <v>1</v>
      </c>
      <c r="BO113">
        <v>62</v>
      </c>
      <c r="BP113">
        <v>62</v>
      </c>
      <c r="BQ113">
        <v>9</v>
      </c>
      <c r="BR113">
        <f t="shared" si="3"/>
        <v>53</v>
      </c>
      <c r="BS113">
        <v>1</v>
      </c>
    </row>
    <row r="114" spans="1:71" x14ac:dyDescent="0.3">
      <c r="A114">
        <v>3029</v>
      </c>
      <c r="B114">
        <v>4.5922435999999998</v>
      </c>
      <c r="C114">
        <v>2011</v>
      </c>
      <c r="D114">
        <v>68</v>
      </c>
      <c r="E114">
        <v>0</v>
      </c>
      <c r="F114">
        <v>1</v>
      </c>
      <c r="G114">
        <v>1</v>
      </c>
      <c r="H114">
        <v>0</v>
      </c>
      <c r="I114">
        <v>36336</v>
      </c>
      <c r="J114">
        <v>201136336</v>
      </c>
      <c r="K114">
        <v>0</v>
      </c>
      <c r="L114">
        <v>1</v>
      </c>
      <c r="M114">
        <v>1</v>
      </c>
      <c r="N114">
        <v>3</v>
      </c>
      <c r="O114">
        <v>1</v>
      </c>
      <c r="P114">
        <v>91</v>
      </c>
      <c r="Q114">
        <v>1</v>
      </c>
      <c r="R114">
        <v>1148757</v>
      </c>
      <c r="S114">
        <v>4</v>
      </c>
      <c r="T114">
        <v>3</v>
      </c>
      <c r="U114">
        <v>6</v>
      </c>
      <c r="V114" t="s">
        <v>76</v>
      </c>
      <c r="W114">
        <v>4148</v>
      </c>
      <c r="X114">
        <v>56985</v>
      </c>
      <c r="Y114">
        <v>4271</v>
      </c>
      <c r="Z114">
        <v>2763</v>
      </c>
      <c r="AA114">
        <v>51852</v>
      </c>
      <c r="AB114">
        <v>99683</v>
      </c>
      <c r="AC114">
        <v>4280</v>
      </c>
      <c r="AD114">
        <v>42822</v>
      </c>
      <c r="AE114">
        <v>2864</v>
      </c>
      <c r="AF114">
        <v>99832</v>
      </c>
      <c r="AG114" t="s">
        <v>78</v>
      </c>
      <c r="AH114">
        <v>41401</v>
      </c>
      <c r="AI114" t="s">
        <v>90</v>
      </c>
      <c r="AJ114" t="s">
        <v>93</v>
      </c>
      <c r="AK114">
        <v>5859</v>
      </c>
      <c r="AL114">
        <v>3766</v>
      </c>
      <c r="AM114" s="1">
        <v>3751</v>
      </c>
      <c r="AN114">
        <v>4562</v>
      </c>
      <c r="AO114">
        <v>3779</v>
      </c>
      <c r="AP114">
        <v>3777</v>
      </c>
      <c r="AQ114">
        <v>3764</v>
      </c>
      <c r="AR114">
        <v>5459</v>
      </c>
      <c r="AS114">
        <v>3998</v>
      </c>
      <c r="AT114">
        <v>3998</v>
      </c>
      <c r="AU114">
        <v>93</v>
      </c>
      <c r="AV114">
        <v>3961</v>
      </c>
      <c r="AW114">
        <v>3772</v>
      </c>
      <c r="AX114">
        <v>3783</v>
      </c>
      <c r="AY114">
        <v>3725</v>
      </c>
      <c r="AZ114" t="s">
        <v>15</v>
      </c>
      <c r="BA114">
        <v>2</v>
      </c>
      <c r="BB114">
        <v>56</v>
      </c>
      <c r="BC114">
        <v>42</v>
      </c>
      <c r="BD114">
        <v>56</v>
      </c>
      <c r="BE114">
        <v>56</v>
      </c>
      <c r="BF114">
        <v>56</v>
      </c>
      <c r="BG114">
        <v>42</v>
      </c>
      <c r="BH114">
        <v>28</v>
      </c>
      <c r="BI114">
        <v>31</v>
      </c>
      <c r="BJ114">
        <v>56</v>
      </c>
      <c r="BK114">
        <v>56</v>
      </c>
      <c r="BL114">
        <v>65</v>
      </c>
      <c r="BM114">
        <v>65</v>
      </c>
      <c r="BN114">
        <v>85</v>
      </c>
      <c r="BO114">
        <v>-99</v>
      </c>
      <c r="BP114">
        <v>56</v>
      </c>
      <c r="BQ114">
        <v>2</v>
      </c>
      <c r="BR114">
        <f t="shared" si="3"/>
        <v>54</v>
      </c>
      <c r="BS114">
        <v>1</v>
      </c>
    </row>
    <row r="115" spans="1:71" x14ac:dyDescent="0.3">
      <c r="A115">
        <v>1422</v>
      </c>
      <c r="B115">
        <v>5.0673282000000004</v>
      </c>
      <c r="C115">
        <v>2007</v>
      </c>
      <c r="D115">
        <v>38</v>
      </c>
      <c r="E115">
        <v>0</v>
      </c>
      <c r="F115">
        <v>1</v>
      </c>
      <c r="G115">
        <v>-9</v>
      </c>
      <c r="H115">
        <v>1</v>
      </c>
      <c r="I115">
        <v>34099</v>
      </c>
      <c r="J115">
        <v>200734099</v>
      </c>
      <c r="K115">
        <v>0</v>
      </c>
      <c r="L115">
        <v>1</v>
      </c>
      <c r="M115">
        <v>1</v>
      </c>
      <c r="N115">
        <v>2</v>
      </c>
      <c r="O115">
        <v>1</v>
      </c>
      <c r="P115">
        <v>130</v>
      </c>
      <c r="Q115">
        <v>2</v>
      </c>
      <c r="R115">
        <v>-666666666</v>
      </c>
      <c r="S115">
        <v>1</v>
      </c>
      <c r="T115">
        <v>1</v>
      </c>
      <c r="U115">
        <v>6</v>
      </c>
      <c r="V115" t="s">
        <v>76</v>
      </c>
      <c r="W115">
        <v>99662</v>
      </c>
      <c r="X115">
        <v>27651</v>
      </c>
      <c r="Y115">
        <v>4280</v>
      </c>
      <c r="Z115">
        <v>4254</v>
      </c>
      <c r="AA115">
        <v>5781</v>
      </c>
      <c r="AB115">
        <v>78551</v>
      </c>
      <c r="AC115">
        <v>99683</v>
      </c>
      <c r="AD115">
        <v>99811</v>
      </c>
      <c r="AE115">
        <v>99859</v>
      </c>
      <c r="AF115" t="s">
        <v>77</v>
      </c>
      <c r="AG115" t="s">
        <v>77</v>
      </c>
      <c r="AH115" t="s">
        <v>77</v>
      </c>
      <c r="AI115" t="s">
        <v>77</v>
      </c>
      <c r="AJ115" t="s">
        <v>77</v>
      </c>
      <c r="AK115" t="s">
        <v>77</v>
      </c>
      <c r="AL115" s="1">
        <v>3751</v>
      </c>
      <c r="AM115">
        <v>3766</v>
      </c>
      <c r="AN115">
        <v>3403</v>
      </c>
      <c r="AO115">
        <v>6732</v>
      </c>
      <c r="AP115">
        <v>6711</v>
      </c>
      <c r="AQ115">
        <v>6816</v>
      </c>
      <c r="AR115">
        <v>6739</v>
      </c>
      <c r="AS115">
        <v>4059</v>
      </c>
      <c r="AT115" t="s">
        <v>15</v>
      </c>
      <c r="AU115" t="s">
        <v>15</v>
      </c>
      <c r="AV115" t="s">
        <v>15</v>
      </c>
      <c r="AW115" t="s">
        <v>15</v>
      </c>
      <c r="AX115" t="s">
        <v>15</v>
      </c>
      <c r="AY115" t="s">
        <v>15</v>
      </c>
      <c r="AZ115" t="s">
        <v>15</v>
      </c>
      <c r="BA115">
        <v>71</v>
      </c>
      <c r="BB115">
        <v>16</v>
      </c>
      <c r="BC115">
        <v>72</v>
      </c>
      <c r="BD115">
        <v>63</v>
      </c>
      <c r="BE115">
        <v>56</v>
      </c>
      <c r="BF115">
        <v>56</v>
      </c>
      <c r="BG115">
        <v>56</v>
      </c>
      <c r="BH115">
        <v>56</v>
      </c>
      <c r="BI115">
        <v>-99</v>
      </c>
      <c r="BJ115">
        <v>-99</v>
      </c>
      <c r="BK115">
        <v>-99</v>
      </c>
      <c r="BL115">
        <v>-99</v>
      </c>
      <c r="BM115">
        <v>-99</v>
      </c>
      <c r="BN115">
        <v>-99</v>
      </c>
      <c r="BO115">
        <v>-99</v>
      </c>
      <c r="BP115">
        <v>71</v>
      </c>
      <c r="BQ115">
        <v>16</v>
      </c>
      <c r="BR115">
        <f t="shared" si="3"/>
        <v>55</v>
      </c>
      <c r="BS115">
        <v>1</v>
      </c>
    </row>
    <row r="116" spans="1:71" x14ac:dyDescent="0.3">
      <c r="A116">
        <v>1965</v>
      </c>
      <c r="B116">
        <v>4.6981218</v>
      </c>
      <c r="C116">
        <v>2009</v>
      </c>
      <c r="D116">
        <v>64</v>
      </c>
      <c r="E116">
        <v>1</v>
      </c>
      <c r="F116">
        <v>1</v>
      </c>
      <c r="G116">
        <v>-9</v>
      </c>
      <c r="H116">
        <v>0</v>
      </c>
      <c r="I116">
        <v>27015</v>
      </c>
      <c r="J116">
        <v>200927015</v>
      </c>
      <c r="K116">
        <v>0</v>
      </c>
      <c r="L116">
        <v>1</v>
      </c>
      <c r="M116">
        <v>1</v>
      </c>
      <c r="N116">
        <v>3</v>
      </c>
      <c r="O116">
        <v>2</v>
      </c>
      <c r="P116">
        <v>70</v>
      </c>
      <c r="Q116">
        <v>-9</v>
      </c>
      <c r="R116">
        <v>1406064</v>
      </c>
      <c r="S116">
        <v>2</v>
      </c>
      <c r="T116">
        <v>2</v>
      </c>
      <c r="U116">
        <v>20</v>
      </c>
      <c r="V116" t="s">
        <v>76</v>
      </c>
      <c r="W116">
        <v>41001</v>
      </c>
      <c r="X116">
        <v>42823</v>
      </c>
      <c r="Y116">
        <v>51881</v>
      </c>
      <c r="Z116">
        <v>5849</v>
      </c>
      <c r="AA116">
        <v>78551</v>
      </c>
      <c r="AB116">
        <v>4280</v>
      </c>
      <c r="AC116">
        <v>4233</v>
      </c>
      <c r="AD116">
        <v>515</v>
      </c>
      <c r="AE116">
        <v>5307</v>
      </c>
      <c r="AF116">
        <v>42732</v>
      </c>
      <c r="AG116">
        <v>5569</v>
      </c>
      <c r="AH116">
        <v>845</v>
      </c>
      <c r="AI116">
        <v>4271</v>
      </c>
      <c r="AJ116">
        <v>4270</v>
      </c>
      <c r="AK116">
        <v>9971</v>
      </c>
      <c r="AL116" s="1">
        <v>3751</v>
      </c>
      <c r="AM116">
        <v>3766</v>
      </c>
      <c r="AN116">
        <v>3762</v>
      </c>
      <c r="AO116">
        <v>3761</v>
      </c>
      <c r="AP116">
        <v>9672</v>
      </c>
      <c r="AQ116">
        <v>66</v>
      </c>
      <c r="AR116">
        <v>3764</v>
      </c>
      <c r="AS116">
        <v>3791</v>
      </c>
      <c r="AT116">
        <v>3712</v>
      </c>
      <c r="AU116">
        <v>3607</v>
      </c>
      <c r="AV116">
        <v>3722</v>
      </c>
      <c r="AW116">
        <v>8856</v>
      </c>
      <c r="AX116">
        <v>8853</v>
      </c>
      <c r="AY116">
        <v>48</v>
      </c>
      <c r="AZ116">
        <v>42</v>
      </c>
      <c r="BA116">
        <v>61</v>
      </c>
      <c r="BB116">
        <v>6</v>
      </c>
      <c r="BC116">
        <v>1</v>
      </c>
      <c r="BD116">
        <v>0</v>
      </c>
      <c r="BE116">
        <v>1</v>
      </c>
      <c r="BF116">
        <v>0</v>
      </c>
      <c r="BG116">
        <v>61</v>
      </c>
      <c r="BH116">
        <v>70</v>
      </c>
      <c r="BI116">
        <v>70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61</v>
      </c>
      <c r="BQ116">
        <v>6</v>
      </c>
      <c r="BR116">
        <f t="shared" si="3"/>
        <v>55</v>
      </c>
      <c r="BS116">
        <v>1</v>
      </c>
    </row>
    <row r="117" spans="1:71" x14ac:dyDescent="0.3">
      <c r="A117">
        <v>520</v>
      </c>
      <c r="B117">
        <v>5.5151000000000003</v>
      </c>
      <c r="C117">
        <v>2002</v>
      </c>
      <c r="D117">
        <v>59</v>
      </c>
      <c r="E117">
        <v>1</v>
      </c>
      <c r="F117">
        <v>3</v>
      </c>
      <c r="G117">
        <v>3</v>
      </c>
      <c r="H117">
        <v>0</v>
      </c>
      <c r="I117">
        <v>9070</v>
      </c>
      <c r="J117">
        <v>20029070</v>
      </c>
      <c r="K117">
        <v>0</v>
      </c>
      <c r="L117">
        <v>1</v>
      </c>
      <c r="M117">
        <v>1</v>
      </c>
      <c r="N117">
        <v>3</v>
      </c>
      <c r="O117">
        <v>1</v>
      </c>
      <c r="P117">
        <v>287</v>
      </c>
      <c r="Q117">
        <v>1</v>
      </c>
      <c r="R117">
        <v>-666666666</v>
      </c>
      <c r="S117">
        <v>4</v>
      </c>
      <c r="T117">
        <v>2</v>
      </c>
      <c r="U117">
        <v>20</v>
      </c>
      <c r="V117" t="s">
        <v>76</v>
      </c>
      <c r="W117">
        <v>4280</v>
      </c>
      <c r="X117">
        <v>78550</v>
      </c>
      <c r="Y117">
        <v>51881</v>
      </c>
      <c r="Z117">
        <v>7070</v>
      </c>
      <c r="AA117">
        <v>4254</v>
      </c>
      <c r="AB117">
        <v>5070</v>
      </c>
      <c r="AC117">
        <v>5180</v>
      </c>
      <c r="AD117">
        <v>99683</v>
      </c>
      <c r="AE117">
        <v>5845</v>
      </c>
      <c r="AF117">
        <v>2639</v>
      </c>
      <c r="AG117">
        <v>40391</v>
      </c>
      <c r="AH117">
        <v>25061</v>
      </c>
      <c r="AI117">
        <v>99662</v>
      </c>
      <c r="AJ117">
        <v>2875</v>
      </c>
      <c r="AK117">
        <v>2767</v>
      </c>
      <c r="AL117">
        <v>311</v>
      </c>
      <c r="AM117" s="1">
        <v>375</v>
      </c>
      <c r="AN117">
        <v>3761</v>
      </c>
      <c r="AO117">
        <v>3766</v>
      </c>
      <c r="AP117">
        <v>3764</v>
      </c>
      <c r="AQ117">
        <v>3961</v>
      </c>
      <c r="AR117">
        <v>8622</v>
      </c>
      <c r="AS117">
        <v>3764</v>
      </c>
      <c r="AT117">
        <v>3961</v>
      </c>
      <c r="AU117">
        <v>5123</v>
      </c>
      <c r="AV117">
        <v>5011</v>
      </c>
      <c r="AW117">
        <v>4523</v>
      </c>
      <c r="AX117">
        <v>4525</v>
      </c>
      <c r="AY117">
        <v>5110</v>
      </c>
      <c r="AZ117">
        <v>4516</v>
      </c>
      <c r="BA117">
        <v>126</v>
      </c>
      <c r="BB117">
        <v>62</v>
      </c>
      <c r="BC117">
        <v>1</v>
      </c>
      <c r="BD117">
        <v>2</v>
      </c>
      <c r="BE117">
        <v>2</v>
      </c>
      <c r="BF117">
        <v>2</v>
      </c>
      <c r="BG117">
        <v>56</v>
      </c>
      <c r="BH117">
        <v>62</v>
      </c>
      <c r="BI117">
        <v>62</v>
      </c>
      <c r="BJ117">
        <v>195</v>
      </c>
      <c r="BK117">
        <v>195</v>
      </c>
      <c r="BL117">
        <v>40</v>
      </c>
      <c r="BM117">
        <v>49</v>
      </c>
      <c r="BN117">
        <v>195</v>
      </c>
      <c r="BO117">
        <v>108</v>
      </c>
      <c r="BP117">
        <v>62</v>
      </c>
      <c r="BQ117">
        <v>2</v>
      </c>
      <c r="BR117">
        <f t="shared" si="3"/>
        <v>60</v>
      </c>
      <c r="BS117">
        <v>1</v>
      </c>
    </row>
    <row r="118" spans="1:71" x14ac:dyDescent="0.3">
      <c r="A118">
        <v>2874</v>
      </c>
      <c r="B118">
        <v>4.5922435999999998</v>
      </c>
      <c r="C118">
        <v>2011</v>
      </c>
      <c r="D118">
        <v>26</v>
      </c>
      <c r="E118">
        <v>0</v>
      </c>
      <c r="F118">
        <v>3</v>
      </c>
      <c r="G118">
        <v>1</v>
      </c>
      <c r="H118">
        <v>0</v>
      </c>
      <c r="I118">
        <v>25069</v>
      </c>
      <c r="J118">
        <v>201125069</v>
      </c>
      <c r="K118">
        <v>0</v>
      </c>
      <c r="L118">
        <v>1</v>
      </c>
      <c r="M118">
        <v>1</v>
      </c>
      <c r="N118">
        <v>3</v>
      </c>
      <c r="O118">
        <v>1</v>
      </c>
      <c r="P118">
        <v>99</v>
      </c>
      <c r="Q118">
        <v>1</v>
      </c>
      <c r="R118">
        <v>1516123</v>
      </c>
      <c r="S118">
        <v>3</v>
      </c>
      <c r="T118">
        <v>1</v>
      </c>
      <c r="U118">
        <v>6</v>
      </c>
      <c r="V118" t="s">
        <v>76</v>
      </c>
      <c r="W118">
        <v>4281</v>
      </c>
      <c r="X118">
        <v>5185</v>
      </c>
      <c r="Y118">
        <v>78551</v>
      </c>
      <c r="Z118">
        <v>486</v>
      </c>
      <c r="AA118">
        <v>5849</v>
      </c>
      <c r="AB118">
        <v>4271</v>
      </c>
      <c r="AC118">
        <v>9974</v>
      </c>
      <c r="AD118">
        <v>5601</v>
      </c>
      <c r="AE118">
        <v>2651</v>
      </c>
      <c r="AF118">
        <v>99672</v>
      </c>
      <c r="AG118">
        <v>99661</v>
      </c>
      <c r="AH118">
        <v>99709</v>
      </c>
      <c r="AI118">
        <v>4239</v>
      </c>
      <c r="AJ118">
        <v>2851</v>
      </c>
      <c r="AK118">
        <v>4254</v>
      </c>
      <c r="AL118" s="1">
        <v>3751</v>
      </c>
      <c r="AM118">
        <v>3766</v>
      </c>
      <c r="AN118">
        <v>3764</v>
      </c>
      <c r="AO118">
        <v>3514</v>
      </c>
      <c r="AP118">
        <v>56</v>
      </c>
      <c r="AQ118">
        <v>3799</v>
      </c>
      <c r="AR118">
        <v>3761</v>
      </c>
      <c r="AS118">
        <v>8960</v>
      </c>
      <c r="AT118">
        <v>3961</v>
      </c>
      <c r="AU118">
        <v>8872</v>
      </c>
      <c r="AV118">
        <v>93</v>
      </c>
      <c r="AW118">
        <v>3725</v>
      </c>
      <c r="AX118">
        <v>9904</v>
      </c>
      <c r="AY118" t="s">
        <v>15</v>
      </c>
      <c r="AZ118" t="s">
        <v>15</v>
      </c>
      <c r="BA118">
        <v>81</v>
      </c>
      <c r="BB118">
        <v>20</v>
      </c>
      <c r="BC118">
        <v>81</v>
      </c>
      <c r="BD118">
        <v>20</v>
      </c>
      <c r="BE118">
        <v>20</v>
      </c>
      <c r="BF118">
        <v>81</v>
      </c>
      <c r="BG118">
        <v>15</v>
      </c>
      <c r="BH118">
        <v>81</v>
      </c>
      <c r="BI118">
        <v>81</v>
      </c>
      <c r="BJ118">
        <v>81</v>
      </c>
      <c r="BK118">
        <v>81</v>
      </c>
      <c r="BL118">
        <v>6</v>
      </c>
      <c r="BM118">
        <v>81</v>
      </c>
      <c r="BN118">
        <v>-99</v>
      </c>
      <c r="BO118">
        <v>-99</v>
      </c>
      <c r="BP118">
        <v>81</v>
      </c>
      <c r="BQ118">
        <v>20</v>
      </c>
      <c r="BR118">
        <f t="shared" si="3"/>
        <v>61</v>
      </c>
      <c r="BS118">
        <v>1</v>
      </c>
    </row>
    <row r="119" spans="1:71" x14ac:dyDescent="0.3">
      <c r="A119">
        <v>1499</v>
      </c>
      <c r="B119">
        <v>4.8502001999999997</v>
      </c>
      <c r="C119">
        <v>2008</v>
      </c>
      <c r="D119">
        <v>53</v>
      </c>
      <c r="E119">
        <v>0</v>
      </c>
      <c r="F119">
        <v>3</v>
      </c>
      <c r="G119">
        <v>-9</v>
      </c>
      <c r="H119">
        <v>0</v>
      </c>
      <c r="I119">
        <v>6081</v>
      </c>
      <c r="J119">
        <v>20086081</v>
      </c>
      <c r="K119">
        <v>0</v>
      </c>
      <c r="L119">
        <v>1</v>
      </c>
      <c r="M119">
        <v>1</v>
      </c>
      <c r="N119">
        <v>3</v>
      </c>
      <c r="O119">
        <v>4</v>
      </c>
      <c r="P119">
        <v>86</v>
      </c>
      <c r="Q119">
        <v>1</v>
      </c>
      <c r="R119">
        <v>-666666666</v>
      </c>
      <c r="S119">
        <v>4</v>
      </c>
      <c r="T119">
        <v>-9</v>
      </c>
      <c r="U119">
        <v>6</v>
      </c>
      <c r="V119" t="s">
        <v>76</v>
      </c>
      <c r="W119">
        <v>4148</v>
      </c>
      <c r="X119">
        <v>7455</v>
      </c>
      <c r="Y119" t="s">
        <v>103</v>
      </c>
      <c r="Z119">
        <v>41091</v>
      </c>
      <c r="AA119">
        <v>4280</v>
      </c>
      <c r="AB119">
        <v>41401</v>
      </c>
      <c r="AC119">
        <v>4242</v>
      </c>
      <c r="AD119">
        <v>4271</v>
      </c>
      <c r="AE119">
        <v>2720</v>
      </c>
      <c r="AF119">
        <v>51881</v>
      </c>
      <c r="AG119" t="s">
        <v>102</v>
      </c>
      <c r="AH119">
        <v>5849</v>
      </c>
      <c r="AI119">
        <v>99812</v>
      </c>
      <c r="AJ119">
        <v>4240</v>
      </c>
      <c r="AK119">
        <v>78551</v>
      </c>
      <c r="AL119">
        <v>3766</v>
      </c>
      <c r="AM119">
        <v>3761</v>
      </c>
      <c r="AN119">
        <v>3323</v>
      </c>
      <c r="AO119">
        <v>3322</v>
      </c>
      <c r="AP119">
        <v>9672</v>
      </c>
      <c r="AQ119">
        <v>9723</v>
      </c>
      <c r="AR119">
        <v>3961</v>
      </c>
      <c r="AS119">
        <v>3571</v>
      </c>
      <c r="AT119">
        <v>9962</v>
      </c>
      <c r="AU119">
        <v>3764</v>
      </c>
      <c r="AV119">
        <v>3142</v>
      </c>
      <c r="AW119">
        <v>3961</v>
      </c>
      <c r="AX119">
        <v>3403</v>
      </c>
      <c r="AY119">
        <v>8964</v>
      </c>
      <c r="AZ119" s="1">
        <v>3751</v>
      </c>
      <c r="BA119">
        <v>15</v>
      </c>
      <c r="BB119">
        <v>12</v>
      </c>
      <c r="BC119">
        <v>38</v>
      </c>
      <c r="BD119">
        <v>2</v>
      </c>
      <c r="BE119">
        <v>0</v>
      </c>
      <c r="BF119">
        <v>2</v>
      </c>
      <c r="BG119">
        <v>15</v>
      </c>
      <c r="BH119">
        <v>15</v>
      </c>
      <c r="BI119">
        <v>19</v>
      </c>
      <c r="BJ119">
        <v>77</v>
      </c>
      <c r="BK119">
        <v>38</v>
      </c>
      <c r="BL119">
        <v>77</v>
      </c>
      <c r="BM119">
        <v>19</v>
      </c>
      <c r="BN119">
        <v>12</v>
      </c>
      <c r="BO119">
        <v>77</v>
      </c>
      <c r="BP119">
        <v>77</v>
      </c>
      <c r="BQ119">
        <v>15</v>
      </c>
      <c r="BR119">
        <f t="shared" si="3"/>
        <v>62</v>
      </c>
      <c r="BS119">
        <v>1</v>
      </c>
    </row>
    <row r="120" spans="1:71" x14ac:dyDescent="0.3">
      <c r="A120">
        <v>1638</v>
      </c>
      <c r="B120">
        <v>6.3299273999999999</v>
      </c>
      <c r="C120">
        <v>2008</v>
      </c>
      <c r="D120">
        <v>21</v>
      </c>
      <c r="E120">
        <v>1</v>
      </c>
      <c r="F120">
        <v>2</v>
      </c>
      <c r="G120">
        <v>-9</v>
      </c>
      <c r="H120">
        <v>0</v>
      </c>
      <c r="I120">
        <v>22088</v>
      </c>
      <c r="J120">
        <v>200822088</v>
      </c>
      <c r="K120">
        <v>0</v>
      </c>
      <c r="L120">
        <v>1</v>
      </c>
      <c r="M120">
        <v>1</v>
      </c>
      <c r="N120">
        <v>2</v>
      </c>
      <c r="O120">
        <v>3</v>
      </c>
      <c r="P120">
        <v>90</v>
      </c>
      <c r="Q120">
        <v>-9</v>
      </c>
      <c r="R120">
        <v>-666666666</v>
      </c>
      <c r="S120">
        <v>2</v>
      </c>
      <c r="T120">
        <v>2</v>
      </c>
      <c r="U120">
        <v>20</v>
      </c>
      <c r="V120" t="s">
        <v>76</v>
      </c>
      <c r="W120">
        <v>42291</v>
      </c>
      <c r="X120">
        <v>48283</v>
      </c>
      <c r="Y120">
        <v>3481</v>
      </c>
      <c r="Z120">
        <v>5849</v>
      </c>
      <c r="AA120">
        <v>51881</v>
      </c>
      <c r="AB120">
        <v>2761</v>
      </c>
      <c r="AC120">
        <v>3840</v>
      </c>
      <c r="AD120">
        <v>5990</v>
      </c>
      <c r="AE120">
        <v>1125</v>
      </c>
      <c r="AF120" t="s">
        <v>77</v>
      </c>
      <c r="AG120" t="s">
        <v>77</v>
      </c>
      <c r="AH120" t="s">
        <v>77</v>
      </c>
      <c r="AI120" t="s">
        <v>77</v>
      </c>
      <c r="AJ120" t="s">
        <v>77</v>
      </c>
      <c r="AK120" t="s">
        <v>77</v>
      </c>
      <c r="AL120" s="1">
        <v>3751</v>
      </c>
      <c r="AM120">
        <v>3403</v>
      </c>
      <c r="AN120">
        <v>3764</v>
      </c>
      <c r="AO120">
        <v>3761</v>
      </c>
      <c r="AP120">
        <v>3766</v>
      </c>
      <c r="AQ120" t="s">
        <v>15</v>
      </c>
      <c r="AR120" t="s">
        <v>15</v>
      </c>
      <c r="AS120" t="s">
        <v>15</v>
      </c>
      <c r="AT120" t="s">
        <v>15</v>
      </c>
      <c r="AU120" t="s">
        <v>15</v>
      </c>
      <c r="AV120" t="s">
        <v>15</v>
      </c>
      <c r="AW120" t="s">
        <v>15</v>
      </c>
      <c r="AX120" t="s">
        <v>15</v>
      </c>
      <c r="AY120" t="s">
        <v>15</v>
      </c>
      <c r="AZ120" t="s">
        <v>15</v>
      </c>
      <c r="BA120">
        <v>90</v>
      </c>
      <c r="BB120">
        <v>32</v>
      </c>
      <c r="BC120">
        <v>90</v>
      </c>
      <c r="BD120">
        <v>1</v>
      </c>
      <c r="BE120">
        <v>26</v>
      </c>
      <c r="BF120">
        <v>-99</v>
      </c>
      <c r="BG120">
        <v>-99</v>
      </c>
      <c r="BH120">
        <v>-99</v>
      </c>
      <c r="BI120">
        <v>-99</v>
      </c>
      <c r="BJ120">
        <v>-99</v>
      </c>
      <c r="BK120">
        <v>-99</v>
      </c>
      <c r="BL120">
        <v>-99</v>
      </c>
      <c r="BM120">
        <v>-99</v>
      </c>
      <c r="BN120">
        <v>-99</v>
      </c>
      <c r="BO120">
        <v>-99</v>
      </c>
      <c r="BP120">
        <v>90</v>
      </c>
      <c r="BQ120">
        <v>26</v>
      </c>
      <c r="BR120">
        <f t="shared" si="3"/>
        <v>64</v>
      </c>
      <c r="BS120">
        <v>1</v>
      </c>
    </row>
    <row r="121" spans="1:71" x14ac:dyDescent="0.3">
      <c r="A121">
        <v>435</v>
      </c>
      <c r="B121">
        <v>5.1681999999999997</v>
      </c>
      <c r="C121">
        <v>2001</v>
      </c>
      <c r="D121">
        <v>57</v>
      </c>
      <c r="E121">
        <v>0</v>
      </c>
      <c r="F121">
        <v>2</v>
      </c>
      <c r="G121">
        <v>-9</v>
      </c>
      <c r="H121">
        <v>0</v>
      </c>
      <c r="I121">
        <v>48056</v>
      </c>
      <c r="J121">
        <v>200148056</v>
      </c>
      <c r="K121">
        <v>0</v>
      </c>
      <c r="L121">
        <v>1</v>
      </c>
      <c r="M121">
        <v>1</v>
      </c>
      <c r="N121">
        <v>3</v>
      </c>
      <c r="O121">
        <v>3</v>
      </c>
      <c r="P121">
        <v>100</v>
      </c>
      <c r="Q121">
        <v>1</v>
      </c>
      <c r="R121">
        <v>534959</v>
      </c>
      <c r="S121">
        <v>4</v>
      </c>
      <c r="T121">
        <v>1</v>
      </c>
      <c r="U121">
        <v>1</v>
      </c>
      <c r="V121" t="s">
        <v>76</v>
      </c>
      <c r="W121">
        <v>4280</v>
      </c>
      <c r="X121">
        <v>99811</v>
      </c>
      <c r="Y121">
        <v>2869</v>
      </c>
      <c r="Z121">
        <v>99812</v>
      </c>
      <c r="AA121">
        <v>5118</v>
      </c>
      <c r="AB121">
        <v>5180</v>
      </c>
      <c r="AC121">
        <v>5770</v>
      </c>
      <c r="AD121">
        <v>5845</v>
      </c>
      <c r="AE121">
        <v>51881</v>
      </c>
      <c r="AF121" t="s">
        <v>77</v>
      </c>
      <c r="AG121" t="s">
        <v>77</v>
      </c>
      <c r="AH121" t="s">
        <v>77</v>
      </c>
      <c r="AI121" t="s">
        <v>77</v>
      </c>
      <c r="AJ121" t="s">
        <v>77</v>
      </c>
      <c r="AK121" t="s">
        <v>77</v>
      </c>
      <c r="AL121" s="1">
        <v>375</v>
      </c>
      <c r="AM121">
        <v>3766</v>
      </c>
      <c r="AN121">
        <v>3961</v>
      </c>
      <c r="AO121">
        <v>341</v>
      </c>
      <c r="AP121">
        <v>3893</v>
      </c>
      <c r="AQ121">
        <v>3961</v>
      </c>
      <c r="AR121" t="s">
        <v>15</v>
      </c>
      <c r="AS121" t="s">
        <v>15</v>
      </c>
      <c r="AT121" t="s">
        <v>15</v>
      </c>
      <c r="AU121" t="s">
        <v>15</v>
      </c>
      <c r="AV121" t="s">
        <v>15</v>
      </c>
      <c r="AW121" t="s">
        <v>15</v>
      </c>
      <c r="AX121" t="s">
        <v>15</v>
      </c>
      <c r="AY121" t="s">
        <v>15</v>
      </c>
      <c r="AZ121" t="s">
        <v>15</v>
      </c>
      <c r="BA121">
        <v>85</v>
      </c>
      <c r="BB121">
        <v>21</v>
      </c>
      <c r="BC121">
        <v>21</v>
      </c>
      <c r="BD121">
        <v>24</v>
      </c>
      <c r="BE121">
        <v>24</v>
      </c>
      <c r="BF121">
        <v>85</v>
      </c>
      <c r="BG121">
        <v>-99</v>
      </c>
      <c r="BH121">
        <v>-99</v>
      </c>
      <c r="BI121">
        <v>-99</v>
      </c>
      <c r="BJ121">
        <v>-99</v>
      </c>
      <c r="BK121">
        <v>-99</v>
      </c>
      <c r="BL121">
        <v>-99</v>
      </c>
      <c r="BM121">
        <v>-99</v>
      </c>
      <c r="BN121">
        <v>-99</v>
      </c>
      <c r="BO121">
        <v>-99</v>
      </c>
      <c r="BP121">
        <v>85</v>
      </c>
      <c r="BQ121">
        <v>21</v>
      </c>
      <c r="BR121">
        <f t="shared" si="3"/>
        <v>64</v>
      </c>
      <c r="BS121">
        <v>1</v>
      </c>
    </row>
    <row r="122" spans="1:71" x14ac:dyDescent="0.3">
      <c r="A122">
        <v>371</v>
      </c>
      <c r="B122">
        <v>5.6666999999999996</v>
      </c>
      <c r="C122">
        <v>2001</v>
      </c>
      <c r="D122">
        <v>46</v>
      </c>
      <c r="E122">
        <v>0</v>
      </c>
      <c r="F122">
        <v>2</v>
      </c>
      <c r="G122">
        <v>-9</v>
      </c>
      <c r="H122">
        <v>0</v>
      </c>
      <c r="I122">
        <v>27108</v>
      </c>
      <c r="J122">
        <v>200127108</v>
      </c>
      <c r="K122">
        <v>0</v>
      </c>
      <c r="L122">
        <v>1</v>
      </c>
      <c r="M122">
        <v>1</v>
      </c>
      <c r="N122">
        <v>3</v>
      </c>
      <c r="O122">
        <v>2</v>
      </c>
      <c r="P122">
        <v>106</v>
      </c>
      <c r="Q122">
        <v>-9</v>
      </c>
      <c r="R122">
        <v>818514</v>
      </c>
      <c r="S122">
        <v>1</v>
      </c>
      <c r="T122">
        <v>2</v>
      </c>
      <c r="U122">
        <v>6</v>
      </c>
      <c r="V122" t="s">
        <v>76</v>
      </c>
      <c r="W122">
        <v>4280</v>
      </c>
      <c r="X122">
        <v>4255</v>
      </c>
      <c r="Y122">
        <v>5849</v>
      </c>
      <c r="Z122">
        <v>4271</v>
      </c>
      <c r="AA122">
        <v>99811</v>
      </c>
      <c r="AB122">
        <v>7895</v>
      </c>
      <c r="AC122">
        <v>2869</v>
      </c>
      <c r="AD122">
        <v>99662</v>
      </c>
      <c r="AE122">
        <v>2765</v>
      </c>
      <c r="AF122" t="s">
        <v>77</v>
      </c>
      <c r="AG122" t="s">
        <v>77</v>
      </c>
      <c r="AH122" t="s">
        <v>77</v>
      </c>
      <c r="AI122" t="s">
        <v>77</v>
      </c>
      <c r="AJ122" t="s">
        <v>77</v>
      </c>
      <c r="AK122" t="s">
        <v>77</v>
      </c>
      <c r="AL122" s="1">
        <v>375</v>
      </c>
      <c r="AM122">
        <v>3961</v>
      </c>
      <c r="AN122">
        <v>3766</v>
      </c>
      <c r="AO122">
        <v>3403</v>
      </c>
      <c r="AP122">
        <v>3403</v>
      </c>
      <c r="AQ122">
        <v>3721</v>
      </c>
      <c r="AR122" t="s">
        <v>15</v>
      </c>
      <c r="AS122" t="s">
        <v>15</v>
      </c>
      <c r="AT122" t="s">
        <v>15</v>
      </c>
      <c r="AU122" t="s">
        <v>15</v>
      </c>
      <c r="AV122" t="s">
        <v>15</v>
      </c>
      <c r="AW122" t="s">
        <v>15</v>
      </c>
      <c r="AX122" t="s">
        <v>15</v>
      </c>
      <c r="AY122" t="s">
        <v>15</v>
      </c>
      <c r="AZ122" t="s">
        <v>15</v>
      </c>
      <c r="BA122">
        <v>81</v>
      </c>
      <c r="BB122">
        <v>81</v>
      </c>
      <c r="BC122">
        <v>16</v>
      </c>
      <c r="BD122">
        <v>81</v>
      </c>
      <c r="BE122">
        <v>81</v>
      </c>
      <c r="BF122">
        <v>38</v>
      </c>
      <c r="BG122">
        <v>-99</v>
      </c>
      <c r="BH122">
        <v>-99</v>
      </c>
      <c r="BI122">
        <v>-99</v>
      </c>
      <c r="BJ122">
        <v>-99</v>
      </c>
      <c r="BK122">
        <v>-99</v>
      </c>
      <c r="BL122">
        <v>-99</v>
      </c>
      <c r="BM122">
        <v>-99</v>
      </c>
      <c r="BN122">
        <v>-99</v>
      </c>
      <c r="BO122">
        <v>-99</v>
      </c>
      <c r="BP122">
        <v>81</v>
      </c>
      <c r="BQ122">
        <v>16</v>
      </c>
      <c r="BR122">
        <f t="shared" si="3"/>
        <v>65</v>
      </c>
      <c r="BS122">
        <v>1</v>
      </c>
    </row>
    <row r="123" spans="1:71" x14ac:dyDescent="0.3">
      <c r="A123">
        <v>866</v>
      </c>
      <c r="B123">
        <v>5.3461496999999998</v>
      </c>
      <c r="C123">
        <v>2004</v>
      </c>
      <c r="D123">
        <v>40</v>
      </c>
      <c r="E123">
        <v>0</v>
      </c>
      <c r="F123">
        <v>3</v>
      </c>
      <c r="G123">
        <v>4</v>
      </c>
      <c r="H123">
        <v>1</v>
      </c>
      <c r="I123">
        <v>29185</v>
      </c>
      <c r="J123">
        <v>200429185</v>
      </c>
      <c r="K123">
        <v>0</v>
      </c>
      <c r="L123">
        <v>1</v>
      </c>
      <c r="M123">
        <v>1</v>
      </c>
      <c r="N123">
        <v>3</v>
      </c>
      <c r="O123">
        <v>2</v>
      </c>
      <c r="P123">
        <v>116</v>
      </c>
      <c r="Q123">
        <v>1</v>
      </c>
      <c r="R123">
        <v>-666666666</v>
      </c>
      <c r="S123">
        <v>1</v>
      </c>
      <c r="T123">
        <v>1</v>
      </c>
      <c r="U123">
        <v>6</v>
      </c>
      <c r="V123" t="s">
        <v>76</v>
      </c>
      <c r="W123">
        <v>4280</v>
      </c>
      <c r="X123">
        <v>4254</v>
      </c>
      <c r="Y123">
        <v>99812</v>
      </c>
      <c r="Z123">
        <v>2874</v>
      </c>
      <c r="AA123">
        <v>5119</v>
      </c>
      <c r="AB123">
        <v>99661</v>
      </c>
      <c r="AC123">
        <v>3811</v>
      </c>
      <c r="AD123">
        <v>7101</v>
      </c>
      <c r="AE123">
        <v>5849</v>
      </c>
      <c r="AF123">
        <v>2639</v>
      </c>
      <c r="AG123">
        <v>51881</v>
      </c>
      <c r="AH123">
        <v>486</v>
      </c>
      <c r="AI123">
        <v>41519</v>
      </c>
      <c r="AJ123">
        <v>5180</v>
      </c>
      <c r="AK123">
        <v>2767</v>
      </c>
      <c r="AL123" s="1">
        <v>3751</v>
      </c>
      <c r="AM123">
        <v>3766</v>
      </c>
      <c r="AN123">
        <v>3961</v>
      </c>
      <c r="AO123">
        <v>3571</v>
      </c>
      <c r="AP123">
        <v>5412</v>
      </c>
      <c r="AQ123">
        <v>3404</v>
      </c>
      <c r="AR123">
        <v>3322</v>
      </c>
      <c r="AS123">
        <v>8604</v>
      </c>
      <c r="AT123">
        <v>3893</v>
      </c>
      <c r="AU123">
        <v>8968</v>
      </c>
      <c r="AV123">
        <v>4223</v>
      </c>
      <c r="AW123">
        <v>3491</v>
      </c>
      <c r="AX123">
        <v>3961</v>
      </c>
      <c r="AY123">
        <v>3764</v>
      </c>
      <c r="AZ123">
        <v>8968</v>
      </c>
      <c r="BA123">
        <v>71</v>
      </c>
      <c r="BB123">
        <v>5</v>
      </c>
      <c r="BC123">
        <v>71</v>
      </c>
      <c r="BD123">
        <v>5</v>
      </c>
      <c r="BE123">
        <v>8</v>
      </c>
      <c r="BF123">
        <v>17</v>
      </c>
      <c r="BG123">
        <v>17</v>
      </c>
      <c r="BH123">
        <v>19</v>
      </c>
      <c r="BI123">
        <v>21</v>
      </c>
      <c r="BJ123">
        <v>6</v>
      </c>
      <c r="BK123">
        <v>6</v>
      </c>
      <c r="BL123">
        <v>50</v>
      </c>
      <c r="BM123">
        <v>5</v>
      </c>
      <c r="BN123">
        <v>71</v>
      </c>
      <c r="BO123">
        <v>1</v>
      </c>
      <c r="BP123">
        <v>71</v>
      </c>
      <c r="BQ123">
        <v>5</v>
      </c>
      <c r="BR123">
        <f t="shared" si="3"/>
        <v>66</v>
      </c>
      <c r="BS123">
        <v>1</v>
      </c>
    </row>
    <row r="124" spans="1:71" x14ac:dyDescent="0.3">
      <c r="A124">
        <v>946</v>
      </c>
      <c r="B124">
        <v>5.0180825000000002</v>
      </c>
      <c r="C124">
        <v>2005</v>
      </c>
      <c r="D124">
        <v>46</v>
      </c>
      <c r="E124">
        <v>0</v>
      </c>
      <c r="F124">
        <v>3</v>
      </c>
      <c r="G124">
        <v>-9</v>
      </c>
      <c r="H124">
        <v>0</v>
      </c>
      <c r="I124">
        <v>6081</v>
      </c>
      <c r="J124">
        <v>20056081</v>
      </c>
      <c r="K124">
        <v>0</v>
      </c>
      <c r="L124">
        <v>1</v>
      </c>
      <c r="M124">
        <v>1</v>
      </c>
      <c r="N124">
        <v>3</v>
      </c>
      <c r="O124">
        <v>4</v>
      </c>
      <c r="P124">
        <v>152</v>
      </c>
      <c r="Q124">
        <v>1</v>
      </c>
      <c r="R124">
        <v>-666666666</v>
      </c>
      <c r="S124">
        <v>4</v>
      </c>
      <c r="T124">
        <v>-9</v>
      </c>
      <c r="U124">
        <v>5</v>
      </c>
      <c r="V124" t="s">
        <v>76</v>
      </c>
      <c r="W124">
        <v>4280</v>
      </c>
      <c r="X124">
        <v>78551</v>
      </c>
      <c r="Y124">
        <v>42732</v>
      </c>
      <c r="Z124">
        <v>99591</v>
      </c>
      <c r="AA124">
        <v>51881</v>
      </c>
      <c r="AB124">
        <v>2762</v>
      </c>
      <c r="AC124">
        <v>99592</v>
      </c>
      <c r="AD124">
        <v>2761</v>
      </c>
      <c r="AE124">
        <v>78552</v>
      </c>
      <c r="AF124">
        <v>5849</v>
      </c>
      <c r="AG124">
        <v>5119</v>
      </c>
      <c r="AH124">
        <v>389</v>
      </c>
      <c r="AI124">
        <v>2767</v>
      </c>
      <c r="AJ124">
        <v>99661</v>
      </c>
      <c r="AK124">
        <v>4254</v>
      </c>
      <c r="AL124" s="1">
        <v>3751</v>
      </c>
      <c r="AM124">
        <v>3761</v>
      </c>
      <c r="AN124">
        <v>3404</v>
      </c>
      <c r="AO124">
        <v>3721</v>
      </c>
      <c r="AP124">
        <v>8964</v>
      </c>
      <c r="AQ124">
        <v>3961</v>
      </c>
      <c r="AR124">
        <v>4513</v>
      </c>
      <c r="AS124">
        <v>51</v>
      </c>
      <c r="AT124">
        <v>4525</v>
      </c>
      <c r="AU124">
        <v>3761</v>
      </c>
      <c r="AV124">
        <v>3409</v>
      </c>
      <c r="AW124">
        <v>3712</v>
      </c>
      <c r="AX124">
        <v>3561</v>
      </c>
      <c r="AY124">
        <v>3961</v>
      </c>
      <c r="AZ124">
        <v>3766</v>
      </c>
      <c r="BA124">
        <v>130</v>
      </c>
      <c r="BB124">
        <v>39</v>
      </c>
      <c r="BC124">
        <v>82</v>
      </c>
      <c r="BD124">
        <v>4</v>
      </c>
      <c r="BE124">
        <v>35</v>
      </c>
      <c r="BF124">
        <v>75</v>
      </c>
      <c r="BG124">
        <v>56</v>
      </c>
      <c r="BH124">
        <v>75</v>
      </c>
      <c r="BI124">
        <v>60</v>
      </c>
      <c r="BJ124">
        <v>61</v>
      </c>
      <c r="BK124">
        <v>97</v>
      </c>
      <c r="BL124">
        <v>137</v>
      </c>
      <c r="BM124">
        <v>75</v>
      </c>
      <c r="BN124">
        <v>130</v>
      </c>
      <c r="BO124">
        <v>64</v>
      </c>
      <c r="BP124">
        <v>130</v>
      </c>
      <c r="BQ124">
        <v>64</v>
      </c>
      <c r="BR124">
        <f t="shared" si="3"/>
        <v>66</v>
      </c>
      <c r="BS124">
        <v>1</v>
      </c>
    </row>
    <row r="125" spans="1:71" x14ac:dyDescent="0.3">
      <c r="A125">
        <v>189</v>
      </c>
      <c r="B125">
        <v>4.8978000000000002</v>
      </c>
      <c r="C125">
        <v>2000</v>
      </c>
      <c r="D125">
        <v>58</v>
      </c>
      <c r="E125">
        <v>0</v>
      </c>
      <c r="F125">
        <v>3</v>
      </c>
      <c r="G125">
        <v>-9</v>
      </c>
      <c r="H125">
        <v>0</v>
      </c>
      <c r="I125">
        <v>13072</v>
      </c>
      <c r="J125">
        <v>200013072</v>
      </c>
      <c r="K125">
        <v>0</v>
      </c>
      <c r="L125">
        <v>1</v>
      </c>
      <c r="M125">
        <v>1</v>
      </c>
      <c r="N125">
        <v>3</v>
      </c>
      <c r="O125">
        <v>3</v>
      </c>
      <c r="P125">
        <v>84</v>
      </c>
      <c r="Q125">
        <v>-9</v>
      </c>
      <c r="R125">
        <v>408773</v>
      </c>
      <c r="S125">
        <v>2</v>
      </c>
      <c r="T125">
        <v>3</v>
      </c>
      <c r="U125">
        <v>1</v>
      </c>
      <c r="V125" t="s">
        <v>76</v>
      </c>
      <c r="W125">
        <v>4280</v>
      </c>
      <c r="X125">
        <v>4254</v>
      </c>
      <c r="Y125">
        <v>78551</v>
      </c>
      <c r="Z125">
        <v>42741</v>
      </c>
      <c r="AA125">
        <v>4275</v>
      </c>
      <c r="AB125">
        <v>4260</v>
      </c>
      <c r="AC125">
        <v>9983</v>
      </c>
      <c r="AD125">
        <v>99811</v>
      </c>
      <c r="AE125">
        <v>99661</v>
      </c>
      <c r="AF125" t="s">
        <v>77</v>
      </c>
      <c r="AG125" t="s">
        <v>77</v>
      </c>
      <c r="AH125" t="s">
        <v>77</v>
      </c>
      <c r="AI125" t="s">
        <v>77</v>
      </c>
      <c r="AJ125" t="s">
        <v>77</v>
      </c>
      <c r="AK125" t="s">
        <v>77</v>
      </c>
      <c r="AL125" s="1">
        <v>375</v>
      </c>
      <c r="AM125">
        <v>3764</v>
      </c>
      <c r="AN125">
        <v>3961</v>
      </c>
      <c r="AO125">
        <v>3766</v>
      </c>
      <c r="AP125">
        <v>3961</v>
      </c>
      <c r="AQ125">
        <v>3761</v>
      </c>
      <c r="AR125" t="s">
        <v>15</v>
      </c>
      <c r="AS125" t="s">
        <v>15</v>
      </c>
      <c r="AT125" t="s">
        <v>15</v>
      </c>
      <c r="AU125" t="s">
        <v>15</v>
      </c>
      <c r="AV125" t="s">
        <v>15</v>
      </c>
      <c r="AW125" t="s">
        <v>15</v>
      </c>
      <c r="AX125" t="s">
        <v>15</v>
      </c>
      <c r="AY125" t="s">
        <v>15</v>
      </c>
      <c r="AZ125" t="s">
        <v>15</v>
      </c>
      <c r="BA125">
        <v>71</v>
      </c>
      <c r="BB125">
        <v>71</v>
      </c>
      <c r="BC125">
        <v>71</v>
      </c>
      <c r="BD125">
        <v>5</v>
      </c>
      <c r="BE125">
        <v>5</v>
      </c>
      <c r="BF125">
        <v>4</v>
      </c>
      <c r="BG125">
        <v>-99</v>
      </c>
      <c r="BH125">
        <v>-99</v>
      </c>
      <c r="BI125">
        <v>-99</v>
      </c>
      <c r="BJ125">
        <v>-99</v>
      </c>
      <c r="BK125">
        <v>-99</v>
      </c>
      <c r="BL125">
        <v>-99</v>
      </c>
      <c r="BM125">
        <v>-99</v>
      </c>
      <c r="BN125">
        <v>-99</v>
      </c>
      <c r="BO125">
        <v>-99</v>
      </c>
      <c r="BP125">
        <v>71</v>
      </c>
      <c r="BQ125">
        <v>5</v>
      </c>
      <c r="BR125">
        <f t="shared" si="3"/>
        <v>66</v>
      </c>
      <c r="BS125">
        <v>1</v>
      </c>
    </row>
    <row r="126" spans="1:71" x14ac:dyDescent="0.3">
      <c r="A126">
        <v>904</v>
      </c>
      <c r="B126">
        <v>4.4759896000000001</v>
      </c>
      <c r="C126">
        <v>2004</v>
      </c>
      <c r="D126">
        <v>47</v>
      </c>
      <c r="E126">
        <v>0</v>
      </c>
      <c r="F126">
        <v>6</v>
      </c>
      <c r="G126">
        <v>-9</v>
      </c>
      <c r="H126">
        <v>0</v>
      </c>
      <c r="I126">
        <v>48003</v>
      </c>
      <c r="J126">
        <v>200448003</v>
      </c>
      <c r="K126">
        <v>0</v>
      </c>
      <c r="L126">
        <v>1</v>
      </c>
      <c r="M126">
        <v>1</v>
      </c>
      <c r="N126">
        <v>3</v>
      </c>
      <c r="O126">
        <v>3</v>
      </c>
      <c r="P126">
        <v>105</v>
      </c>
      <c r="Q126">
        <v>3</v>
      </c>
      <c r="R126">
        <v>400083</v>
      </c>
      <c r="S126">
        <v>1</v>
      </c>
      <c r="T126">
        <v>2</v>
      </c>
      <c r="U126">
        <v>1</v>
      </c>
      <c r="V126" t="s">
        <v>76</v>
      </c>
      <c r="W126">
        <v>4280</v>
      </c>
      <c r="X126">
        <v>42731</v>
      </c>
      <c r="Y126">
        <v>78551</v>
      </c>
      <c r="Z126">
        <v>2762</v>
      </c>
      <c r="AA126">
        <v>51881</v>
      </c>
      <c r="AB126">
        <v>5845</v>
      </c>
      <c r="AC126">
        <v>2766</v>
      </c>
      <c r="AD126">
        <v>2760</v>
      </c>
      <c r="AE126">
        <v>4271</v>
      </c>
      <c r="AF126" t="s">
        <v>77</v>
      </c>
      <c r="AG126" t="s">
        <v>77</v>
      </c>
      <c r="AH126" t="s">
        <v>77</v>
      </c>
      <c r="AI126" t="s">
        <v>77</v>
      </c>
      <c r="AJ126" t="s">
        <v>77</v>
      </c>
      <c r="AK126" t="s">
        <v>77</v>
      </c>
      <c r="AL126" s="1">
        <v>3751</v>
      </c>
      <c r="AM126">
        <v>3893</v>
      </c>
      <c r="AN126">
        <v>3321</v>
      </c>
      <c r="AO126">
        <v>3766</v>
      </c>
      <c r="AP126">
        <v>3764</v>
      </c>
      <c r="AQ126">
        <v>3961</v>
      </c>
      <c r="AR126" t="s">
        <v>15</v>
      </c>
      <c r="AS126" t="s">
        <v>15</v>
      </c>
      <c r="AT126" t="s">
        <v>15</v>
      </c>
      <c r="AU126" t="s">
        <v>15</v>
      </c>
      <c r="AV126" t="s">
        <v>15</v>
      </c>
      <c r="AW126" t="s">
        <v>15</v>
      </c>
      <c r="AX126" t="s">
        <v>15</v>
      </c>
      <c r="AY126" t="s">
        <v>15</v>
      </c>
      <c r="AZ126" t="s">
        <v>15</v>
      </c>
      <c r="BA126">
        <v>89</v>
      </c>
      <c r="BB126">
        <v>5</v>
      </c>
      <c r="BC126">
        <v>25</v>
      </c>
      <c r="BD126">
        <v>22</v>
      </c>
      <c r="BE126">
        <v>89</v>
      </c>
      <c r="BF126">
        <v>89</v>
      </c>
      <c r="BG126">
        <v>-99</v>
      </c>
      <c r="BH126">
        <v>-99</v>
      </c>
      <c r="BI126">
        <v>-99</v>
      </c>
      <c r="BJ126">
        <v>-99</v>
      </c>
      <c r="BK126">
        <v>-99</v>
      </c>
      <c r="BL126">
        <v>-99</v>
      </c>
      <c r="BM126">
        <v>-99</v>
      </c>
      <c r="BN126">
        <v>-99</v>
      </c>
      <c r="BO126">
        <v>-99</v>
      </c>
      <c r="BP126">
        <v>89</v>
      </c>
      <c r="BQ126">
        <v>22</v>
      </c>
      <c r="BR126">
        <f t="shared" si="3"/>
        <v>67</v>
      </c>
      <c r="BS126">
        <v>1</v>
      </c>
    </row>
    <row r="127" spans="1:71" x14ac:dyDescent="0.3">
      <c r="A127">
        <v>950</v>
      </c>
      <c r="B127">
        <v>5.0180825000000002</v>
      </c>
      <c r="C127">
        <v>2005</v>
      </c>
      <c r="D127">
        <v>50</v>
      </c>
      <c r="E127">
        <v>0</v>
      </c>
      <c r="F127">
        <v>3</v>
      </c>
      <c r="G127">
        <v>-9</v>
      </c>
      <c r="H127">
        <v>1</v>
      </c>
      <c r="I127">
        <v>6081</v>
      </c>
      <c r="J127">
        <v>20056081</v>
      </c>
      <c r="K127">
        <v>0</v>
      </c>
      <c r="L127">
        <v>1</v>
      </c>
      <c r="M127">
        <v>1</v>
      </c>
      <c r="N127">
        <v>3</v>
      </c>
      <c r="O127">
        <v>4</v>
      </c>
      <c r="P127">
        <v>155</v>
      </c>
      <c r="Q127">
        <v>1</v>
      </c>
      <c r="R127">
        <v>-666666666</v>
      </c>
      <c r="S127">
        <v>4</v>
      </c>
      <c r="T127">
        <v>-9</v>
      </c>
      <c r="U127">
        <v>1</v>
      </c>
      <c r="V127" t="s">
        <v>76</v>
      </c>
      <c r="W127">
        <v>4280</v>
      </c>
      <c r="X127">
        <v>78551</v>
      </c>
      <c r="Y127">
        <v>2761</v>
      </c>
      <c r="Z127">
        <v>99811</v>
      </c>
      <c r="AA127">
        <v>2851</v>
      </c>
      <c r="AB127">
        <v>99812</v>
      </c>
      <c r="AC127">
        <v>9973</v>
      </c>
      <c r="AD127">
        <v>42731</v>
      </c>
      <c r="AE127">
        <v>5119</v>
      </c>
      <c r="AF127">
        <v>7863</v>
      </c>
      <c r="AG127">
        <v>2848</v>
      </c>
      <c r="AH127">
        <v>5185</v>
      </c>
      <c r="AI127">
        <v>585</v>
      </c>
      <c r="AJ127">
        <v>9982</v>
      </c>
      <c r="AK127">
        <v>4254</v>
      </c>
      <c r="AL127" s="1">
        <v>3751</v>
      </c>
      <c r="AM127">
        <v>311</v>
      </c>
      <c r="AN127">
        <v>3725</v>
      </c>
      <c r="AO127">
        <v>3961</v>
      </c>
      <c r="AP127">
        <v>3404</v>
      </c>
      <c r="AQ127">
        <v>9962</v>
      </c>
      <c r="AR127">
        <v>8604</v>
      </c>
      <c r="AS127">
        <v>3403</v>
      </c>
      <c r="AT127">
        <v>8964</v>
      </c>
      <c r="AU127">
        <v>3327</v>
      </c>
      <c r="AV127">
        <v>3324</v>
      </c>
      <c r="AW127">
        <v>93</v>
      </c>
      <c r="AX127">
        <v>3888</v>
      </c>
      <c r="AY127">
        <v>9672</v>
      </c>
      <c r="AZ127">
        <v>3766</v>
      </c>
      <c r="BA127">
        <v>131</v>
      </c>
      <c r="BB127">
        <v>78</v>
      </c>
      <c r="BC127">
        <v>137</v>
      </c>
      <c r="BD127">
        <v>131</v>
      </c>
      <c r="BE127">
        <v>69</v>
      </c>
      <c r="BF127">
        <v>35</v>
      </c>
      <c r="BG127">
        <v>116</v>
      </c>
      <c r="BH127">
        <v>70</v>
      </c>
      <c r="BI127">
        <v>4</v>
      </c>
      <c r="BJ127">
        <v>18</v>
      </c>
      <c r="BK127">
        <v>18</v>
      </c>
      <c r="BL127">
        <v>131</v>
      </c>
      <c r="BM127">
        <v>97</v>
      </c>
      <c r="BN127">
        <v>63</v>
      </c>
      <c r="BO127">
        <v>63</v>
      </c>
      <c r="BP127">
        <v>131</v>
      </c>
      <c r="BQ127">
        <v>63</v>
      </c>
      <c r="BR127">
        <f t="shared" si="3"/>
        <v>68</v>
      </c>
      <c r="BS127">
        <v>1</v>
      </c>
    </row>
    <row r="128" spans="1:71" x14ac:dyDescent="0.3">
      <c r="A128">
        <v>2119</v>
      </c>
      <c r="B128">
        <v>5.1304252000000004</v>
      </c>
      <c r="C128">
        <v>2009</v>
      </c>
      <c r="D128">
        <v>20</v>
      </c>
      <c r="E128">
        <v>0</v>
      </c>
      <c r="F128">
        <v>3</v>
      </c>
      <c r="G128">
        <v>2</v>
      </c>
      <c r="H128">
        <v>0</v>
      </c>
      <c r="I128">
        <v>41051</v>
      </c>
      <c r="J128">
        <v>200941051</v>
      </c>
      <c r="K128">
        <v>0</v>
      </c>
      <c r="L128">
        <v>1</v>
      </c>
      <c r="M128">
        <v>1</v>
      </c>
      <c r="N128">
        <v>3</v>
      </c>
      <c r="O128">
        <v>4</v>
      </c>
      <c r="P128">
        <v>107</v>
      </c>
      <c r="Q128">
        <v>1</v>
      </c>
      <c r="R128">
        <v>1124464</v>
      </c>
      <c r="S128">
        <v>3</v>
      </c>
      <c r="T128">
        <v>1</v>
      </c>
      <c r="U128">
        <v>1</v>
      </c>
      <c r="V128" t="s">
        <v>76</v>
      </c>
      <c r="W128">
        <v>4148</v>
      </c>
      <c r="X128">
        <v>5185</v>
      </c>
      <c r="Y128">
        <v>5849</v>
      </c>
      <c r="Z128">
        <v>78551</v>
      </c>
      <c r="AA128">
        <v>42822</v>
      </c>
      <c r="AB128">
        <v>4275</v>
      </c>
      <c r="AC128">
        <v>5601</v>
      </c>
      <c r="AD128">
        <v>99661</v>
      </c>
      <c r="AE128">
        <v>99672</v>
      </c>
      <c r="AF128">
        <v>99811</v>
      </c>
      <c r="AG128">
        <v>5180</v>
      </c>
      <c r="AH128">
        <v>2639</v>
      </c>
      <c r="AI128">
        <v>7455</v>
      </c>
      <c r="AJ128">
        <v>2761</v>
      </c>
      <c r="AK128">
        <v>2764</v>
      </c>
      <c r="AL128" s="1">
        <v>3751</v>
      </c>
      <c r="AM128">
        <v>3766</v>
      </c>
      <c r="AN128">
        <v>3571</v>
      </c>
      <c r="AO128">
        <v>3733</v>
      </c>
      <c r="AP128">
        <v>3794</v>
      </c>
      <c r="AQ128">
        <v>3779</v>
      </c>
      <c r="AR128">
        <v>3777</v>
      </c>
      <c r="AS128">
        <v>3403</v>
      </c>
      <c r="AT128">
        <v>93</v>
      </c>
      <c r="AU128">
        <v>3961</v>
      </c>
      <c r="AV128">
        <v>3961</v>
      </c>
      <c r="AW128">
        <v>9604</v>
      </c>
      <c r="AX128">
        <v>3404</v>
      </c>
      <c r="AY128">
        <v>3893</v>
      </c>
      <c r="AZ128">
        <v>8964</v>
      </c>
      <c r="BA128">
        <v>85</v>
      </c>
      <c r="BB128">
        <v>15</v>
      </c>
      <c r="BC128">
        <v>15</v>
      </c>
      <c r="BD128">
        <v>15</v>
      </c>
      <c r="BE128">
        <v>0</v>
      </c>
      <c r="BF128">
        <v>13</v>
      </c>
      <c r="BG128">
        <v>13</v>
      </c>
      <c r="BH128">
        <v>37</v>
      </c>
      <c r="BI128">
        <v>85</v>
      </c>
      <c r="BJ128">
        <v>15</v>
      </c>
      <c r="BK128">
        <v>85</v>
      </c>
      <c r="BL128">
        <v>85</v>
      </c>
      <c r="BM128">
        <v>44</v>
      </c>
      <c r="BN128">
        <v>7</v>
      </c>
      <c r="BO128">
        <v>14</v>
      </c>
      <c r="BP128">
        <v>85</v>
      </c>
      <c r="BQ128">
        <v>15</v>
      </c>
      <c r="BR128">
        <f t="shared" si="3"/>
        <v>70</v>
      </c>
      <c r="BS128">
        <v>1</v>
      </c>
    </row>
    <row r="129" spans="1:71" x14ac:dyDescent="0.3">
      <c r="A129">
        <v>268</v>
      </c>
      <c r="B129">
        <v>4.8978000000000002</v>
      </c>
      <c r="C129">
        <v>2000</v>
      </c>
      <c r="D129">
        <v>42</v>
      </c>
      <c r="E129">
        <v>0</v>
      </c>
      <c r="F129">
        <v>6</v>
      </c>
      <c r="G129">
        <v>-9</v>
      </c>
      <c r="H129">
        <v>0</v>
      </c>
      <c r="I129">
        <v>48056</v>
      </c>
      <c r="J129">
        <v>200048056</v>
      </c>
      <c r="K129">
        <v>0</v>
      </c>
      <c r="L129">
        <v>1</v>
      </c>
      <c r="M129">
        <v>1</v>
      </c>
      <c r="N129">
        <v>3</v>
      </c>
      <c r="O129">
        <v>3</v>
      </c>
      <c r="P129">
        <v>109</v>
      </c>
      <c r="Q129">
        <v>2</v>
      </c>
      <c r="R129">
        <v>689533</v>
      </c>
      <c r="S129">
        <v>1</v>
      </c>
      <c r="T129">
        <v>3</v>
      </c>
      <c r="U129">
        <v>6</v>
      </c>
      <c r="V129" t="s">
        <v>76</v>
      </c>
      <c r="W129">
        <v>4280</v>
      </c>
      <c r="X129">
        <v>4254</v>
      </c>
      <c r="Y129">
        <v>99683</v>
      </c>
      <c r="Z129">
        <v>5845</v>
      </c>
      <c r="AA129">
        <v>7863</v>
      </c>
      <c r="AB129">
        <v>4240</v>
      </c>
      <c r="AC129">
        <v>5180</v>
      </c>
      <c r="AD129">
        <v>486</v>
      </c>
      <c r="AE129">
        <v>5119</v>
      </c>
      <c r="AF129" t="s">
        <v>77</v>
      </c>
      <c r="AG129" t="s">
        <v>77</v>
      </c>
      <c r="AH129" t="s">
        <v>77</v>
      </c>
      <c r="AI129" t="s">
        <v>77</v>
      </c>
      <c r="AJ129" t="s">
        <v>77</v>
      </c>
      <c r="AK129" t="s">
        <v>77</v>
      </c>
      <c r="AL129" s="1">
        <v>375</v>
      </c>
      <c r="AM129">
        <v>3766</v>
      </c>
      <c r="AN129">
        <v>3773</v>
      </c>
      <c r="AO129">
        <v>3782</v>
      </c>
      <c r="AP129">
        <v>8872</v>
      </c>
      <c r="AQ129">
        <v>4223</v>
      </c>
      <c r="AR129" t="s">
        <v>15</v>
      </c>
      <c r="AS129" t="s">
        <v>15</v>
      </c>
      <c r="AT129" t="s">
        <v>15</v>
      </c>
      <c r="AU129" t="s">
        <v>15</v>
      </c>
      <c r="AV129" t="s">
        <v>15</v>
      </c>
      <c r="AW129" t="s">
        <v>15</v>
      </c>
      <c r="AX129" t="s">
        <v>15</v>
      </c>
      <c r="AY129" t="s">
        <v>15</v>
      </c>
      <c r="AZ129" t="s">
        <v>15</v>
      </c>
      <c r="BA129">
        <v>72</v>
      </c>
      <c r="BB129">
        <v>2</v>
      </c>
      <c r="BC129">
        <v>101</v>
      </c>
      <c r="BD129">
        <v>101</v>
      </c>
      <c r="BE129">
        <v>2</v>
      </c>
      <c r="BF129">
        <v>2</v>
      </c>
      <c r="BG129">
        <v>-99</v>
      </c>
      <c r="BH129">
        <v>-99</v>
      </c>
      <c r="BI129">
        <v>-99</v>
      </c>
      <c r="BJ129">
        <v>-99</v>
      </c>
      <c r="BK129">
        <v>-99</v>
      </c>
      <c r="BL129">
        <v>-99</v>
      </c>
      <c r="BM129">
        <v>-99</v>
      </c>
      <c r="BN129">
        <v>-99</v>
      </c>
      <c r="BO129">
        <v>-99</v>
      </c>
      <c r="BP129">
        <v>72</v>
      </c>
      <c r="BQ129">
        <v>2</v>
      </c>
      <c r="BR129">
        <f t="shared" si="3"/>
        <v>70</v>
      </c>
      <c r="BS129">
        <v>1</v>
      </c>
    </row>
    <row r="130" spans="1:71" x14ac:dyDescent="0.3">
      <c r="A130">
        <v>953</v>
      </c>
      <c r="B130">
        <v>5.0180825000000002</v>
      </c>
      <c r="C130">
        <v>2005</v>
      </c>
      <c r="D130">
        <v>40</v>
      </c>
      <c r="E130">
        <v>0</v>
      </c>
      <c r="F130">
        <v>3</v>
      </c>
      <c r="G130">
        <v>-9</v>
      </c>
      <c r="H130">
        <v>1</v>
      </c>
      <c r="I130">
        <v>6081</v>
      </c>
      <c r="J130">
        <v>20056081</v>
      </c>
      <c r="K130">
        <v>0</v>
      </c>
      <c r="L130">
        <v>1</v>
      </c>
      <c r="M130">
        <v>1</v>
      </c>
      <c r="N130">
        <v>3</v>
      </c>
      <c r="O130">
        <v>4</v>
      </c>
      <c r="P130">
        <v>103</v>
      </c>
      <c r="Q130">
        <v>1</v>
      </c>
      <c r="R130">
        <v>-666666666</v>
      </c>
      <c r="S130">
        <v>3</v>
      </c>
      <c r="T130">
        <v>-9</v>
      </c>
      <c r="U130">
        <v>1</v>
      </c>
      <c r="V130" t="s">
        <v>76</v>
      </c>
      <c r="W130">
        <v>4280</v>
      </c>
      <c r="X130">
        <v>99672</v>
      </c>
      <c r="Y130">
        <v>2851</v>
      </c>
      <c r="Z130">
        <v>5990</v>
      </c>
      <c r="AA130">
        <v>5118</v>
      </c>
      <c r="AB130">
        <v>9973</v>
      </c>
      <c r="AC130">
        <v>99679</v>
      </c>
      <c r="AD130">
        <v>99662</v>
      </c>
      <c r="AE130">
        <v>5780</v>
      </c>
      <c r="AF130">
        <v>99602</v>
      </c>
      <c r="AG130">
        <v>27652</v>
      </c>
      <c r="AH130">
        <v>9975</v>
      </c>
      <c r="AI130">
        <v>7907</v>
      </c>
      <c r="AJ130">
        <v>99812</v>
      </c>
      <c r="AK130">
        <v>78551</v>
      </c>
      <c r="AL130" s="1">
        <v>3751</v>
      </c>
      <c r="AM130">
        <v>7761</v>
      </c>
      <c r="AN130">
        <v>9672</v>
      </c>
      <c r="AO130">
        <v>3764</v>
      </c>
      <c r="AP130">
        <v>3479</v>
      </c>
      <c r="AQ130">
        <v>3766</v>
      </c>
      <c r="AR130">
        <v>93</v>
      </c>
      <c r="AS130">
        <v>3479</v>
      </c>
      <c r="AT130">
        <v>370</v>
      </c>
      <c r="AU130">
        <v>3766</v>
      </c>
      <c r="AV130">
        <v>3961</v>
      </c>
      <c r="AW130">
        <v>3403</v>
      </c>
      <c r="AX130">
        <v>3403</v>
      </c>
      <c r="AY130">
        <v>3403</v>
      </c>
      <c r="AZ130">
        <v>3764</v>
      </c>
      <c r="BA130">
        <v>82</v>
      </c>
      <c r="BB130">
        <v>6</v>
      </c>
      <c r="BC130">
        <v>0</v>
      </c>
      <c r="BD130">
        <v>77</v>
      </c>
      <c r="BE130">
        <v>6</v>
      </c>
      <c r="BF130">
        <v>77</v>
      </c>
      <c r="BG130">
        <v>82</v>
      </c>
      <c r="BH130">
        <v>6</v>
      </c>
      <c r="BI130">
        <v>85</v>
      </c>
      <c r="BJ130">
        <v>11</v>
      </c>
      <c r="BK130">
        <v>82</v>
      </c>
      <c r="BL130">
        <v>12</v>
      </c>
      <c r="BM130">
        <v>0</v>
      </c>
      <c r="BN130">
        <v>0</v>
      </c>
      <c r="BO130">
        <v>85</v>
      </c>
      <c r="BP130">
        <v>82</v>
      </c>
      <c r="BQ130">
        <v>11</v>
      </c>
      <c r="BR130">
        <f t="shared" ref="BR130:BR161" si="4">BP130-BQ130</f>
        <v>71</v>
      </c>
      <c r="BS130">
        <v>2</v>
      </c>
    </row>
    <row r="131" spans="1:71" x14ac:dyDescent="0.3">
      <c r="A131">
        <v>1327</v>
      </c>
      <c r="B131">
        <v>4.4977334000000004</v>
      </c>
      <c r="C131">
        <v>2007</v>
      </c>
      <c r="D131">
        <v>49</v>
      </c>
      <c r="E131">
        <v>0</v>
      </c>
      <c r="F131">
        <v>2</v>
      </c>
      <c r="G131">
        <v>-9</v>
      </c>
      <c r="H131">
        <v>0</v>
      </c>
      <c r="I131">
        <v>6624</v>
      </c>
      <c r="J131">
        <v>20076624</v>
      </c>
      <c r="K131">
        <v>0</v>
      </c>
      <c r="L131">
        <v>1</v>
      </c>
      <c r="M131">
        <v>1</v>
      </c>
      <c r="N131">
        <v>1</v>
      </c>
      <c r="O131">
        <v>4</v>
      </c>
      <c r="P131">
        <v>143</v>
      </c>
      <c r="Q131">
        <v>3</v>
      </c>
      <c r="R131">
        <v>-666666666</v>
      </c>
      <c r="S131">
        <v>2</v>
      </c>
      <c r="T131">
        <v>-9</v>
      </c>
      <c r="U131">
        <v>5</v>
      </c>
      <c r="V131" t="s">
        <v>76</v>
      </c>
      <c r="W131">
        <v>42741</v>
      </c>
      <c r="X131">
        <v>41071</v>
      </c>
      <c r="Y131">
        <v>5733</v>
      </c>
      <c r="Z131">
        <v>2866</v>
      </c>
      <c r="AA131">
        <v>99592</v>
      </c>
      <c r="AB131">
        <v>389</v>
      </c>
      <c r="AC131">
        <v>70703</v>
      </c>
      <c r="AD131">
        <v>78551</v>
      </c>
      <c r="AE131">
        <v>2639</v>
      </c>
      <c r="AF131">
        <v>431</v>
      </c>
      <c r="AG131">
        <v>2762</v>
      </c>
      <c r="AH131">
        <v>47831</v>
      </c>
      <c r="AI131">
        <v>5849</v>
      </c>
      <c r="AJ131">
        <v>2760</v>
      </c>
      <c r="AK131">
        <v>4280</v>
      </c>
      <c r="AL131" s="1">
        <v>3751</v>
      </c>
      <c r="AM131">
        <v>3766</v>
      </c>
      <c r="AN131">
        <v>3725</v>
      </c>
      <c r="AO131">
        <v>3142</v>
      </c>
      <c r="AP131">
        <v>3725</v>
      </c>
      <c r="AQ131">
        <v>3725</v>
      </c>
      <c r="AR131">
        <v>3764</v>
      </c>
      <c r="AS131">
        <v>9672</v>
      </c>
      <c r="AT131">
        <v>3995</v>
      </c>
      <c r="AU131">
        <v>3409</v>
      </c>
      <c r="AV131">
        <v>3961</v>
      </c>
      <c r="AW131">
        <v>93</v>
      </c>
      <c r="AX131">
        <v>3725</v>
      </c>
      <c r="AY131">
        <v>3764</v>
      </c>
      <c r="AZ131" t="s">
        <v>15</v>
      </c>
      <c r="BA131">
        <v>73</v>
      </c>
      <c r="BB131">
        <v>1</v>
      </c>
      <c r="BC131">
        <v>80</v>
      </c>
      <c r="BD131">
        <v>92</v>
      </c>
      <c r="BE131">
        <v>87</v>
      </c>
      <c r="BF131">
        <v>104</v>
      </c>
      <c r="BG131">
        <v>1</v>
      </c>
      <c r="BH131">
        <v>1</v>
      </c>
      <c r="BI131">
        <v>12</v>
      </c>
      <c r="BJ131">
        <v>87</v>
      </c>
      <c r="BK131">
        <v>73</v>
      </c>
      <c r="BL131">
        <v>73</v>
      </c>
      <c r="BM131">
        <v>94</v>
      </c>
      <c r="BN131">
        <v>73</v>
      </c>
      <c r="BO131">
        <v>-99</v>
      </c>
      <c r="BP131">
        <v>73</v>
      </c>
      <c r="BQ131">
        <v>1</v>
      </c>
      <c r="BR131">
        <f t="shared" si="4"/>
        <v>72</v>
      </c>
      <c r="BS131">
        <v>1</v>
      </c>
    </row>
    <row r="132" spans="1:71" x14ac:dyDescent="0.3">
      <c r="A132">
        <v>1152</v>
      </c>
      <c r="B132">
        <v>4.7927042999999996</v>
      </c>
      <c r="C132">
        <v>2006</v>
      </c>
      <c r="D132">
        <v>60</v>
      </c>
      <c r="E132">
        <v>0</v>
      </c>
      <c r="F132">
        <v>3</v>
      </c>
      <c r="G132">
        <v>-9</v>
      </c>
      <c r="H132">
        <v>0</v>
      </c>
      <c r="I132">
        <v>13072</v>
      </c>
      <c r="J132">
        <v>200613072</v>
      </c>
      <c r="K132">
        <v>0</v>
      </c>
      <c r="L132">
        <v>1</v>
      </c>
      <c r="M132">
        <v>1</v>
      </c>
      <c r="N132">
        <v>3</v>
      </c>
      <c r="O132">
        <v>3</v>
      </c>
      <c r="P132">
        <v>147</v>
      </c>
      <c r="Q132">
        <v>-9</v>
      </c>
      <c r="R132">
        <v>827694</v>
      </c>
      <c r="S132">
        <v>4</v>
      </c>
      <c r="T132">
        <v>2</v>
      </c>
      <c r="U132">
        <v>1</v>
      </c>
      <c r="V132" t="s">
        <v>76</v>
      </c>
      <c r="W132">
        <v>4280</v>
      </c>
      <c r="X132">
        <v>4254</v>
      </c>
      <c r="Y132">
        <v>3811</v>
      </c>
      <c r="Z132">
        <v>42731</v>
      </c>
      <c r="AA132">
        <v>40391</v>
      </c>
      <c r="AB132">
        <v>99592</v>
      </c>
      <c r="AC132">
        <v>5849</v>
      </c>
      <c r="AD132">
        <v>5119</v>
      </c>
      <c r="AE132">
        <v>6822</v>
      </c>
      <c r="AF132" t="s">
        <v>77</v>
      </c>
      <c r="AG132" t="s">
        <v>77</v>
      </c>
      <c r="AH132" t="s">
        <v>77</v>
      </c>
      <c r="AI132" t="s">
        <v>77</v>
      </c>
      <c r="AJ132" t="s">
        <v>77</v>
      </c>
      <c r="AK132" t="s">
        <v>77</v>
      </c>
      <c r="AL132">
        <v>3766</v>
      </c>
      <c r="AM132" s="1">
        <v>3751</v>
      </c>
      <c r="AN132">
        <v>8964</v>
      </c>
      <c r="AO132">
        <v>3893</v>
      </c>
      <c r="AP132" t="s">
        <v>15</v>
      </c>
      <c r="AQ132" t="s">
        <v>15</v>
      </c>
      <c r="AR132" t="s">
        <v>15</v>
      </c>
      <c r="AS132" t="s">
        <v>15</v>
      </c>
      <c r="AT132" t="s">
        <v>15</v>
      </c>
      <c r="AU132" t="s">
        <v>15</v>
      </c>
      <c r="AV132" t="s">
        <v>15</v>
      </c>
      <c r="AW132" t="s">
        <v>15</v>
      </c>
      <c r="AX132" t="s">
        <v>15</v>
      </c>
      <c r="AY132" t="s">
        <v>15</v>
      </c>
      <c r="AZ132" t="s">
        <v>15</v>
      </c>
      <c r="BA132">
        <v>65</v>
      </c>
      <c r="BB132">
        <v>137</v>
      </c>
      <c r="BC132">
        <v>2</v>
      </c>
      <c r="BD132">
        <v>11</v>
      </c>
      <c r="BE132">
        <v>-99</v>
      </c>
      <c r="BF132">
        <v>-99</v>
      </c>
      <c r="BG132">
        <v>-99</v>
      </c>
      <c r="BH132">
        <v>-99</v>
      </c>
      <c r="BI132">
        <v>-99</v>
      </c>
      <c r="BJ132">
        <v>-99</v>
      </c>
      <c r="BK132">
        <v>-99</v>
      </c>
      <c r="BL132">
        <v>-99</v>
      </c>
      <c r="BM132">
        <v>-99</v>
      </c>
      <c r="BN132">
        <v>-99</v>
      </c>
      <c r="BO132">
        <v>-99</v>
      </c>
      <c r="BP132">
        <v>137</v>
      </c>
      <c r="BQ132">
        <v>65</v>
      </c>
      <c r="BR132">
        <f t="shared" si="4"/>
        <v>72</v>
      </c>
      <c r="BS132">
        <v>1</v>
      </c>
    </row>
    <row r="133" spans="1:71" x14ac:dyDescent="0.3">
      <c r="A133">
        <v>705</v>
      </c>
      <c r="B133">
        <v>4.9634</v>
      </c>
      <c r="C133">
        <v>2003</v>
      </c>
      <c r="D133">
        <v>50</v>
      </c>
      <c r="E133">
        <v>1</v>
      </c>
      <c r="F133">
        <v>1</v>
      </c>
      <c r="G133">
        <v>3</v>
      </c>
      <c r="H133">
        <v>1</v>
      </c>
      <c r="I133">
        <v>36125</v>
      </c>
      <c r="J133">
        <v>200336125</v>
      </c>
      <c r="K133">
        <v>0</v>
      </c>
      <c r="L133">
        <v>1</v>
      </c>
      <c r="M133">
        <v>1</v>
      </c>
      <c r="N133">
        <v>3</v>
      </c>
      <c r="O133">
        <v>1</v>
      </c>
      <c r="P133">
        <v>126</v>
      </c>
      <c r="Q133">
        <v>1</v>
      </c>
      <c r="R133">
        <v>738053</v>
      </c>
      <c r="S133">
        <v>3</v>
      </c>
      <c r="T133">
        <v>1</v>
      </c>
      <c r="U133">
        <v>20</v>
      </c>
      <c r="V133" t="s">
        <v>76</v>
      </c>
      <c r="W133">
        <v>4280</v>
      </c>
      <c r="X133">
        <v>4259</v>
      </c>
      <c r="Y133">
        <v>42731</v>
      </c>
      <c r="Z133">
        <v>389</v>
      </c>
      <c r="AA133">
        <v>7070</v>
      </c>
      <c r="AB133">
        <v>5849</v>
      </c>
      <c r="AC133">
        <v>2760</v>
      </c>
      <c r="AD133">
        <v>4271</v>
      </c>
      <c r="AE133">
        <v>99604</v>
      </c>
      <c r="AF133">
        <v>41401</v>
      </c>
      <c r="AG133">
        <v>25000</v>
      </c>
      <c r="AH133">
        <v>5191</v>
      </c>
      <c r="AI133">
        <v>2449</v>
      </c>
      <c r="AJ133">
        <v>2724</v>
      </c>
      <c r="AK133">
        <v>4538</v>
      </c>
      <c r="AL133" s="1">
        <v>375</v>
      </c>
      <c r="AM133">
        <v>3199</v>
      </c>
      <c r="AN133">
        <v>3766</v>
      </c>
      <c r="AO133">
        <v>3961</v>
      </c>
      <c r="AP133">
        <v>3961</v>
      </c>
      <c r="AQ133">
        <v>3323</v>
      </c>
      <c r="AR133">
        <v>3893</v>
      </c>
      <c r="AS133">
        <v>3721</v>
      </c>
      <c r="AT133">
        <v>8605</v>
      </c>
      <c r="AU133">
        <v>3726</v>
      </c>
      <c r="AV133">
        <v>2101</v>
      </c>
      <c r="AW133">
        <v>9904</v>
      </c>
      <c r="AX133" t="s">
        <v>15</v>
      </c>
      <c r="AY133" t="s">
        <v>15</v>
      </c>
      <c r="AZ133" t="s">
        <v>15</v>
      </c>
      <c r="BA133">
        <v>124</v>
      </c>
      <c r="BB133">
        <v>115</v>
      </c>
      <c r="BC133">
        <v>49</v>
      </c>
      <c r="BD133">
        <v>124</v>
      </c>
      <c r="BE133">
        <v>49</v>
      </c>
      <c r="BF133">
        <v>115</v>
      </c>
      <c r="BG133">
        <v>15</v>
      </c>
      <c r="BH133">
        <v>7</v>
      </c>
      <c r="BI133">
        <v>34</v>
      </c>
      <c r="BJ133">
        <v>50</v>
      </c>
      <c r="BK133">
        <v>63</v>
      </c>
      <c r="BL133">
        <v>49</v>
      </c>
      <c r="BM133">
        <v>-99</v>
      </c>
      <c r="BN133">
        <v>-99</v>
      </c>
      <c r="BO133">
        <v>-99</v>
      </c>
      <c r="BP133">
        <v>124</v>
      </c>
      <c r="BQ133">
        <v>49</v>
      </c>
      <c r="BR133">
        <f t="shared" si="4"/>
        <v>75</v>
      </c>
      <c r="BS133">
        <v>1</v>
      </c>
    </row>
    <row r="134" spans="1:71" x14ac:dyDescent="0.3">
      <c r="A134">
        <v>707</v>
      </c>
      <c r="B134">
        <v>4.9634</v>
      </c>
      <c r="C134">
        <v>2003</v>
      </c>
      <c r="D134">
        <v>60</v>
      </c>
      <c r="E134">
        <v>0</v>
      </c>
      <c r="F134">
        <v>3</v>
      </c>
      <c r="G134">
        <v>4</v>
      </c>
      <c r="H134">
        <v>0</v>
      </c>
      <c r="I134">
        <v>36125</v>
      </c>
      <c r="J134">
        <v>200336125</v>
      </c>
      <c r="K134">
        <v>0</v>
      </c>
      <c r="L134">
        <v>1</v>
      </c>
      <c r="M134">
        <v>1</v>
      </c>
      <c r="N134">
        <v>3</v>
      </c>
      <c r="O134">
        <v>1</v>
      </c>
      <c r="P134">
        <v>132</v>
      </c>
      <c r="Q134">
        <v>1</v>
      </c>
      <c r="R134">
        <v>876370</v>
      </c>
      <c r="S134">
        <v>4</v>
      </c>
      <c r="T134">
        <v>2</v>
      </c>
      <c r="U134">
        <v>1</v>
      </c>
      <c r="V134" t="s">
        <v>76</v>
      </c>
      <c r="W134">
        <v>4254</v>
      </c>
      <c r="X134">
        <v>99812</v>
      </c>
      <c r="Y134">
        <v>4230</v>
      </c>
      <c r="Z134">
        <v>4280</v>
      </c>
      <c r="AA134">
        <v>99859</v>
      </c>
      <c r="AB134">
        <v>3811</v>
      </c>
      <c r="AC134">
        <v>41401</v>
      </c>
      <c r="AD134">
        <v>99683</v>
      </c>
      <c r="AE134">
        <v>412</v>
      </c>
      <c r="AF134" t="s">
        <v>79</v>
      </c>
      <c r="AG134">
        <v>2518</v>
      </c>
      <c r="AH134">
        <v>99662</v>
      </c>
      <c r="AI134" t="s">
        <v>107</v>
      </c>
      <c r="AJ134">
        <v>3483</v>
      </c>
      <c r="AK134">
        <v>9972</v>
      </c>
      <c r="AL134" s="1">
        <v>375</v>
      </c>
      <c r="AM134">
        <v>3712</v>
      </c>
      <c r="AN134">
        <v>3712</v>
      </c>
      <c r="AO134">
        <v>3761</v>
      </c>
      <c r="AP134">
        <v>3799</v>
      </c>
      <c r="AQ134">
        <v>8622</v>
      </c>
      <c r="AR134">
        <v>8382</v>
      </c>
      <c r="AS134">
        <v>8622</v>
      </c>
      <c r="AT134">
        <v>3766</v>
      </c>
      <c r="AU134">
        <v>3961</v>
      </c>
      <c r="AV134">
        <v>3725</v>
      </c>
      <c r="AW134">
        <v>8843</v>
      </c>
      <c r="AX134">
        <v>3725</v>
      </c>
      <c r="AY134">
        <v>3725</v>
      </c>
      <c r="AZ134">
        <v>3721</v>
      </c>
      <c r="BA134">
        <v>96</v>
      </c>
      <c r="BB134">
        <v>29</v>
      </c>
      <c r="BC134">
        <v>34</v>
      </c>
      <c r="BD134">
        <v>96</v>
      </c>
      <c r="BE134">
        <v>98</v>
      </c>
      <c r="BF134">
        <v>121</v>
      </c>
      <c r="BG134">
        <v>121</v>
      </c>
      <c r="BH134">
        <v>122</v>
      </c>
      <c r="BI134">
        <v>19</v>
      </c>
      <c r="BJ134">
        <v>96</v>
      </c>
      <c r="BK134">
        <v>122</v>
      </c>
      <c r="BL134">
        <v>122</v>
      </c>
      <c r="BM134">
        <v>113</v>
      </c>
      <c r="BN134">
        <v>106</v>
      </c>
      <c r="BO134">
        <v>1</v>
      </c>
      <c r="BP134">
        <v>96</v>
      </c>
      <c r="BQ134">
        <v>19</v>
      </c>
      <c r="BR134">
        <f t="shared" si="4"/>
        <v>77</v>
      </c>
      <c r="BS134">
        <v>1</v>
      </c>
    </row>
    <row r="135" spans="1:71" x14ac:dyDescent="0.3">
      <c r="A135">
        <v>506</v>
      </c>
      <c r="B135">
        <v>4.3383000000000003</v>
      </c>
      <c r="C135">
        <v>2002</v>
      </c>
      <c r="D135">
        <v>62</v>
      </c>
      <c r="E135">
        <v>0</v>
      </c>
      <c r="F135">
        <v>3</v>
      </c>
      <c r="G135">
        <v>-9</v>
      </c>
      <c r="H135">
        <v>0</v>
      </c>
      <c r="I135">
        <v>6060</v>
      </c>
      <c r="J135">
        <v>20026060</v>
      </c>
      <c r="K135">
        <v>0</v>
      </c>
      <c r="L135">
        <v>1</v>
      </c>
      <c r="M135">
        <v>1</v>
      </c>
      <c r="N135">
        <v>3</v>
      </c>
      <c r="O135">
        <v>4</v>
      </c>
      <c r="P135">
        <v>127</v>
      </c>
      <c r="Q135">
        <v>1</v>
      </c>
      <c r="R135">
        <v>-666666666</v>
      </c>
      <c r="S135">
        <v>4</v>
      </c>
      <c r="T135">
        <v>-9</v>
      </c>
      <c r="U135">
        <v>1</v>
      </c>
      <c r="V135" t="s">
        <v>76</v>
      </c>
      <c r="W135">
        <v>4280</v>
      </c>
      <c r="X135">
        <v>4254</v>
      </c>
      <c r="Y135">
        <v>41071</v>
      </c>
      <c r="Z135">
        <v>4160</v>
      </c>
      <c r="AA135">
        <v>4240</v>
      </c>
      <c r="AB135">
        <v>42731</v>
      </c>
      <c r="AC135">
        <v>2767</v>
      </c>
      <c r="AD135">
        <v>41401</v>
      </c>
      <c r="AE135">
        <v>4019</v>
      </c>
      <c r="AF135">
        <v>2720</v>
      </c>
      <c r="AG135">
        <v>2449</v>
      </c>
      <c r="AH135">
        <v>2740</v>
      </c>
      <c r="AI135" t="s">
        <v>77</v>
      </c>
      <c r="AJ135" t="s">
        <v>77</v>
      </c>
      <c r="AK135" t="s">
        <v>77</v>
      </c>
      <c r="AL135">
        <v>3766</v>
      </c>
      <c r="AM135" s="1">
        <v>375</v>
      </c>
      <c r="AN135">
        <v>3764</v>
      </c>
      <c r="AO135">
        <v>3961</v>
      </c>
      <c r="AP135">
        <v>8964</v>
      </c>
      <c r="AQ135">
        <v>3725</v>
      </c>
      <c r="AR135">
        <v>3722</v>
      </c>
      <c r="AS135">
        <v>8856</v>
      </c>
      <c r="AT135">
        <v>8853</v>
      </c>
      <c r="AU135">
        <v>3601</v>
      </c>
      <c r="AV135">
        <v>3606</v>
      </c>
      <c r="AW135" t="s">
        <v>15</v>
      </c>
      <c r="AX135" t="s">
        <v>15</v>
      </c>
      <c r="AY135" t="s">
        <v>15</v>
      </c>
      <c r="AZ135" t="s">
        <v>15</v>
      </c>
      <c r="BA135">
        <v>38</v>
      </c>
      <c r="BB135">
        <v>115</v>
      </c>
      <c r="BC135">
        <v>115</v>
      </c>
      <c r="BD135">
        <v>115</v>
      </c>
      <c r="BE135">
        <v>3</v>
      </c>
      <c r="BF135">
        <v>120</v>
      </c>
      <c r="BG135">
        <v>21</v>
      </c>
      <c r="BH135">
        <v>21</v>
      </c>
      <c r="BI135">
        <v>21</v>
      </c>
      <c r="BJ135">
        <v>21</v>
      </c>
      <c r="BK135">
        <v>21</v>
      </c>
      <c r="BL135">
        <v>-99</v>
      </c>
      <c r="BM135">
        <v>-99</v>
      </c>
      <c r="BN135">
        <v>-99</v>
      </c>
      <c r="BO135">
        <v>-99</v>
      </c>
      <c r="BP135">
        <v>115</v>
      </c>
      <c r="BQ135">
        <v>38</v>
      </c>
      <c r="BR135">
        <f t="shared" si="4"/>
        <v>77</v>
      </c>
      <c r="BS135">
        <v>1</v>
      </c>
    </row>
    <row r="136" spans="1:71" x14ac:dyDescent="0.3">
      <c r="A136">
        <v>948</v>
      </c>
      <c r="B136">
        <v>5.0180825000000002</v>
      </c>
      <c r="C136">
        <v>2005</v>
      </c>
      <c r="D136">
        <v>26</v>
      </c>
      <c r="E136">
        <v>0</v>
      </c>
      <c r="F136">
        <v>2</v>
      </c>
      <c r="G136">
        <v>-9</v>
      </c>
      <c r="H136">
        <v>0</v>
      </c>
      <c r="I136">
        <v>6081</v>
      </c>
      <c r="J136">
        <v>20056081</v>
      </c>
      <c r="K136">
        <v>0</v>
      </c>
      <c r="L136">
        <v>1</v>
      </c>
      <c r="M136">
        <v>1</v>
      </c>
      <c r="N136">
        <v>3</v>
      </c>
      <c r="O136">
        <v>4</v>
      </c>
      <c r="P136">
        <v>151</v>
      </c>
      <c r="Q136">
        <v>1</v>
      </c>
      <c r="R136">
        <v>-666666666</v>
      </c>
      <c r="S136">
        <v>4</v>
      </c>
      <c r="T136">
        <v>-9</v>
      </c>
      <c r="U136">
        <v>1</v>
      </c>
      <c r="V136" t="s">
        <v>76</v>
      </c>
      <c r="W136">
        <v>4280</v>
      </c>
      <c r="X136">
        <v>4254</v>
      </c>
      <c r="Y136">
        <v>311</v>
      </c>
      <c r="Z136">
        <v>2763</v>
      </c>
      <c r="AA136">
        <v>99811</v>
      </c>
      <c r="AB136">
        <v>99662</v>
      </c>
      <c r="AC136">
        <v>5730</v>
      </c>
      <c r="AD136">
        <v>78551</v>
      </c>
      <c r="AE136">
        <v>30000</v>
      </c>
      <c r="AF136">
        <v>5849</v>
      </c>
      <c r="AG136">
        <v>4359</v>
      </c>
      <c r="AH136">
        <v>2761</v>
      </c>
      <c r="AI136">
        <v>41071</v>
      </c>
      <c r="AJ136">
        <v>5601</v>
      </c>
      <c r="AK136">
        <v>41091</v>
      </c>
      <c r="AL136" s="1">
        <v>3751</v>
      </c>
      <c r="AM136">
        <v>3403</v>
      </c>
      <c r="AN136">
        <v>9923</v>
      </c>
      <c r="AO136">
        <v>3723</v>
      </c>
      <c r="AP136">
        <v>3721</v>
      </c>
      <c r="AQ136">
        <v>8856</v>
      </c>
      <c r="AR136">
        <v>2309</v>
      </c>
      <c r="AS136">
        <v>3764</v>
      </c>
      <c r="AT136">
        <v>3721</v>
      </c>
      <c r="AU136">
        <v>3956</v>
      </c>
      <c r="AV136">
        <v>8192</v>
      </c>
      <c r="AW136">
        <v>3721</v>
      </c>
      <c r="AX136">
        <v>3499</v>
      </c>
      <c r="AY136">
        <v>3721</v>
      </c>
      <c r="AZ136">
        <v>3766</v>
      </c>
      <c r="BA136">
        <v>138</v>
      </c>
      <c r="BB136">
        <v>61</v>
      </c>
      <c r="BC136">
        <v>44</v>
      </c>
      <c r="BD136">
        <v>7</v>
      </c>
      <c r="BE136">
        <v>9</v>
      </c>
      <c r="BF136">
        <v>7</v>
      </c>
      <c r="BG136">
        <v>11</v>
      </c>
      <c r="BH136">
        <v>138</v>
      </c>
      <c r="BI136">
        <v>39</v>
      </c>
      <c r="BJ136">
        <v>138</v>
      </c>
      <c r="BK136">
        <v>44</v>
      </c>
      <c r="BL136">
        <v>3</v>
      </c>
      <c r="BM136">
        <v>138</v>
      </c>
      <c r="BN136">
        <v>30</v>
      </c>
      <c r="BO136">
        <v>60</v>
      </c>
      <c r="BP136">
        <v>138</v>
      </c>
      <c r="BQ136">
        <v>60</v>
      </c>
      <c r="BR136">
        <f t="shared" si="4"/>
        <v>78</v>
      </c>
      <c r="BS136">
        <v>1</v>
      </c>
    </row>
    <row r="137" spans="1:71" x14ac:dyDescent="0.3">
      <c r="A137">
        <v>29</v>
      </c>
      <c r="B137">
        <v>5.5166000000000004</v>
      </c>
      <c r="C137">
        <v>1998</v>
      </c>
      <c r="D137">
        <v>26</v>
      </c>
      <c r="E137">
        <v>0</v>
      </c>
      <c r="F137">
        <v>4</v>
      </c>
      <c r="G137">
        <v>-9</v>
      </c>
      <c r="H137">
        <v>0</v>
      </c>
      <c r="I137">
        <v>47033</v>
      </c>
      <c r="J137">
        <v>199847033</v>
      </c>
      <c r="K137">
        <v>0</v>
      </c>
      <c r="L137">
        <v>1</v>
      </c>
      <c r="M137">
        <v>1</v>
      </c>
      <c r="N137">
        <v>3</v>
      </c>
      <c r="O137">
        <v>3</v>
      </c>
      <c r="P137">
        <v>101</v>
      </c>
      <c r="Q137">
        <v>1</v>
      </c>
      <c r="R137">
        <v>562900</v>
      </c>
      <c r="S137">
        <v>1</v>
      </c>
      <c r="T137">
        <v>3</v>
      </c>
      <c r="U137">
        <v>6</v>
      </c>
      <c r="V137" t="s">
        <v>76</v>
      </c>
      <c r="W137">
        <v>4254</v>
      </c>
      <c r="X137">
        <v>4280</v>
      </c>
      <c r="Y137">
        <v>78551</v>
      </c>
      <c r="Z137">
        <v>5118</v>
      </c>
      <c r="AA137">
        <v>9983</v>
      </c>
      <c r="AB137">
        <v>42971</v>
      </c>
      <c r="AC137">
        <v>2760</v>
      </c>
      <c r="AD137">
        <v>42731</v>
      </c>
      <c r="AE137">
        <v>5128</v>
      </c>
      <c r="AF137" t="s">
        <v>77</v>
      </c>
      <c r="AG137" t="s">
        <v>77</v>
      </c>
      <c r="AH137" t="s">
        <v>77</v>
      </c>
      <c r="AI137" t="s">
        <v>77</v>
      </c>
      <c r="AJ137" t="s">
        <v>77</v>
      </c>
      <c r="AK137" t="s">
        <v>77</v>
      </c>
      <c r="AL137" s="1">
        <v>375</v>
      </c>
      <c r="AM137">
        <v>3961</v>
      </c>
      <c r="AN137">
        <v>3766</v>
      </c>
      <c r="AO137">
        <v>5122</v>
      </c>
      <c r="AP137">
        <v>8872</v>
      </c>
      <c r="AQ137">
        <v>4223</v>
      </c>
      <c r="AR137" t="s">
        <v>15</v>
      </c>
      <c r="AS137" t="s">
        <v>15</v>
      </c>
      <c r="AT137" t="s">
        <v>15</v>
      </c>
      <c r="AU137" t="s">
        <v>15</v>
      </c>
      <c r="AV137" t="s">
        <v>15</v>
      </c>
      <c r="AW137" t="s">
        <v>15</v>
      </c>
      <c r="AX137" t="s">
        <v>15</v>
      </c>
      <c r="AY137" t="s">
        <v>15</v>
      </c>
      <c r="AZ137" t="s">
        <v>15</v>
      </c>
      <c r="BA137">
        <v>86</v>
      </c>
      <c r="BB137">
        <v>86</v>
      </c>
      <c r="BC137">
        <v>7</v>
      </c>
      <c r="BD137">
        <v>7</v>
      </c>
      <c r="BE137">
        <v>7</v>
      </c>
      <c r="BF137">
        <v>7</v>
      </c>
      <c r="BG137">
        <v>-99</v>
      </c>
      <c r="BH137">
        <v>-99</v>
      </c>
      <c r="BI137">
        <v>-99</v>
      </c>
      <c r="BJ137">
        <v>-99</v>
      </c>
      <c r="BK137">
        <v>-99</v>
      </c>
      <c r="BL137">
        <v>-99</v>
      </c>
      <c r="BM137">
        <v>-99</v>
      </c>
      <c r="BN137">
        <v>-99</v>
      </c>
      <c r="BO137">
        <v>-99</v>
      </c>
      <c r="BP137">
        <v>86</v>
      </c>
      <c r="BQ137">
        <v>7</v>
      </c>
      <c r="BR137">
        <f t="shared" si="4"/>
        <v>79</v>
      </c>
      <c r="BS137">
        <v>1</v>
      </c>
    </row>
    <row r="138" spans="1:71" x14ac:dyDescent="0.3">
      <c r="A138">
        <v>262</v>
      </c>
      <c r="B138">
        <v>4.8978000000000002</v>
      </c>
      <c r="C138">
        <v>2000</v>
      </c>
      <c r="D138">
        <v>52</v>
      </c>
      <c r="E138">
        <v>0</v>
      </c>
      <c r="F138">
        <v>1</v>
      </c>
      <c r="G138">
        <v>-9</v>
      </c>
      <c r="H138">
        <v>1</v>
      </c>
      <c r="I138">
        <v>48056</v>
      </c>
      <c r="J138">
        <v>200048056</v>
      </c>
      <c r="K138">
        <v>0</v>
      </c>
      <c r="L138">
        <v>1</v>
      </c>
      <c r="M138">
        <v>1</v>
      </c>
      <c r="N138">
        <v>3</v>
      </c>
      <c r="O138">
        <v>3</v>
      </c>
      <c r="P138">
        <v>122</v>
      </c>
      <c r="Q138">
        <v>2</v>
      </c>
      <c r="R138">
        <v>566604</v>
      </c>
      <c r="S138">
        <v>3</v>
      </c>
      <c r="T138">
        <v>1</v>
      </c>
      <c r="U138">
        <v>1</v>
      </c>
      <c r="V138" t="s">
        <v>76</v>
      </c>
      <c r="W138">
        <v>4254</v>
      </c>
      <c r="X138">
        <v>2762</v>
      </c>
      <c r="Y138">
        <v>4280</v>
      </c>
      <c r="Z138">
        <v>42741</v>
      </c>
      <c r="AA138">
        <v>4242</v>
      </c>
      <c r="AB138">
        <v>4240</v>
      </c>
      <c r="AC138">
        <v>4271</v>
      </c>
      <c r="AD138">
        <v>2761</v>
      </c>
      <c r="AE138">
        <v>5845</v>
      </c>
      <c r="AF138" t="s">
        <v>77</v>
      </c>
      <c r="AG138" t="s">
        <v>77</v>
      </c>
      <c r="AH138" t="s">
        <v>77</v>
      </c>
      <c r="AI138" t="s">
        <v>77</v>
      </c>
      <c r="AJ138" t="s">
        <v>77</v>
      </c>
      <c r="AK138" t="s">
        <v>77</v>
      </c>
      <c r="AL138" s="1">
        <v>375</v>
      </c>
      <c r="AM138">
        <v>8872</v>
      </c>
      <c r="AN138">
        <v>4223</v>
      </c>
      <c r="AO138">
        <v>4523</v>
      </c>
      <c r="AP138">
        <v>3766</v>
      </c>
      <c r="AQ138">
        <v>8964</v>
      </c>
      <c r="AR138" t="s">
        <v>15</v>
      </c>
      <c r="AS138" t="s">
        <v>15</v>
      </c>
      <c r="AT138" t="s">
        <v>15</v>
      </c>
      <c r="AU138" t="s">
        <v>15</v>
      </c>
      <c r="AV138" t="s">
        <v>15</v>
      </c>
      <c r="AW138" t="s">
        <v>15</v>
      </c>
      <c r="AX138" t="s">
        <v>15</v>
      </c>
      <c r="AY138" t="s">
        <v>15</v>
      </c>
      <c r="AZ138" t="s">
        <v>15</v>
      </c>
      <c r="BA138">
        <v>109</v>
      </c>
      <c r="BB138">
        <v>30</v>
      </c>
      <c r="BC138">
        <v>30</v>
      </c>
      <c r="BD138">
        <v>9</v>
      </c>
      <c r="BE138">
        <v>30</v>
      </c>
      <c r="BF138">
        <v>116</v>
      </c>
      <c r="BG138">
        <v>-99</v>
      </c>
      <c r="BH138">
        <v>-99</v>
      </c>
      <c r="BI138">
        <v>-99</v>
      </c>
      <c r="BJ138">
        <v>-99</v>
      </c>
      <c r="BK138">
        <v>-99</v>
      </c>
      <c r="BL138">
        <v>-99</v>
      </c>
      <c r="BM138">
        <v>-99</v>
      </c>
      <c r="BN138">
        <v>-99</v>
      </c>
      <c r="BO138">
        <v>-99</v>
      </c>
      <c r="BP138">
        <v>109</v>
      </c>
      <c r="BQ138">
        <v>30</v>
      </c>
      <c r="BR138">
        <f t="shared" si="4"/>
        <v>79</v>
      </c>
      <c r="BS138">
        <v>1</v>
      </c>
    </row>
    <row r="139" spans="1:71" x14ac:dyDescent="0.3">
      <c r="A139">
        <v>914</v>
      </c>
      <c r="B139">
        <v>4.8866854999999996</v>
      </c>
      <c r="C139">
        <v>2004</v>
      </c>
      <c r="D139">
        <v>62</v>
      </c>
      <c r="E139">
        <v>0</v>
      </c>
      <c r="F139">
        <v>3</v>
      </c>
      <c r="G139">
        <v>1</v>
      </c>
      <c r="H139">
        <v>0</v>
      </c>
      <c r="I139">
        <v>48143</v>
      </c>
      <c r="J139">
        <v>200448143</v>
      </c>
      <c r="K139">
        <v>3</v>
      </c>
      <c r="L139">
        <v>1</v>
      </c>
      <c r="M139">
        <v>0</v>
      </c>
      <c r="N139">
        <v>3</v>
      </c>
      <c r="O139">
        <v>3</v>
      </c>
      <c r="P139">
        <v>115</v>
      </c>
      <c r="Q139">
        <v>1</v>
      </c>
      <c r="R139">
        <v>-666666666</v>
      </c>
      <c r="S139">
        <v>3</v>
      </c>
      <c r="T139">
        <v>3</v>
      </c>
      <c r="U139">
        <v>5</v>
      </c>
      <c r="V139" t="s">
        <v>76</v>
      </c>
      <c r="W139">
        <v>4280</v>
      </c>
      <c r="X139">
        <v>78551</v>
      </c>
      <c r="Y139">
        <v>2874</v>
      </c>
      <c r="Z139">
        <v>5849</v>
      </c>
      <c r="AA139">
        <v>570</v>
      </c>
      <c r="AB139">
        <v>42731</v>
      </c>
      <c r="AC139">
        <v>42732</v>
      </c>
      <c r="AD139">
        <v>4538</v>
      </c>
      <c r="AE139">
        <v>4590</v>
      </c>
      <c r="AF139">
        <v>7907</v>
      </c>
      <c r="AG139">
        <v>4148</v>
      </c>
      <c r="AH139">
        <v>43410</v>
      </c>
      <c r="AI139">
        <v>34290</v>
      </c>
      <c r="AJ139">
        <v>2740</v>
      </c>
      <c r="AK139">
        <v>2888</v>
      </c>
      <c r="AL139" s="1">
        <v>3751</v>
      </c>
      <c r="AM139">
        <v>3961</v>
      </c>
      <c r="AN139">
        <v>8968</v>
      </c>
      <c r="AO139">
        <v>3766</v>
      </c>
      <c r="AP139">
        <v>8968</v>
      </c>
      <c r="AQ139">
        <v>3893</v>
      </c>
      <c r="AR139">
        <v>9905</v>
      </c>
      <c r="AS139">
        <v>9904</v>
      </c>
      <c r="AT139">
        <v>9907</v>
      </c>
      <c r="AU139">
        <v>3995</v>
      </c>
      <c r="AV139" t="s">
        <v>15</v>
      </c>
      <c r="AW139" t="s">
        <v>15</v>
      </c>
      <c r="AX139" t="s">
        <v>15</v>
      </c>
      <c r="AY139" t="s">
        <v>15</v>
      </c>
      <c r="AZ139" t="s">
        <v>15</v>
      </c>
      <c r="BA139">
        <v>90</v>
      </c>
      <c r="BB139">
        <v>90</v>
      </c>
      <c r="BC139">
        <v>90</v>
      </c>
      <c r="BD139">
        <v>11</v>
      </c>
      <c r="BE139">
        <v>11</v>
      </c>
      <c r="BF139">
        <v>30</v>
      </c>
      <c r="BG139">
        <v>11</v>
      </c>
      <c r="BH139">
        <v>11</v>
      </c>
      <c r="BI139">
        <v>11</v>
      </c>
      <c r="BJ139">
        <v>97</v>
      </c>
      <c r="BK139">
        <v>-99</v>
      </c>
      <c r="BL139">
        <v>-99</v>
      </c>
      <c r="BM139">
        <v>-99</v>
      </c>
      <c r="BN139">
        <v>-99</v>
      </c>
      <c r="BO139">
        <v>-99</v>
      </c>
      <c r="BP139">
        <v>90</v>
      </c>
      <c r="BQ139">
        <v>11</v>
      </c>
      <c r="BR139">
        <f t="shared" si="4"/>
        <v>79</v>
      </c>
      <c r="BS139">
        <v>1</v>
      </c>
    </row>
    <row r="140" spans="1:71" x14ac:dyDescent="0.3">
      <c r="A140">
        <v>1850</v>
      </c>
      <c r="B140">
        <v>5.2392257999999998</v>
      </c>
      <c r="C140">
        <v>2009</v>
      </c>
      <c r="D140">
        <v>56</v>
      </c>
      <c r="E140">
        <v>0</v>
      </c>
      <c r="F140">
        <v>3</v>
      </c>
      <c r="G140">
        <v>-9</v>
      </c>
      <c r="H140">
        <v>0</v>
      </c>
      <c r="I140">
        <v>6624</v>
      </c>
      <c r="J140">
        <v>20096624</v>
      </c>
      <c r="K140">
        <v>0</v>
      </c>
      <c r="L140">
        <v>1</v>
      </c>
      <c r="M140">
        <v>1</v>
      </c>
      <c r="N140">
        <v>1</v>
      </c>
      <c r="O140">
        <v>4</v>
      </c>
      <c r="P140">
        <v>108</v>
      </c>
      <c r="Q140">
        <v>1</v>
      </c>
      <c r="R140">
        <v>-666666666</v>
      </c>
      <c r="S140">
        <v>3</v>
      </c>
      <c r="T140">
        <v>-9</v>
      </c>
      <c r="U140">
        <v>5</v>
      </c>
      <c r="V140" t="s">
        <v>76</v>
      </c>
      <c r="W140">
        <v>41091</v>
      </c>
      <c r="X140">
        <v>51881</v>
      </c>
      <c r="Y140">
        <v>845</v>
      </c>
      <c r="Z140">
        <v>5722</v>
      </c>
      <c r="AA140" t="s">
        <v>81</v>
      </c>
      <c r="AB140">
        <v>5119</v>
      </c>
      <c r="AC140">
        <v>389</v>
      </c>
      <c r="AD140">
        <v>5845</v>
      </c>
      <c r="AE140">
        <v>99591</v>
      </c>
      <c r="AF140">
        <v>4233</v>
      </c>
      <c r="AG140">
        <v>99674</v>
      </c>
      <c r="AH140">
        <v>570</v>
      </c>
      <c r="AI140">
        <v>5070</v>
      </c>
      <c r="AJ140">
        <v>5601</v>
      </c>
      <c r="AK140">
        <v>78551</v>
      </c>
      <c r="AL140" s="1">
        <v>3751</v>
      </c>
      <c r="AM140">
        <v>3764</v>
      </c>
      <c r="AN140">
        <v>3324</v>
      </c>
      <c r="AO140">
        <v>9672</v>
      </c>
      <c r="AP140">
        <v>3893</v>
      </c>
      <c r="AQ140">
        <v>3961</v>
      </c>
      <c r="AR140">
        <v>3725</v>
      </c>
      <c r="AS140">
        <v>3764</v>
      </c>
      <c r="AT140">
        <v>3725</v>
      </c>
      <c r="AU140">
        <v>3995</v>
      </c>
      <c r="AV140">
        <v>3725</v>
      </c>
      <c r="AW140">
        <v>3961</v>
      </c>
      <c r="AX140">
        <v>93</v>
      </c>
      <c r="AY140">
        <v>3404</v>
      </c>
      <c r="AZ140">
        <v>3766</v>
      </c>
      <c r="BA140">
        <v>80</v>
      </c>
      <c r="BB140">
        <v>0</v>
      </c>
      <c r="BC140">
        <v>1</v>
      </c>
      <c r="BD140">
        <v>0</v>
      </c>
      <c r="BE140">
        <v>6</v>
      </c>
      <c r="BF140">
        <v>0</v>
      </c>
      <c r="BG140">
        <v>90</v>
      </c>
      <c r="BH140">
        <v>0</v>
      </c>
      <c r="BI140">
        <v>98</v>
      </c>
      <c r="BJ140">
        <v>2</v>
      </c>
      <c r="BK140">
        <v>101</v>
      </c>
      <c r="BL140">
        <v>80</v>
      </c>
      <c r="BM140">
        <v>80</v>
      </c>
      <c r="BN140">
        <v>90</v>
      </c>
      <c r="BO140">
        <v>0</v>
      </c>
      <c r="BP140">
        <v>80</v>
      </c>
      <c r="BQ140">
        <v>0</v>
      </c>
      <c r="BR140">
        <f t="shared" si="4"/>
        <v>80</v>
      </c>
      <c r="BS140">
        <v>1</v>
      </c>
    </row>
    <row r="141" spans="1:71" x14ac:dyDescent="0.3">
      <c r="A141">
        <v>439</v>
      </c>
      <c r="B141">
        <v>5.1681999999999997</v>
      </c>
      <c r="C141">
        <v>2001</v>
      </c>
      <c r="D141">
        <v>57</v>
      </c>
      <c r="E141">
        <v>0</v>
      </c>
      <c r="F141">
        <v>3</v>
      </c>
      <c r="G141">
        <v>-9</v>
      </c>
      <c r="H141">
        <v>0</v>
      </c>
      <c r="I141">
        <v>48056</v>
      </c>
      <c r="J141">
        <v>200148056</v>
      </c>
      <c r="K141">
        <v>0</v>
      </c>
      <c r="L141">
        <v>1</v>
      </c>
      <c r="M141">
        <v>1</v>
      </c>
      <c r="N141">
        <v>3</v>
      </c>
      <c r="O141">
        <v>3</v>
      </c>
      <c r="P141">
        <v>109</v>
      </c>
      <c r="Q141">
        <v>2</v>
      </c>
      <c r="R141">
        <v>616002</v>
      </c>
      <c r="S141">
        <v>3</v>
      </c>
      <c r="T141">
        <v>2</v>
      </c>
      <c r="U141">
        <v>6</v>
      </c>
      <c r="V141" t="s">
        <v>76</v>
      </c>
      <c r="W141">
        <v>4280</v>
      </c>
      <c r="X141">
        <v>4254</v>
      </c>
      <c r="Y141">
        <v>4271</v>
      </c>
      <c r="Z141">
        <v>99811</v>
      </c>
      <c r="AA141">
        <v>2761</v>
      </c>
      <c r="AB141">
        <v>5990</v>
      </c>
      <c r="AC141">
        <v>2869</v>
      </c>
      <c r="AD141">
        <v>5845</v>
      </c>
      <c r="AE141">
        <v>2764</v>
      </c>
      <c r="AF141" t="s">
        <v>77</v>
      </c>
      <c r="AG141" t="s">
        <v>77</v>
      </c>
      <c r="AH141" t="s">
        <v>77</v>
      </c>
      <c r="AI141" t="s">
        <v>77</v>
      </c>
      <c r="AJ141" t="s">
        <v>77</v>
      </c>
      <c r="AK141" t="s">
        <v>77</v>
      </c>
      <c r="AL141" s="1">
        <v>375</v>
      </c>
      <c r="AM141">
        <v>3961</v>
      </c>
      <c r="AN141">
        <v>3766</v>
      </c>
      <c r="AO141">
        <v>3961</v>
      </c>
      <c r="AP141">
        <v>3403</v>
      </c>
      <c r="AQ141">
        <v>3761</v>
      </c>
      <c r="AR141" t="s">
        <v>15</v>
      </c>
      <c r="AS141" t="s">
        <v>15</v>
      </c>
      <c r="AT141" t="s">
        <v>15</v>
      </c>
      <c r="AU141" t="s">
        <v>15</v>
      </c>
      <c r="AV141" t="s">
        <v>15</v>
      </c>
      <c r="AW141" t="s">
        <v>15</v>
      </c>
      <c r="AX141" t="s">
        <v>15</v>
      </c>
      <c r="AY141" t="s">
        <v>15</v>
      </c>
      <c r="AZ141" t="s">
        <v>15</v>
      </c>
      <c r="BA141">
        <v>103</v>
      </c>
      <c r="BB141">
        <v>103</v>
      </c>
      <c r="BC141">
        <v>22</v>
      </c>
      <c r="BD141">
        <v>22</v>
      </c>
      <c r="BE141">
        <v>22</v>
      </c>
      <c r="BF141">
        <v>16</v>
      </c>
      <c r="BG141">
        <v>-99</v>
      </c>
      <c r="BH141">
        <v>-99</v>
      </c>
      <c r="BI141">
        <v>-99</v>
      </c>
      <c r="BJ141">
        <v>-99</v>
      </c>
      <c r="BK141">
        <v>-99</v>
      </c>
      <c r="BL141">
        <v>-99</v>
      </c>
      <c r="BM141">
        <v>-99</v>
      </c>
      <c r="BN141">
        <v>-99</v>
      </c>
      <c r="BO141">
        <v>-99</v>
      </c>
      <c r="BP141">
        <v>103</v>
      </c>
      <c r="BQ141">
        <v>22</v>
      </c>
      <c r="BR141">
        <f t="shared" si="4"/>
        <v>81</v>
      </c>
      <c r="BS141">
        <v>1</v>
      </c>
    </row>
    <row r="142" spans="1:71" x14ac:dyDescent="0.3">
      <c r="A142">
        <v>1696</v>
      </c>
      <c r="B142">
        <v>5.1214389999999996</v>
      </c>
      <c r="C142">
        <v>2008</v>
      </c>
      <c r="D142">
        <v>65</v>
      </c>
      <c r="E142">
        <v>1</v>
      </c>
      <c r="F142">
        <v>1</v>
      </c>
      <c r="G142">
        <v>3</v>
      </c>
      <c r="H142">
        <v>0</v>
      </c>
      <c r="I142">
        <v>29072</v>
      </c>
      <c r="J142">
        <v>200829072</v>
      </c>
      <c r="K142">
        <v>0</v>
      </c>
      <c r="L142">
        <v>1</v>
      </c>
      <c r="M142">
        <v>1</v>
      </c>
      <c r="N142">
        <v>3</v>
      </c>
      <c r="O142">
        <v>2</v>
      </c>
      <c r="P142">
        <v>83</v>
      </c>
      <c r="Q142">
        <v>1</v>
      </c>
      <c r="R142">
        <v>-666666666</v>
      </c>
      <c r="S142">
        <v>4</v>
      </c>
      <c r="T142">
        <v>1</v>
      </c>
      <c r="U142">
        <v>20</v>
      </c>
      <c r="V142" t="s">
        <v>76</v>
      </c>
      <c r="W142">
        <v>4271</v>
      </c>
      <c r="X142">
        <v>51881</v>
      </c>
      <c r="Y142">
        <v>99683</v>
      </c>
      <c r="Z142">
        <v>42823</v>
      </c>
      <c r="AA142">
        <v>570</v>
      </c>
      <c r="AB142">
        <v>48282</v>
      </c>
      <c r="AC142">
        <v>48283</v>
      </c>
      <c r="AD142">
        <v>99832</v>
      </c>
      <c r="AE142">
        <v>99811</v>
      </c>
      <c r="AF142">
        <v>5118</v>
      </c>
      <c r="AG142">
        <v>5119</v>
      </c>
      <c r="AH142">
        <v>41402</v>
      </c>
      <c r="AI142">
        <v>5845</v>
      </c>
      <c r="AJ142">
        <v>2639</v>
      </c>
      <c r="AK142">
        <v>2762</v>
      </c>
      <c r="AL142" s="1">
        <v>3751</v>
      </c>
      <c r="AM142">
        <v>3799</v>
      </c>
      <c r="AN142">
        <v>3764</v>
      </c>
      <c r="AO142">
        <v>3533</v>
      </c>
      <c r="AP142">
        <v>3779</v>
      </c>
      <c r="AQ142">
        <v>3777</v>
      </c>
      <c r="AR142">
        <v>3766</v>
      </c>
      <c r="AS142">
        <v>3403</v>
      </c>
      <c r="AT142">
        <v>3768</v>
      </c>
      <c r="AU142">
        <v>311</v>
      </c>
      <c r="AV142">
        <v>93</v>
      </c>
      <c r="AW142">
        <v>3961</v>
      </c>
      <c r="AX142">
        <v>4311</v>
      </c>
      <c r="AY142">
        <v>3722</v>
      </c>
      <c r="AZ142">
        <v>8856</v>
      </c>
      <c r="BA142">
        <v>81</v>
      </c>
      <c r="BB142">
        <v>81</v>
      </c>
      <c r="BC142">
        <v>81</v>
      </c>
      <c r="BD142">
        <v>81</v>
      </c>
      <c r="BE142">
        <v>81</v>
      </c>
      <c r="BF142">
        <v>81</v>
      </c>
      <c r="BG142">
        <v>0</v>
      </c>
      <c r="BH142">
        <v>8</v>
      </c>
      <c r="BI142">
        <v>82</v>
      </c>
      <c r="BJ142">
        <v>14</v>
      </c>
      <c r="BK142">
        <v>81</v>
      </c>
      <c r="BL142">
        <v>81</v>
      </c>
      <c r="BM142">
        <v>14</v>
      </c>
      <c r="BN142">
        <v>3</v>
      </c>
      <c r="BO142">
        <v>3</v>
      </c>
      <c r="BP142">
        <v>81</v>
      </c>
      <c r="BQ142">
        <v>0</v>
      </c>
      <c r="BR142">
        <f t="shared" si="4"/>
        <v>81</v>
      </c>
      <c r="BS142">
        <v>1</v>
      </c>
    </row>
    <row r="143" spans="1:71" x14ac:dyDescent="0.3">
      <c r="A143">
        <v>5</v>
      </c>
      <c r="B143">
        <v>5.1325000000000003</v>
      </c>
      <c r="C143">
        <v>1998</v>
      </c>
      <c r="D143">
        <v>61</v>
      </c>
      <c r="E143">
        <v>1</v>
      </c>
      <c r="F143">
        <v>3</v>
      </c>
      <c r="G143">
        <v>-9</v>
      </c>
      <c r="H143">
        <v>0</v>
      </c>
      <c r="I143">
        <v>6632</v>
      </c>
      <c r="J143">
        <v>19986632</v>
      </c>
      <c r="K143">
        <v>0</v>
      </c>
      <c r="L143">
        <v>1</v>
      </c>
      <c r="M143">
        <v>1</v>
      </c>
      <c r="N143">
        <v>3</v>
      </c>
      <c r="O143">
        <v>4</v>
      </c>
      <c r="P143">
        <v>110</v>
      </c>
      <c r="Q143">
        <v>4</v>
      </c>
      <c r="R143">
        <v>-666666666</v>
      </c>
      <c r="S143">
        <v>4</v>
      </c>
      <c r="T143">
        <v>-9</v>
      </c>
      <c r="U143">
        <v>20</v>
      </c>
      <c r="V143" t="s">
        <v>76</v>
      </c>
      <c r="W143">
        <v>4280</v>
      </c>
      <c r="X143">
        <v>4254</v>
      </c>
      <c r="Y143">
        <v>41402</v>
      </c>
      <c r="Z143">
        <v>51881</v>
      </c>
      <c r="AA143">
        <v>1641</v>
      </c>
      <c r="AB143">
        <v>382</v>
      </c>
      <c r="AC143">
        <v>4240</v>
      </c>
      <c r="AD143">
        <v>3970</v>
      </c>
      <c r="AE143">
        <v>2866</v>
      </c>
      <c r="AF143">
        <v>5849</v>
      </c>
      <c r="AG143">
        <v>99603</v>
      </c>
      <c r="AH143">
        <v>2859</v>
      </c>
      <c r="AI143">
        <v>5070</v>
      </c>
      <c r="AJ143">
        <v>5302</v>
      </c>
      <c r="AK143">
        <v>5997</v>
      </c>
      <c r="AL143">
        <v>3766</v>
      </c>
      <c r="AM143">
        <v>3961</v>
      </c>
      <c r="AN143">
        <v>3963</v>
      </c>
      <c r="AO143">
        <v>3964</v>
      </c>
      <c r="AP143">
        <v>8872</v>
      </c>
      <c r="AQ143">
        <v>4223</v>
      </c>
      <c r="AR143">
        <v>3763</v>
      </c>
      <c r="AS143">
        <v>3721</v>
      </c>
      <c r="AT143">
        <v>3142</v>
      </c>
      <c r="AU143">
        <v>3322</v>
      </c>
      <c r="AV143">
        <v>4223</v>
      </c>
      <c r="AW143" s="1">
        <v>375</v>
      </c>
      <c r="AX143">
        <v>3764</v>
      </c>
      <c r="AY143">
        <v>3479</v>
      </c>
      <c r="AZ143">
        <v>3323</v>
      </c>
      <c r="BA143">
        <v>8</v>
      </c>
      <c r="BB143">
        <v>8</v>
      </c>
      <c r="BC143">
        <v>8</v>
      </c>
      <c r="BD143">
        <v>8</v>
      </c>
      <c r="BE143">
        <v>8</v>
      </c>
      <c r="BF143">
        <v>8</v>
      </c>
      <c r="BG143">
        <v>10</v>
      </c>
      <c r="BH143">
        <v>5</v>
      </c>
      <c r="BI143">
        <v>84</v>
      </c>
      <c r="BJ143">
        <v>84</v>
      </c>
      <c r="BK143">
        <v>84</v>
      </c>
      <c r="BL143">
        <v>90</v>
      </c>
      <c r="BM143">
        <v>90</v>
      </c>
      <c r="BN143">
        <v>93</v>
      </c>
      <c r="BO143">
        <v>13</v>
      </c>
      <c r="BP143">
        <v>90</v>
      </c>
      <c r="BQ143">
        <v>8</v>
      </c>
      <c r="BR143">
        <f t="shared" si="4"/>
        <v>82</v>
      </c>
      <c r="BS143">
        <v>1</v>
      </c>
    </row>
    <row r="144" spans="1:71" x14ac:dyDescent="0.3">
      <c r="A144">
        <v>742</v>
      </c>
      <c r="B144">
        <v>4.9634</v>
      </c>
      <c r="C144">
        <v>2003</v>
      </c>
      <c r="D144">
        <v>27</v>
      </c>
      <c r="E144">
        <v>0</v>
      </c>
      <c r="F144">
        <v>2</v>
      </c>
      <c r="G144">
        <v>-9</v>
      </c>
      <c r="H144">
        <v>1</v>
      </c>
      <c r="I144">
        <v>42080</v>
      </c>
      <c r="J144">
        <v>200342080</v>
      </c>
      <c r="K144">
        <v>0</v>
      </c>
      <c r="L144">
        <v>1</v>
      </c>
      <c r="M144">
        <v>1</v>
      </c>
      <c r="N144">
        <v>3</v>
      </c>
      <c r="O144">
        <v>1</v>
      </c>
      <c r="P144">
        <v>134</v>
      </c>
      <c r="Q144">
        <v>2</v>
      </c>
      <c r="R144">
        <v>-666666666</v>
      </c>
      <c r="S144">
        <v>1</v>
      </c>
      <c r="T144">
        <v>1</v>
      </c>
      <c r="U144">
        <v>6</v>
      </c>
      <c r="V144" t="s">
        <v>76</v>
      </c>
      <c r="W144">
        <v>4280</v>
      </c>
      <c r="X144">
        <v>4254</v>
      </c>
      <c r="Y144">
        <v>4240</v>
      </c>
      <c r="Z144">
        <v>3970</v>
      </c>
      <c r="AA144">
        <v>99683</v>
      </c>
      <c r="AB144">
        <v>99812</v>
      </c>
      <c r="AC144">
        <v>2851</v>
      </c>
      <c r="AD144">
        <v>2761</v>
      </c>
      <c r="AE144">
        <v>78551</v>
      </c>
      <c r="AF144" t="s">
        <v>77</v>
      </c>
      <c r="AG144" t="s">
        <v>77</v>
      </c>
      <c r="AH144" t="s">
        <v>77</v>
      </c>
      <c r="AI144" t="s">
        <v>77</v>
      </c>
      <c r="AJ144" t="s">
        <v>77</v>
      </c>
      <c r="AK144" t="s">
        <v>77</v>
      </c>
      <c r="AL144" s="1">
        <v>375</v>
      </c>
      <c r="AM144">
        <v>3766</v>
      </c>
      <c r="AN144">
        <v>3721</v>
      </c>
      <c r="AO144">
        <v>3761</v>
      </c>
      <c r="AP144">
        <v>3409</v>
      </c>
      <c r="AQ144">
        <v>341</v>
      </c>
      <c r="AR144" t="s">
        <v>15</v>
      </c>
      <c r="AS144" t="s">
        <v>15</v>
      </c>
      <c r="AT144" t="s">
        <v>15</v>
      </c>
      <c r="AU144" t="s">
        <v>15</v>
      </c>
      <c r="AV144" t="s">
        <v>15</v>
      </c>
      <c r="AW144" t="s">
        <v>15</v>
      </c>
      <c r="AX144" t="s">
        <v>15</v>
      </c>
      <c r="AY144" t="s">
        <v>15</v>
      </c>
      <c r="AZ144" t="s">
        <v>15</v>
      </c>
      <c r="BA144">
        <v>98</v>
      </c>
      <c r="BB144">
        <v>13</v>
      </c>
      <c r="BC144">
        <v>2</v>
      </c>
      <c r="BD144">
        <v>13</v>
      </c>
      <c r="BE144">
        <v>18</v>
      </c>
      <c r="BF144">
        <v>18</v>
      </c>
      <c r="BG144">
        <v>-99</v>
      </c>
      <c r="BH144">
        <v>-99</v>
      </c>
      <c r="BI144">
        <v>-99</v>
      </c>
      <c r="BJ144">
        <v>-99</v>
      </c>
      <c r="BK144">
        <v>-99</v>
      </c>
      <c r="BL144">
        <v>-99</v>
      </c>
      <c r="BM144">
        <v>-99</v>
      </c>
      <c r="BN144">
        <v>-99</v>
      </c>
      <c r="BO144">
        <v>-99</v>
      </c>
      <c r="BP144">
        <v>98</v>
      </c>
      <c r="BQ144">
        <v>13</v>
      </c>
      <c r="BR144">
        <f t="shared" si="4"/>
        <v>85</v>
      </c>
      <c r="BS144">
        <v>1</v>
      </c>
    </row>
    <row r="145" spans="1:71" x14ac:dyDescent="0.3">
      <c r="A145">
        <v>423</v>
      </c>
      <c r="B145">
        <v>5.1877000000000004</v>
      </c>
      <c r="C145">
        <v>2001</v>
      </c>
      <c r="D145">
        <v>33</v>
      </c>
      <c r="E145">
        <v>0</v>
      </c>
      <c r="F145">
        <v>2</v>
      </c>
      <c r="G145">
        <v>-9</v>
      </c>
      <c r="H145">
        <v>1</v>
      </c>
      <c r="I145">
        <v>42325</v>
      </c>
      <c r="J145">
        <v>200142325</v>
      </c>
      <c r="K145">
        <v>0</v>
      </c>
      <c r="L145">
        <v>1</v>
      </c>
      <c r="M145">
        <v>1</v>
      </c>
      <c r="N145">
        <v>3</v>
      </c>
      <c r="O145">
        <v>1</v>
      </c>
      <c r="P145">
        <v>109</v>
      </c>
      <c r="Q145">
        <v>1</v>
      </c>
      <c r="R145">
        <v>559639</v>
      </c>
      <c r="S145">
        <v>3</v>
      </c>
      <c r="T145">
        <v>3</v>
      </c>
      <c r="U145">
        <v>6</v>
      </c>
      <c r="V145" t="s">
        <v>76</v>
      </c>
      <c r="W145">
        <v>4280</v>
      </c>
      <c r="X145">
        <v>4254</v>
      </c>
      <c r="Y145">
        <v>4240</v>
      </c>
      <c r="Z145">
        <v>42732</v>
      </c>
      <c r="AA145">
        <v>2761</v>
      </c>
      <c r="AB145">
        <v>78551</v>
      </c>
      <c r="AC145">
        <v>51881</v>
      </c>
      <c r="AD145">
        <v>7863</v>
      </c>
      <c r="AE145">
        <v>99662</v>
      </c>
      <c r="AF145" t="s">
        <v>77</v>
      </c>
      <c r="AG145" t="s">
        <v>77</v>
      </c>
      <c r="AH145" t="s">
        <v>77</v>
      </c>
      <c r="AI145" t="s">
        <v>77</v>
      </c>
      <c r="AJ145" t="s">
        <v>77</v>
      </c>
      <c r="AK145" t="s">
        <v>77</v>
      </c>
      <c r="AL145" s="1">
        <v>375</v>
      </c>
      <c r="AM145">
        <v>3766</v>
      </c>
      <c r="AN145">
        <v>3721</v>
      </c>
      <c r="AO145">
        <v>3761</v>
      </c>
      <c r="AP145">
        <v>9604</v>
      </c>
      <c r="AQ145">
        <v>9672</v>
      </c>
      <c r="AR145" t="s">
        <v>15</v>
      </c>
      <c r="AS145" t="s">
        <v>15</v>
      </c>
      <c r="AT145" t="s">
        <v>15</v>
      </c>
      <c r="AU145" t="s">
        <v>15</v>
      </c>
      <c r="AV145" t="s">
        <v>15</v>
      </c>
      <c r="AW145" t="s">
        <v>15</v>
      </c>
      <c r="AX145" t="s">
        <v>15</v>
      </c>
      <c r="AY145" t="s">
        <v>15</v>
      </c>
      <c r="AZ145" t="s">
        <v>15</v>
      </c>
      <c r="BA145">
        <v>96</v>
      </c>
      <c r="BB145">
        <v>5</v>
      </c>
      <c r="BC145">
        <v>26</v>
      </c>
      <c r="BD145">
        <v>4</v>
      </c>
      <c r="BE145">
        <v>3</v>
      </c>
      <c r="BF145">
        <v>3</v>
      </c>
      <c r="BG145">
        <v>-99</v>
      </c>
      <c r="BH145">
        <v>-99</v>
      </c>
      <c r="BI145">
        <v>-99</v>
      </c>
      <c r="BJ145">
        <v>-99</v>
      </c>
      <c r="BK145">
        <v>-99</v>
      </c>
      <c r="BL145">
        <v>-99</v>
      </c>
      <c r="BM145">
        <v>-99</v>
      </c>
      <c r="BN145">
        <v>-99</v>
      </c>
      <c r="BO145">
        <v>-99</v>
      </c>
      <c r="BP145">
        <v>96</v>
      </c>
      <c r="BQ145">
        <v>5</v>
      </c>
      <c r="BR145">
        <f t="shared" si="4"/>
        <v>91</v>
      </c>
      <c r="BS145">
        <v>1</v>
      </c>
    </row>
    <row r="146" spans="1:71" x14ac:dyDescent="0.3">
      <c r="A146">
        <v>27</v>
      </c>
      <c r="B146">
        <v>5.5166000000000004</v>
      </c>
      <c r="C146">
        <v>1998</v>
      </c>
      <c r="D146">
        <v>54</v>
      </c>
      <c r="E146">
        <v>0</v>
      </c>
      <c r="F146">
        <v>3</v>
      </c>
      <c r="G146">
        <v>3</v>
      </c>
      <c r="H146">
        <v>0</v>
      </c>
      <c r="I146">
        <v>47033</v>
      </c>
      <c r="J146">
        <v>199847033</v>
      </c>
      <c r="K146">
        <v>0</v>
      </c>
      <c r="L146">
        <v>1</v>
      </c>
      <c r="M146">
        <v>1</v>
      </c>
      <c r="N146">
        <v>3</v>
      </c>
      <c r="O146">
        <v>3</v>
      </c>
      <c r="P146">
        <v>110</v>
      </c>
      <c r="Q146">
        <v>1</v>
      </c>
      <c r="R146">
        <v>590580</v>
      </c>
      <c r="S146">
        <v>2</v>
      </c>
      <c r="T146">
        <v>2</v>
      </c>
      <c r="U146">
        <v>6</v>
      </c>
      <c r="V146" t="s">
        <v>76</v>
      </c>
      <c r="W146">
        <v>4280</v>
      </c>
      <c r="X146">
        <v>4254</v>
      </c>
      <c r="Y146">
        <v>42731</v>
      </c>
      <c r="Z146">
        <v>7907</v>
      </c>
      <c r="AA146">
        <v>78551</v>
      </c>
      <c r="AB146">
        <v>2851</v>
      </c>
      <c r="AC146">
        <v>99811</v>
      </c>
      <c r="AD146">
        <v>4271</v>
      </c>
      <c r="AE146">
        <v>51881</v>
      </c>
      <c r="AF146" t="s">
        <v>77</v>
      </c>
      <c r="AG146" t="s">
        <v>77</v>
      </c>
      <c r="AH146" t="s">
        <v>77</v>
      </c>
      <c r="AI146" t="s">
        <v>77</v>
      </c>
      <c r="AJ146" t="s">
        <v>77</v>
      </c>
      <c r="AK146" t="s">
        <v>77</v>
      </c>
      <c r="AL146">
        <v>311</v>
      </c>
      <c r="AM146">
        <v>3766</v>
      </c>
      <c r="AN146">
        <v>5122</v>
      </c>
      <c r="AO146">
        <v>3403</v>
      </c>
      <c r="AP146">
        <v>3764</v>
      </c>
      <c r="AQ146" s="1">
        <v>375</v>
      </c>
      <c r="AR146" t="s">
        <v>15</v>
      </c>
      <c r="AS146" t="s">
        <v>15</v>
      </c>
      <c r="AT146" t="s">
        <v>15</v>
      </c>
      <c r="AU146" t="s">
        <v>15</v>
      </c>
      <c r="AV146" t="s">
        <v>15</v>
      </c>
      <c r="AW146" t="s">
        <v>15</v>
      </c>
      <c r="AX146" t="s">
        <v>15</v>
      </c>
      <c r="AY146" t="s">
        <v>15</v>
      </c>
      <c r="AZ146" t="s">
        <v>15</v>
      </c>
      <c r="BA146">
        <v>25</v>
      </c>
      <c r="BB146">
        <v>5</v>
      </c>
      <c r="BC146">
        <v>5</v>
      </c>
      <c r="BD146">
        <v>12</v>
      </c>
      <c r="BE146">
        <v>98</v>
      </c>
      <c r="BF146">
        <v>98</v>
      </c>
      <c r="BG146">
        <v>-99</v>
      </c>
      <c r="BH146">
        <v>-99</v>
      </c>
      <c r="BI146">
        <v>-99</v>
      </c>
      <c r="BJ146">
        <v>-99</v>
      </c>
      <c r="BK146">
        <v>-99</v>
      </c>
      <c r="BL146">
        <v>-99</v>
      </c>
      <c r="BM146">
        <v>-99</v>
      </c>
      <c r="BN146">
        <v>-99</v>
      </c>
      <c r="BO146">
        <v>-99</v>
      </c>
      <c r="BP146">
        <v>98</v>
      </c>
      <c r="BQ146">
        <v>5</v>
      </c>
      <c r="BR146">
        <f t="shared" si="4"/>
        <v>93</v>
      </c>
      <c r="BS146">
        <v>1</v>
      </c>
    </row>
    <row r="147" spans="1:71" x14ac:dyDescent="0.3">
      <c r="A147">
        <v>1513</v>
      </c>
      <c r="B147">
        <v>4.8502001999999997</v>
      </c>
      <c r="C147">
        <v>2008</v>
      </c>
      <c r="D147">
        <v>20</v>
      </c>
      <c r="E147">
        <v>0</v>
      </c>
      <c r="F147">
        <v>2</v>
      </c>
      <c r="G147">
        <v>-9</v>
      </c>
      <c r="H147">
        <v>0</v>
      </c>
      <c r="I147">
        <v>6081</v>
      </c>
      <c r="J147">
        <v>20086081</v>
      </c>
      <c r="K147">
        <v>0</v>
      </c>
      <c r="L147">
        <v>1</v>
      </c>
      <c r="M147">
        <v>1</v>
      </c>
      <c r="N147">
        <v>3</v>
      </c>
      <c r="O147">
        <v>4</v>
      </c>
      <c r="P147">
        <v>115</v>
      </c>
      <c r="Q147">
        <v>3</v>
      </c>
      <c r="R147">
        <v>-666666666</v>
      </c>
      <c r="S147">
        <v>2</v>
      </c>
      <c r="T147">
        <v>-9</v>
      </c>
      <c r="U147">
        <v>6</v>
      </c>
      <c r="V147" t="s">
        <v>76</v>
      </c>
      <c r="W147">
        <v>2710</v>
      </c>
      <c r="X147">
        <v>4271</v>
      </c>
      <c r="Y147">
        <v>486</v>
      </c>
      <c r="Z147">
        <v>2869</v>
      </c>
      <c r="AA147">
        <v>53140</v>
      </c>
      <c r="AB147">
        <v>4200</v>
      </c>
      <c r="AC147">
        <v>2639</v>
      </c>
      <c r="AD147">
        <v>99811</v>
      </c>
      <c r="AE147">
        <v>99661</v>
      </c>
      <c r="AF147">
        <v>4257</v>
      </c>
      <c r="AG147">
        <v>42741</v>
      </c>
      <c r="AH147">
        <v>99812</v>
      </c>
      <c r="AI147">
        <v>53541</v>
      </c>
      <c r="AJ147">
        <v>5845</v>
      </c>
      <c r="AK147">
        <v>4275</v>
      </c>
      <c r="AL147" s="1">
        <v>3751</v>
      </c>
      <c r="AM147">
        <v>3403</v>
      </c>
      <c r="AN147">
        <v>93</v>
      </c>
      <c r="AO147">
        <v>9969</v>
      </c>
      <c r="AP147">
        <v>3891</v>
      </c>
      <c r="AQ147">
        <v>4513</v>
      </c>
      <c r="AR147">
        <v>9672</v>
      </c>
      <c r="AS147">
        <v>3961</v>
      </c>
      <c r="AT147">
        <v>2319</v>
      </c>
      <c r="AU147">
        <v>9962</v>
      </c>
      <c r="AV147">
        <v>9971</v>
      </c>
      <c r="AW147">
        <v>9604</v>
      </c>
      <c r="AX147">
        <v>8872</v>
      </c>
      <c r="AY147">
        <v>9963</v>
      </c>
      <c r="AZ147">
        <v>3766</v>
      </c>
      <c r="BA147">
        <v>98</v>
      </c>
      <c r="BB147">
        <v>5</v>
      </c>
      <c r="BC147">
        <v>98</v>
      </c>
      <c r="BD147">
        <v>9</v>
      </c>
      <c r="BE147">
        <v>2</v>
      </c>
      <c r="BF147">
        <v>14</v>
      </c>
      <c r="BG147">
        <v>4</v>
      </c>
      <c r="BH147">
        <v>4</v>
      </c>
      <c r="BI147">
        <v>10</v>
      </c>
      <c r="BJ147">
        <v>4</v>
      </c>
      <c r="BK147">
        <v>0</v>
      </c>
      <c r="BL147">
        <v>4</v>
      </c>
      <c r="BM147">
        <v>4</v>
      </c>
      <c r="BN147">
        <v>4</v>
      </c>
      <c r="BO147">
        <v>4</v>
      </c>
      <c r="BP147">
        <v>98</v>
      </c>
      <c r="BQ147">
        <v>4</v>
      </c>
      <c r="BR147">
        <f t="shared" si="4"/>
        <v>94</v>
      </c>
      <c r="BS147">
        <v>1</v>
      </c>
    </row>
    <row r="148" spans="1:71" x14ac:dyDescent="0.3">
      <c r="A148">
        <v>992</v>
      </c>
      <c r="B148">
        <v>5.1943542000000003</v>
      </c>
      <c r="C148">
        <v>2005</v>
      </c>
      <c r="D148">
        <v>34</v>
      </c>
      <c r="E148">
        <v>0</v>
      </c>
      <c r="F148">
        <v>2</v>
      </c>
      <c r="G148">
        <v>4</v>
      </c>
      <c r="H148">
        <v>1</v>
      </c>
      <c r="I148">
        <v>9030</v>
      </c>
      <c r="J148">
        <v>20059030</v>
      </c>
      <c r="K148">
        <v>0</v>
      </c>
      <c r="L148">
        <v>1</v>
      </c>
      <c r="M148">
        <v>1</v>
      </c>
      <c r="N148">
        <v>3</v>
      </c>
      <c r="O148">
        <v>1</v>
      </c>
      <c r="P148">
        <v>171</v>
      </c>
      <c r="Q148">
        <v>2</v>
      </c>
      <c r="R148">
        <v>-666666666</v>
      </c>
      <c r="S148">
        <v>3</v>
      </c>
      <c r="T148">
        <v>1</v>
      </c>
      <c r="U148">
        <v>5</v>
      </c>
      <c r="V148" t="s">
        <v>76</v>
      </c>
      <c r="W148">
        <v>4280</v>
      </c>
      <c r="X148">
        <v>4254</v>
      </c>
      <c r="Y148">
        <v>677</v>
      </c>
      <c r="Z148">
        <v>4019</v>
      </c>
      <c r="AA148">
        <v>2720</v>
      </c>
      <c r="AB148">
        <v>99702</v>
      </c>
      <c r="AC148">
        <v>34290</v>
      </c>
      <c r="AD148">
        <v>5185</v>
      </c>
      <c r="AE148">
        <v>99811</v>
      </c>
      <c r="AF148">
        <v>25000</v>
      </c>
      <c r="AG148">
        <v>6929</v>
      </c>
      <c r="AH148">
        <v>3811</v>
      </c>
      <c r="AI148">
        <v>99591</v>
      </c>
      <c r="AJ148">
        <v>78552</v>
      </c>
      <c r="AK148">
        <v>78791</v>
      </c>
      <c r="AL148" s="1">
        <v>3751</v>
      </c>
      <c r="AM148">
        <v>93</v>
      </c>
      <c r="AN148">
        <v>3403</v>
      </c>
      <c r="AO148">
        <v>3764</v>
      </c>
      <c r="AP148">
        <v>3766</v>
      </c>
      <c r="AQ148">
        <v>3794</v>
      </c>
      <c r="AR148">
        <v>3725</v>
      </c>
      <c r="AS148">
        <v>3725</v>
      </c>
      <c r="AT148">
        <v>8949</v>
      </c>
      <c r="AU148">
        <v>9604</v>
      </c>
      <c r="AV148">
        <v>9672</v>
      </c>
      <c r="AW148">
        <v>9604</v>
      </c>
      <c r="AX148">
        <v>9671</v>
      </c>
      <c r="AY148">
        <v>3799</v>
      </c>
      <c r="AZ148">
        <v>3893</v>
      </c>
      <c r="BA148">
        <v>129</v>
      </c>
      <c r="BB148">
        <v>129</v>
      </c>
      <c r="BC148">
        <v>129</v>
      </c>
      <c r="BD148">
        <v>129</v>
      </c>
      <c r="BE148">
        <v>28</v>
      </c>
      <c r="BF148">
        <v>28</v>
      </c>
      <c r="BG148">
        <v>161</v>
      </c>
      <c r="BH148">
        <v>147</v>
      </c>
      <c r="BI148">
        <v>28</v>
      </c>
      <c r="BJ148">
        <v>28</v>
      </c>
      <c r="BK148">
        <v>28</v>
      </c>
      <c r="BL148">
        <v>115</v>
      </c>
      <c r="BM148">
        <v>115</v>
      </c>
      <c r="BN148">
        <v>129</v>
      </c>
      <c r="BO148">
        <v>16</v>
      </c>
      <c r="BP148">
        <v>129</v>
      </c>
      <c r="BQ148">
        <v>28</v>
      </c>
      <c r="BR148">
        <f t="shared" si="4"/>
        <v>101</v>
      </c>
      <c r="BS148">
        <v>1</v>
      </c>
    </row>
    <row r="149" spans="1:71" x14ac:dyDescent="0.3">
      <c r="A149">
        <v>387</v>
      </c>
      <c r="B149">
        <v>5.1877000000000004</v>
      </c>
      <c r="C149">
        <v>2001</v>
      </c>
      <c r="D149">
        <v>46</v>
      </c>
      <c r="E149">
        <v>0</v>
      </c>
      <c r="F149">
        <v>3</v>
      </c>
      <c r="G149">
        <v>4</v>
      </c>
      <c r="H149">
        <v>0</v>
      </c>
      <c r="I149">
        <v>36125</v>
      </c>
      <c r="J149">
        <v>200136125</v>
      </c>
      <c r="K149">
        <v>0</v>
      </c>
      <c r="L149">
        <v>1</v>
      </c>
      <c r="M149">
        <v>1</v>
      </c>
      <c r="N149">
        <v>3</v>
      </c>
      <c r="O149">
        <v>1</v>
      </c>
      <c r="P149">
        <v>182</v>
      </c>
      <c r="Q149">
        <v>1</v>
      </c>
      <c r="R149">
        <v>651798</v>
      </c>
      <c r="S149">
        <v>3</v>
      </c>
      <c r="T149">
        <v>2</v>
      </c>
      <c r="U149">
        <v>1</v>
      </c>
      <c r="V149" t="s">
        <v>76</v>
      </c>
      <c r="W149">
        <v>4254</v>
      </c>
      <c r="X149">
        <v>4280</v>
      </c>
      <c r="Y149" t="s">
        <v>77</v>
      </c>
      <c r="Z149" t="s">
        <v>77</v>
      </c>
      <c r="AA149" t="s">
        <v>77</v>
      </c>
      <c r="AB149" t="s">
        <v>77</v>
      </c>
      <c r="AC149" t="s">
        <v>77</v>
      </c>
      <c r="AD149" t="s">
        <v>77</v>
      </c>
      <c r="AE149" t="s">
        <v>77</v>
      </c>
      <c r="AF149" t="s">
        <v>77</v>
      </c>
      <c r="AG149" t="s">
        <v>77</v>
      </c>
      <c r="AH149" t="s">
        <v>77</v>
      </c>
      <c r="AI149" t="s">
        <v>77</v>
      </c>
      <c r="AJ149" t="s">
        <v>77</v>
      </c>
      <c r="AK149" t="s">
        <v>77</v>
      </c>
      <c r="AL149" s="1">
        <v>375</v>
      </c>
      <c r="AM149">
        <v>3761</v>
      </c>
      <c r="AN149">
        <v>3766</v>
      </c>
      <c r="AO149">
        <v>311</v>
      </c>
      <c r="AP149" t="s">
        <v>15</v>
      </c>
      <c r="AQ149" t="s">
        <v>15</v>
      </c>
      <c r="AR149" t="s">
        <v>15</v>
      </c>
      <c r="AS149" t="s">
        <v>15</v>
      </c>
      <c r="AT149" t="s">
        <v>15</v>
      </c>
      <c r="AU149" t="s">
        <v>15</v>
      </c>
      <c r="AV149" t="s">
        <v>15</v>
      </c>
      <c r="AW149" t="s">
        <v>15</v>
      </c>
      <c r="AX149" t="s">
        <v>15</v>
      </c>
      <c r="AY149" t="s">
        <v>15</v>
      </c>
      <c r="AZ149" t="s">
        <v>15</v>
      </c>
      <c r="BA149">
        <v>120</v>
      </c>
      <c r="BB149">
        <v>120</v>
      </c>
      <c r="BC149">
        <v>19</v>
      </c>
      <c r="BD149">
        <v>27</v>
      </c>
      <c r="BE149">
        <v>-99</v>
      </c>
      <c r="BF149">
        <v>-99</v>
      </c>
      <c r="BG149">
        <v>-99</v>
      </c>
      <c r="BH149">
        <v>-99</v>
      </c>
      <c r="BI149">
        <v>-99</v>
      </c>
      <c r="BJ149">
        <v>-99</v>
      </c>
      <c r="BK149">
        <v>-99</v>
      </c>
      <c r="BL149">
        <v>-99</v>
      </c>
      <c r="BM149">
        <v>-99</v>
      </c>
      <c r="BN149">
        <v>-99</v>
      </c>
      <c r="BO149">
        <v>-99</v>
      </c>
      <c r="BP149">
        <v>120</v>
      </c>
      <c r="BQ149">
        <v>19</v>
      </c>
      <c r="BR149">
        <f t="shared" si="4"/>
        <v>101</v>
      </c>
      <c r="BS149">
        <v>1</v>
      </c>
    </row>
    <row r="150" spans="1:71" x14ac:dyDescent="0.3">
      <c r="A150">
        <v>1661</v>
      </c>
      <c r="B150">
        <v>5.1214389999999996</v>
      </c>
      <c r="C150">
        <v>2008</v>
      </c>
      <c r="D150">
        <v>41</v>
      </c>
      <c r="E150">
        <v>0</v>
      </c>
      <c r="F150">
        <v>3</v>
      </c>
      <c r="G150">
        <v>3</v>
      </c>
      <c r="H150">
        <v>0</v>
      </c>
      <c r="I150">
        <v>27108</v>
      </c>
      <c r="J150">
        <v>200827108</v>
      </c>
      <c r="K150">
        <v>0</v>
      </c>
      <c r="L150">
        <v>1</v>
      </c>
      <c r="M150">
        <v>1</v>
      </c>
      <c r="N150">
        <v>3</v>
      </c>
      <c r="O150">
        <v>2</v>
      </c>
      <c r="P150">
        <v>165</v>
      </c>
      <c r="Q150">
        <v>-9</v>
      </c>
      <c r="R150">
        <v>-666666666</v>
      </c>
      <c r="S150">
        <v>4</v>
      </c>
      <c r="T150">
        <v>3</v>
      </c>
      <c r="U150">
        <v>6</v>
      </c>
      <c r="V150" t="s">
        <v>76</v>
      </c>
      <c r="W150">
        <v>42821</v>
      </c>
      <c r="X150">
        <v>78551</v>
      </c>
      <c r="Y150">
        <v>51881</v>
      </c>
      <c r="Z150">
        <v>41091</v>
      </c>
      <c r="AA150">
        <v>4271</v>
      </c>
      <c r="AB150">
        <v>5849</v>
      </c>
      <c r="AC150">
        <v>4254</v>
      </c>
      <c r="AD150">
        <v>2869</v>
      </c>
      <c r="AE150">
        <v>486</v>
      </c>
      <c r="AF150">
        <v>5128</v>
      </c>
      <c r="AG150">
        <v>570</v>
      </c>
      <c r="AH150">
        <v>9982</v>
      </c>
      <c r="AI150">
        <v>99811</v>
      </c>
      <c r="AJ150" t="s">
        <v>77</v>
      </c>
      <c r="AK150" t="s">
        <v>77</v>
      </c>
      <c r="AL150" s="1">
        <v>3751</v>
      </c>
      <c r="AM150">
        <v>3766</v>
      </c>
      <c r="AN150">
        <v>3765</v>
      </c>
      <c r="AO150">
        <v>3761</v>
      </c>
      <c r="AP150">
        <v>3732</v>
      </c>
      <c r="AQ150">
        <v>3774</v>
      </c>
      <c r="AR150" t="s">
        <v>15</v>
      </c>
      <c r="AS150" t="s">
        <v>15</v>
      </c>
      <c r="AT150" t="s">
        <v>15</v>
      </c>
      <c r="AU150" t="s">
        <v>15</v>
      </c>
      <c r="AV150" t="s">
        <v>15</v>
      </c>
      <c r="AW150" t="s">
        <v>15</v>
      </c>
      <c r="AX150" t="s">
        <v>15</v>
      </c>
      <c r="AY150" t="s">
        <v>15</v>
      </c>
      <c r="AZ150" t="s">
        <v>15</v>
      </c>
      <c r="BA150">
        <v>128</v>
      </c>
      <c r="BB150">
        <v>14</v>
      </c>
      <c r="BC150">
        <v>14</v>
      </c>
      <c r="BD150">
        <v>14</v>
      </c>
      <c r="BE150">
        <v>14</v>
      </c>
      <c r="BF150">
        <v>14</v>
      </c>
      <c r="BG150">
        <v>-99</v>
      </c>
      <c r="BH150">
        <v>-99</v>
      </c>
      <c r="BI150">
        <v>-99</v>
      </c>
      <c r="BJ150">
        <v>-99</v>
      </c>
      <c r="BK150">
        <v>-99</v>
      </c>
      <c r="BL150">
        <v>-99</v>
      </c>
      <c r="BM150">
        <v>-99</v>
      </c>
      <c r="BN150">
        <v>-99</v>
      </c>
      <c r="BO150">
        <v>-99</v>
      </c>
      <c r="BP150">
        <v>128</v>
      </c>
      <c r="BQ150">
        <v>14</v>
      </c>
      <c r="BR150">
        <f t="shared" si="4"/>
        <v>114</v>
      </c>
      <c r="BS150">
        <v>1</v>
      </c>
    </row>
    <row r="151" spans="1:71" x14ac:dyDescent="0.3">
      <c r="A151">
        <v>1579</v>
      </c>
      <c r="B151">
        <v>4.6917939999999998</v>
      </c>
      <c r="C151">
        <v>2008</v>
      </c>
      <c r="D151">
        <v>58</v>
      </c>
      <c r="E151">
        <v>0</v>
      </c>
      <c r="F151">
        <v>1</v>
      </c>
      <c r="G151">
        <v>-9</v>
      </c>
      <c r="H151">
        <v>0</v>
      </c>
      <c r="I151">
        <v>12007</v>
      </c>
      <c r="J151">
        <v>200812007</v>
      </c>
      <c r="K151">
        <v>0</v>
      </c>
      <c r="L151">
        <v>1</v>
      </c>
      <c r="M151">
        <v>1</v>
      </c>
      <c r="N151">
        <v>3</v>
      </c>
      <c r="O151">
        <v>3</v>
      </c>
      <c r="P151">
        <v>195</v>
      </c>
      <c r="Q151">
        <v>3</v>
      </c>
      <c r="R151">
        <v>-666666666</v>
      </c>
      <c r="S151">
        <v>1</v>
      </c>
      <c r="T151">
        <v>2</v>
      </c>
      <c r="U151">
        <v>1</v>
      </c>
      <c r="V151" t="s">
        <v>76</v>
      </c>
      <c r="W151">
        <v>4280</v>
      </c>
      <c r="X151">
        <v>4254</v>
      </c>
      <c r="Y151">
        <v>5856</v>
      </c>
      <c r="Z151">
        <v>40391</v>
      </c>
      <c r="AA151">
        <v>78551</v>
      </c>
      <c r="AB151">
        <v>5845</v>
      </c>
      <c r="AC151">
        <v>99859</v>
      </c>
      <c r="AD151">
        <v>3819</v>
      </c>
      <c r="AE151">
        <v>99592</v>
      </c>
      <c r="AF151">
        <v>78552</v>
      </c>
      <c r="AG151">
        <v>99683</v>
      </c>
      <c r="AH151">
        <v>99681</v>
      </c>
      <c r="AI151">
        <v>4240</v>
      </c>
      <c r="AJ151">
        <v>4242</v>
      </c>
      <c r="AK151">
        <v>9982</v>
      </c>
      <c r="AL151" s="1">
        <v>3751</v>
      </c>
      <c r="AM151">
        <v>17</v>
      </c>
      <c r="AN151">
        <v>8962</v>
      </c>
      <c r="AO151">
        <v>8963</v>
      </c>
      <c r="AP151">
        <v>8964</v>
      </c>
      <c r="AQ151">
        <v>8949</v>
      </c>
      <c r="AR151">
        <v>8962</v>
      </c>
      <c r="AS151">
        <v>8963</v>
      </c>
      <c r="AT151">
        <v>8964</v>
      </c>
      <c r="AU151">
        <v>3766</v>
      </c>
      <c r="AV151">
        <v>3512</v>
      </c>
      <c r="AW151">
        <v>3514</v>
      </c>
      <c r="AX151">
        <v>3961</v>
      </c>
      <c r="AY151">
        <v>9904</v>
      </c>
      <c r="AZ151">
        <v>9905</v>
      </c>
      <c r="BA151">
        <v>125</v>
      </c>
      <c r="BB151">
        <v>0</v>
      </c>
      <c r="BC151">
        <v>1</v>
      </c>
      <c r="BD151">
        <v>1</v>
      </c>
      <c r="BE151">
        <v>1</v>
      </c>
      <c r="BF151">
        <v>1</v>
      </c>
      <c r="BG151">
        <v>9</v>
      </c>
      <c r="BH151">
        <v>9</v>
      </c>
      <c r="BI151">
        <v>9</v>
      </c>
      <c r="BJ151">
        <v>11</v>
      </c>
      <c r="BK151">
        <v>11</v>
      </c>
      <c r="BL151">
        <v>11</v>
      </c>
      <c r="BM151">
        <v>11</v>
      </c>
      <c r="BN151">
        <v>11</v>
      </c>
      <c r="BO151">
        <v>11</v>
      </c>
      <c r="BP151">
        <v>125</v>
      </c>
      <c r="BQ151">
        <v>11</v>
      </c>
      <c r="BR151">
        <f t="shared" si="4"/>
        <v>114</v>
      </c>
      <c r="BS151">
        <v>1</v>
      </c>
    </row>
    <row r="152" spans="1:71" x14ac:dyDescent="0.3">
      <c r="A152">
        <v>1848</v>
      </c>
      <c r="B152">
        <v>5.1304252000000004</v>
      </c>
      <c r="C152">
        <v>2009</v>
      </c>
      <c r="D152">
        <v>57</v>
      </c>
      <c r="E152">
        <v>0</v>
      </c>
      <c r="F152">
        <v>3</v>
      </c>
      <c r="G152">
        <v>-9</v>
      </c>
      <c r="H152">
        <v>0</v>
      </c>
      <c r="I152">
        <v>6081</v>
      </c>
      <c r="J152">
        <v>20096081</v>
      </c>
      <c r="K152">
        <v>0</v>
      </c>
      <c r="L152">
        <v>1</v>
      </c>
      <c r="M152">
        <v>1</v>
      </c>
      <c r="N152">
        <v>3</v>
      </c>
      <c r="O152">
        <v>4</v>
      </c>
      <c r="P152">
        <v>138</v>
      </c>
      <c r="Q152">
        <v>4</v>
      </c>
      <c r="R152">
        <v>-666666666</v>
      </c>
      <c r="S152">
        <v>2</v>
      </c>
      <c r="T152">
        <v>-9</v>
      </c>
      <c r="U152">
        <v>6</v>
      </c>
      <c r="V152" t="s">
        <v>76</v>
      </c>
      <c r="W152">
        <v>4148</v>
      </c>
      <c r="X152">
        <v>51881</v>
      </c>
      <c r="Y152">
        <v>4588</v>
      </c>
      <c r="Z152">
        <v>4271</v>
      </c>
      <c r="AA152">
        <v>99811</v>
      </c>
      <c r="AB152">
        <v>99931</v>
      </c>
      <c r="AC152">
        <v>5119</v>
      </c>
      <c r="AD152">
        <v>3819</v>
      </c>
      <c r="AE152">
        <v>5990</v>
      </c>
      <c r="AF152">
        <v>5070</v>
      </c>
      <c r="AG152">
        <v>4280</v>
      </c>
      <c r="AH152">
        <v>4275</v>
      </c>
      <c r="AI152">
        <v>99592</v>
      </c>
      <c r="AJ152">
        <v>99812</v>
      </c>
      <c r="AK152">
        <v>78551</v>
      </c>
      <c r="AL152" s="1">
        <v>3751</v>
      </c>
      <c r="AM152">
        <v>3571</v>
      </c>
      <c r="AN152">
        <v>3726</v>
      </c>
      <c r="AO152">
        <v>3726</v>
      </c>
      <c r="AP152">
        <v>8964</v>
      </c>
      <c r="AQ152">
        <v>3727</v>
      </c>
      <c r="AR152">
        <v>3722</v>
      </c>
      <c r="AS152">
        <v>3734</v>
      </c>
      <c r="AT152">
        <v>93</v>
      </c>
      <c r="AU152">
        <v>341</v>
      </c>
      <c r="AV152">
        <v>3961</v>
      </c>
      <c r="AW152">
        <v>3722</v>
      </c>
      <c r="AX152">
        <v>3761</v>
      </c>
      <c r="AY152">
        <v>3404</v>
      </c>
      <c r="AZ152">
        <v>3766</v>
      </c>
      <c r="BA152">
        <v>129</v>
      </c>
      <c r="BB152">
        <v>10</v>
      </c>
      <c r="BC152">
        <v>6</v>
      </c>
      <c r="BD152">
        <v>6</v>
      </c>
      <c r="BE152">
        <v>6</v>
      </c>
      <c r="BF152">
        <v>6</v>
      </c>
      <c r="BG152">
        <v>6</v>
      </c>
      <c r="BH152">
        <v>6</v>
      </c>
      <c r="BI152">
        <v>129</v>
      </c>
      <c r="BJ152">
        <v>19</v>
      </c>
      <c r="BK152">
        <v>129</v>
      </c>
      <c r="BL152">
        <v>6</v>
      </c>
      <c r="BM152">
        <v>6</v>
      </c>
      <c r="BN152">
        <v>18</v>
      </c>
      <c r="BO152">
        <v>10</v>
      </c>
      <c r="BP152">
        <v>129</v>
      </c>
      <c r="BQ152">
        <v>10</v>
      </c>
      <c r="BR152">
        <f t="shared" si="4"/>
        <v>119</v>
      </c>
      <c r="BS152">
        <v>1</v>
      </c>
    </row>
    <row r="153" spans="1:71" x14ac:dyDescent="0.3">
      <c r="A153">
        <v>710</v>
      </c>
      <c r="B153">
        <v>4.9634</v>
      </c>
      <c r="C153">
        <v>2003</v>
      </c>
      <c r="D153">
        <v>67</v>
      </c>
      <c r="E153">
        <v>1</v>
      </c>
      <c r="F153">
        <v>2</v>
      </c>
      <c r="G153">
        <v>4</v>
      </c>
      <c r="H153">
        <v>0</v>
      </c>
      <c r="I153">
        <v>36201</v>
      </c>
      <c r="J153">
        <v>200336201</v>
      </c>
      <c r="K153">
        <v>0</v>
      </c>
      <c r="L153">
        <v>1</v>
      </c>
      <c r="M153">
        <v>1</v>
      </c>
      <c r="N153">
        <v>3</v>
      </c>
      <c r="O153">
        <v>1</v>
      </c>
      <c r="P153">
        <v>175</v>
      </c>
      <c r="Q153">
        <v>-9</v>
      </c>
      <c r="R153">
        <v>-666666666</v>
      </c>
      <c r="S153">
        <v>4</v>
      </c>
      <c r="T153">
        <v>1</v>
      </c>
      <c r="U153">
        <v>20</v>
      </c>
      <c r="V153" t="s">
        <v>76</v>
      </c>
      <c r="W153">
        <v>41011</v>
      </c>
      <c r="X153">
        <v>4280</v>
      </c>
      <c r="Y153">
        <v>51881</v>
      </c>
      <c r="Z153">
        <v>99672</v>
      </c>
      <c r="AA153">
        <v>5845</v>
      </c>
      <c r="AB153">
        <v>5849</v>
      </c>
      <c r="AC153">
        <v>47831</v>
      </c>
      <c r="AD153">
        <v>2848</v>
      </c>
      <c r="AE153">
        <v>99859</v>
      </c>
      <c r="AF153">
        <v>388</v>
      </c>
      <c r="AG153">
        <v>99883</v>
      </c>
      <c r="AH153">
        <v>2639</v>
      </c>
      <c r="AI153">
        <v>41401</v>
      </c>
      <c r="AJ153">
        <v>6000</v>
      </c>
      <c r="AK153">
        <v>4239</v>
      </c>
      <c r="AL153" s="1">
        <v>375</v>
      </c>
      <c r="AM153">
        <v>3762</v>
      </c>
      <c r="AN153">
        <v>3764</v>
      </c>
      <c r="AO153">
        <v>3766</v>
      </c>
      <c r="AP153">
        <v>3961</v>
      </c>
      <c r="AQ153">
        <v>9604</v>
      </c>
      <c r="AR153">
        <v>9672</v>
      </c>
      <c r="AS153">
        <v>311</v>
      </c>
      <c r="AT153">
        <v>341</v>
      </c>
      <c r="AU153">
        <v>4513</v>
      </c>
      <c r="AV153">
        <v>6012</v>
      </c>
      <c r="AW153">
        <v>3893</v>
      </c>
      <c r="AX153">
        <v>9921</v>
      </c>
      <c r="AY153">
        <v>9915</v>
      </c>
      <c r="AZ153">
        <v>3725</v>
      </c>
      <c r="BA153">
        <v>130</v>
      </c>
      <c r="BB153">
        <v>0</v>
      </c>
      <c r="BC153">
        <v>11</v>
      </c>
      <c r="BD153">
        <v>11</v>
      </c>
      <c r="BE153">
        <v>11</v>
      </c>
      <c r="BF153">
        <v>1</v>
      </c>
      <c r="BG153">
        <v>1</v>
      </c>
      <c r="BH153">
        <v>25</v>
      </c>
      <c r="BI153">
        <v>1</v>
      </c>
      <c r="BJ153">
        <v>5</v>
      </c>
      <c r="BK153">
        <v>8</v>
      </c>
      <c r="BL153">
        <v>1</v>
      </c>
      <c r="BM153">
        <v>1</v>
      </c>
      <c r="BN153">
        <v>171</v>
      </c>
      <c r="BO153">
        <v>140</v>
      </c>
      <c r="BP153">
        <v>130</v>
      </c>
      <c r="BQ153">
        <v>11</v>
      </c>
      <c r="BR153">
        <f t="shared" si="4"/>
        <v>119</v>
      </c>
      <c r="BS153">
        <v>1</v>
      </c>
    </row>
    <row r="154" spans="1:71" x14ac:dyDescent="0.3">
      <c r="A154">
        <v>251</v>
      </c>
      <c r="B154">
        <v>4.8978000000000002</v>
      </c>
      <c r="C154">
        <v>2000</v>
      </c>
      <c r="D154">
        <v>37</v>
      </c>
      <c r="E154">
        <v>0</v>
      </c>
      <c r="F154">
        <v>1</v>
      </c>
      <c r="G154">
        <v>6</v>
      </c>
      <c r="H154">
        <v>0</v>
      </c>
      <c r="I154">
        <v>47033</v>
      </c>
      <c r="J154">
        <v>200047033</v>
      </c>
      <c r="K154">
        <v>0</v>
      </c>
      <c r="L154">
        <v>1</v>
      </c>
      <c r="M154">
        <v>1</v>
      </c>
      <c r="N154">
        <v>3</v>
      </c>
      <c r="O154">
        <v>3</v>
      </c>
      <c r="P154">
        <v>165</v>
      </c>
      <c r="Q154">
        <v>2</v>
      </c>
      <c r="R154">
        <v>673206</v>
      </c>
      <c r="S154">
        <v>2</v>
      </c>
      <c r="T154">
        <v>2</v>
      </c>
      <c r="U154">
        <v>7</v>
      </c>
      <c r="V154" t="s">
        <v>76</v>
      </c>
      <c r="W154">
        <v>4280</v>
      </c>
      <c r="X154">
        <v>4254</v>
      </c>
      <c r="Y154">
        <v>51881</v>
      </c>
      <c r="Z154">
        <v>78551</v>
      </c>
      <c r="AA154">
        <v>42741</v>
      </c>
      <c r="AB154">
        <v>99812</v>
      </c>
      <c r="AC154">
        <v>5070</v>
      </c>
      <c r="AD154">
        <v>99662</v>
      </c>
      <c r="AE154">
        <v>5119</v>
      </c>
      <c r="AF154" t="s">
        <v>95</v>
      </c>
      <c r="AG154" t="s">
        <v>77</v>
      </c>
      <c r="AH154" t="s">
        <v>77</v>
      </c>
      <c r="AI154" t="s">
        <v>77</v>
      </c>
      <c r="AJ154" t="s">
        <v>77</v>
      </c>
      <c r="AK154" t="s">
        <v>77</v>
      </c>
      <c r="AL154" s="1">
        <v>375</v>
      </c>
      <c r="AM154">
        <v>3961</v>
      </c>
      <c r="AN154">
        <v>3761</v>
      </c>
      <c r="AO154">
        <v>3766</v>
      </c>
      <c r="AP154">
        <v>8872</v>
      </c>
      <c r="AQ154">
        <v>4223</v>
      </c>
      <c r="AR154" t="s">
        <v>15</v>
      </c>
      <c r="AS154" t="s">
        <v>15</v>
      </c>
      <c r="AT154" t="s">
        <v>15</v>
      </c>
      <c r="AU154" t="s">
        <v>15</v>
      </c>
      <c r="AV154" t="s">
        <v>15</v>
      </c>
      <c r="AW154" t="s">
        <v>15</v>
      </c>
      <c r="AX154" t="s">
        <v>15</v>
      </c>
      <c r="AY154" t="s">
        <v>15</v>
      </c>
      <c r="AZ154" t="s">
        <v>15</v>
      </c>
      <c r="BA154">
        <v>142</v>
      </c>
      <c r="BB154">
        <v>142</v>
      </c>
      <c r="BC154">
        <v>7</v>
      </c>
      <c r="BD154">
        <v>22</v>
      </c>
      <c r="BE154">
        <v>22</v>
      </c>
      <c r="BF154">
        <v>22</v>
      </c>
      <c r="BG154">
        <v>-99</v>
      </c>
      <c r="BH154">
        <v>-99</v>
      </c>
      <c r="BI154">
        <v>-99</v>
      </c>
      <c r="BJ154">
        <v>-99</v>
      </c>
      <c r="BK154">
        <v>-99</v>
      </c>
      <c r="BL154">
        <v>-99</v>
      </c>
      <c r="BM154">
        <v>-99</v>
      </c>
      <c r="BN154">
        <v>-99</v>
      </c>
      <c r="BO154">
        <v>-99</v>
      </c>
      <c r="BP154">
        <v>142</v>
      </c>
      <c r="BQ154">
        <v>22</v>
      </c>
      <c r="BR154">
        <f t="shared" si="4"/>
        <v>120</v>
      </c>
      <c r="BS154">
        <v>1</v>
      </c>
    </row>
    <row r="155" spans="1:71" x14ac:dyDescent="0.3">
      <c r="A155">
        <v>1826</v>
      </c>
      <c r="B155">
        <v>5.1304252000000004</v>
      </c>
      <c r="C155">
        <v>2009</v>
      </c>
      <c r="D155">
        <v>46</v>
      </c>
      <c r="E155">
        <v>0</v>
      </c>
      <c r="F155">
        <v>3</v>
      </c>
      <c r="G155">
        <v>-9</v>
      </c>
      <c r="H155">
        <v>0</v>
      </c>
      <c r="I155">
        <v>6060</v>
      </c>
      <c r="J155">
        <v>20096060</v>
      </c>
      <c r="K155">
        <v>0</v>
      </c>
      <c r="L155">
        <v>1</v>
      </c>
      <c r="M155">
        <v>1</v>
      </c>
      <c r="N155">
        <v>3</v>
      </c>
      <c r="O155">
        <v>4</v>
      </c>
      <c r="P155">
        <v>185</v>
      </c>
      <c r="Q155">
        <v>4</v>
      </c>
      <c r="R155">
        <v>346422</v>
      </c>
      <c r="S155">
        <v>4</v>
      </c>
      <c r="T155">
        <v>-9</v>
      </c>
      <c r="U155">
        <v>6</v>
      </c>
      <c r="V155" t="s">
        <v>76</v>
      </c>
      <c r="W155">
        <v>4280</v>
      </c>
      <c r="X155">
        <v>5845</v>
      </c>
      <c r="Y155">
        <v>4168</v>
      </c>
      <c r="Z155">
        <v>5859</v>
      </c>
      <c r="AA155" t="s">
        <v>79</v>
      </c>
      <c r="AB155">
        <v>2761</v>
      </c>
      <c r="AC155">
        <v>4148</v>
      </c>
      <c r="AD155">
        <v>4240</v>
      </c>
      <c r="AE155">
        <v>2839</v>
      </c>
      <c r="AF155">
        <v>42731</v>
      </c>
      <c r="AG155">
        <v>486</v>
      </c>
      <c r="AH155" t="s">
        <v>77</v>
      </c>
      <c r="AI155" t="s">
        <v>77</v>
      </c>
      <c r="AJ155" t="s">
        <v>77</v>
      </c>
      <c r="AK155" t="s">
        <v>77</v>
      </c>
      <c r="AL155" s="1">
        <v>3751</v>
      </c>
      <c r="AM155">
        <v>3571</v>
      </c>
      <c r="AN155">
        <v>3721</v>
      </c>
      <c r="AO155">
        <v>8848</v>
      </c>
      <c r="AP155">
        <v>3725</v>
      </c>
      <c r="AQ155">
        <v>3725</v>
      </c>
      <c r="AR155">
        <v>3721</v>
      </c>
      <c r="AS155">
        <v>3789</v>
      </c>
      <c r="AT155">
        <v>3721</v>
      </c>
      <c r="AU155">
        <v>8853</v>
      </c>
      <c r="AV155">
        <v>3721</v>
      </c>
      <c r="AW155">
        <v>3723</v>
      </c>
      <c r="AX155">
        <v>3766</v>
      </c>
      <c r="AY155">
        <v>3725</v>
      </c>
      <c r="AZ155">
        <v>3961</v>
      </c>
      <c r="BA155">
        <v>154</v>
      </c>
      <c r="BB155">
        <v>154</v>
      </c>
      <c r="BC155">
        <v>35</v>
      </c>
      <c r="BD155">
        <v>31</v>
      </c>
      <c r="BE155">
        <v>183</v>
      </c>
      <c r="BF155">
        <v>169</v>
      </c>
      <c r="BG155">
        <v>1</v>
      </c>
      <c r="BH155">
        <v>154</v>
      </c>
      <c r="BI155">
        <v>9</v>
      </c>
      <c r="BJ155">
        <v>31</v>
      </c>
      <c r="BK155">
        <v>16</v>
      </c>
      <c r="BL155">
        <v>31</v>
      </c>
      <c r="BM155">
        <v>31</v>
      </c>
      <c r="BN155">
        <v>169</v>
      </c>
      <c r="BO155">
        <v>154</v>
      </c>
      <c r="BP155">
        <v>154</v>
      </c>
      <c r="BQ155">
        <v>31</v>
      </c>
      <c r="BR155">
        <f t="shared" si="4"/>
        <v>123</v>
      </c>
      <c r="BS155">
        <v>1</v>
      </c>
    </row>
    <row r="156" spans="1:71" x14ac:dyDescent="0.3">
      <c r="A156">
        <v>794</v>
      </c>
      <c r="B156">
        <v>4.9212651999999997</v>
      </c>
      <c r="C156">
        <v>2004</v>
      </c>
      <c r="D156">
        <v>31</v>
      </c>
      <c r="E156">
        <v>0</v>
      </c>
      <c r="F156">
        <v>3</v>
      </c>
      <c r="G156">
        <v>-9</v>
      </c>
      <c r="H156">
        <v>0</v>
      </c>
      <c r="I156">
        <v>6060</v>
      </c>
      <c r="J156">
        <v>20046060</v>
      </c>
      <c r="K156">
        <v>0</v>
      </c>
      <c r="L156">
        <v>1</v>
      </c>
      <c r="M156">
        <v>1</v>
      </c>
      <c r="N156">
        <v>3</v>
      </c>
      <c r="O156">
        <v>4</v>
      </c>
      <c r="P156">
        <v>169</v>
      </c>
      <c r="Q156">
        <v>1</v>
      </c>
      <c r="R156">
        <v>-666666666</v>
      </c>
      <c r="S156">
        <v>-9</v>
      </c>
      <c r="T156">
        <v>-9</v>
      </c>
      <c r="U156">
        <v>1</v>
      </c>
      <c r="V156" t="s">
        <v>76</v>
      </c>
      <c r="W156">
        <v>39891</v>
      </c>
      <c r="X156">
        <v>3963</v>
      </c>
      <c r="Y156">
        <v>9974</v>
      </c>
      <c r="Z156">
        <v>5750</v>
      </c>
      <c r="AA156">
        <v>3811</v>
      </c>
      <c r="AB156">
        <v>42613</v>
      </c>
      <c r="AC156">
        <v>9982</v>
      </c>
      <c r="AD156">
        <v>42741</v>
      </c>
      <c r="AE156">
        <v>99812</v>
      </c>
      <c r="AF156">
        <v>56081</v>
      </c>
      <c r="AG156">
        <v>4538</v>
      </c>
      <c r="AH156">
        <v>78551</v>
      </c>
      <c r="AI156">
        <v>99811</v>
      </c>
      <c r="AJ156">
        <v>42731</v>
      </c>
      <c r="AK156">
        <v>4254</v>
      </c>
      <c r="AL156">
        <v>3766</v>
      </c>
      <c r="AM156">
        <v>3961</v>
      </c>
      <c r="AN156">
        <v>3725</v>
      </c>
      <c r="AO156">
        <v>3764</v>
      </c>
      <c r="AP156">
        <v>8964</v>
      </c>
      <c r="AQ156">
        <v>3961</v>
      </c>
      <c r="AR156">
        <v>3725</v>
      </c>
      <c r="AS156">
        <v>5459</v>
      </c>
      <c r="AT156">
        <v>3721</v>
      </c>
      <c r="AU156" s="1">
        <v>3751</v>
      </c>
      <c r="AV156">
        <v>3725</v>
      </c>
      <c r="AW156">
        <v>3721</v>
      </c>
      <c r="AX156">
        <v>9608</v>
      </c>
      <c r="AY156">
        <v>9915</v>
      </c>
      <c r="AZ156">
        <v>3511</v>
      </c>
      <c r="BA156">
        <v>7</v>
      </c>
      <c r="BB156">
        <v>7</v>
      </c>
      <c r="BC156">
        <v>153</v>
      </c>
      <c r="BD156">
        <v>120</v>
      </c>
      <c r="BE156">
        <v>120</v>
      </c>
      <c r="BF156">
        <v>120</v>
      </c>
      <c r="BG156">
        <v>169</v>
      </c>
      <c r="BH156">
        <v>22</v>
      </c>
      <c r="BI156">
        <v>47</v>
      </c>
      <c r="BJ156">
        <v>133</v>
      </c>
      <c r="BK156">
        <v>146</v>
      </c>
      <c r="BL156">
        <v>120</v>
      </c>
      <c r="BM156">
        <v>22</v>
      </c>
      <c r="BN156">
        <v>22</v>
      </c>
      <c r="BO156">
        <v>7</v>
      </c>
      <c r="BP156">
        <v>133</v>
      </c>
      <c r="BQ156">
        <v>7</v>
      </c>
      <c r="BR156">
        <f t="shared" si="4"/>
        <v>126</v>
      </c>
      <c r="BS156">
        <v>1</v>
      </c>
    </row>
    <row r="157" spans="1:71" x14ac:dyDescent="0.3">
      <c r="A157">
        <v>2257</v>
      </c>
      <c r="B157">
        <v>5.0674549999999998</v>
      </c>
      <c r="C157">
        <v>2010</v>
      </c>
      <c r="D157">
        <v>56</v>
      </c>
      <c r="E157">
        <v>0</v>
      </c>
      <c r="F157">
        <v>2</v>
      </c>
      <c r="G157">
        <v>-9</v>
      </c>
      <c r="H157">
        <v>0</v>
      </c>
      <c r="I157">
        <v>4050</v>
      </c>
      <c r="J157">
        <v>20104050</v>
      </c>
      <c r="K157">
        <v>2</v>
      </c>
      <c r="L157">
        <v>1</v>
      </c>
      <c r="M157">
        <v>1</v>
      </c>
      <c r="N157">
        <v>3</v>
      </c>
      <c r="O157">
        <v>4</v>
      </c>
      <c r="P157">
        <v>174</v>
      </c>
      <c r="Q157">
        <v>1</v>
      </c>
      <c r="R157">
        <v>-666666666</v>
      </c>
      <c r="S157">
        <v>1</v>
      </c>
      <c r="T157">
        <v>1</v>
      </c>
      <c r="U157">
        <v>1</v>
      </c>
      <c r="V157" t="s">
        <v>76</v>
      </c>
      <c r="W157">
        <v>42823</v>
      </c>
      <c r="X157">
        <v>380</v>
      </c>
      <c r="Y157">
        <v>3844</v>
      </c>
      <c r="Z157">
        <v>78551</v>
      </c>
      <c r="AA157">
        <v>5070</v>
      </c>
      <c r="AB157">
        <v>5192</v>
      </c>
      <c r="AC157">
        <v>99592</v>
      </c>
      <c r="AD157">
        <v>4271</v>
      </c>
      <c r="AE157">
        <v>5781</v>
      </c>
      <c r="AF157">
        <v>5119</v>
      </c>
      <c r="AG157">
        <v>99661</v>
      </c>
      <c r="AH157">
        <v>99609</v>
      </c>
      <c r="AI157">
        <v>2761</v>
      </c>
      <c r="AJ157">
        <v>845</v>
      </c>
      <c r="AK157">
        <v>99859</v>
      </c>
      <c r="AL157" s="1">
        <v>3751</v>
      </c>
      <c r="AM157">
        <v>3764</v>
      </c>
      <c r="AN157">
        <v>3766</v>
      </c>
      <c r="AO157">
        <v>3763</v>
      </c>
      <c r="AP157">
        <v>3403</v>
      </c>
      <c r="AQ157">
        <v>3779</v>
      </c>
      <c r="AR157">
        <v>3777</v>
      </c>
      <c r="AS157">
        <v>93</v>
      </c>
      <c r="AT157">
        <v>3961</v>
      </c>
      <c r="AU157">
        <v>863</v>
      </c>
      <c r="AV157">
        <v>3721</v>
      </c>
      <c r="AW157">
        <v>4513</v>
      </c>
      <c r="AX157" t="s">
        <v>15</v>
      </c>
      <c r="AY157" t="s">
        <v>15</v>
      </c>
      <c r="AZ157" t="s">
        <v>15</v>
      </c>
      <c r="BA157">
        <v>142</v>
      </c>
      <c r="BB157">
        <v>142</v>
      </c>
      <c r="BC157">
        <v>16</v>
      </c>
      <c r="BD157">
        <v>28</v>
      </c>
      <c r="BE157">
        <v>50</v>
      </c>
      <c r="BF157">
        <v>142</v>
      </c>
      <c r="BG157">
        <v>142</v>
      </c>
      <c r="BH157">
        <v>142</v>
      </c>
      <c r="BI157">
        <v>142</v>
      </c>
      <c r="BJ157">
        <v>16</v>
      </c>
      <c r="BK157">
        <v>132</v>
      </c>
      <c r="BL157">
        <v>80</v>
      </c>
      <c r="BM157">
        <v>-99</v>
      </c>
      <c r="BN157">
        <v>-99</v>
      </c>
      <c r="BO157">
        <v>-99</v>
      </c>
      <c r="BP157">
        <v>142</v>
      </c>
      <c r="BQ157">
        <v>16</v>
      </c>
      <c r="BR157">
        <f t="shared" si="4"/>
        <v>126</v>
      </c>
      <c r="BS157">
        <v>1</v>
      </c>
    </row>
    <row r="158" spans="1:71" x14ac:dyDescent="0.3">
      <c r="A158">
        <v>377</v>
      </c>
      <c r="B158">
        <v>5.6666999999999996</v>
      </c>
      <c r="C158">
        <v>2001</v>
      </c>
      <c r="D158">
        <v>37</v>
      </c>
      <c r="E158">
        <v>1</v>
      </c>
      <c r="F158">
        <v>3</v>
      </c>
      <c r="G158">
        <v>-9</v>
      </c>
      <c r="H158">
        <v>1</v>
      </c>
      <c r="I158">
        <v>27108</v>
      </c>
      <c r="J158">
        <v>200127108</v>
      </c>
      <c r="K158">
        <v>0</v>
      </c>
      <c r="L158">
        <v>1</v>
      </c>
      <c r="M158">
        <v>1</v>
      </c>
      <c r="N158">
        <v>3</v>
      </c>
      <c r="O158">
        <v>2</v>
      </c>
      <c r="P158">
        <v>157</v>
      </c>
      <c r="Q158">
        <v>-9</v>
      </c>
      <c r="R158">
        <v>-666666666</v>
      </c>
      <c r="S158">
        <v>3</v>
      </c>
      <c r="T158">
        <v>1</v>
      </c>
      <c r="U158">
        <v>20</v>
      </c>
      <c r="V158" t="s">
        <v>76</v>
      </c>
      <c r="W158">
        <v>4280</v>
      </c>
      <c r="X158">
        <v>4254</v>
      </c>
      <c r="Y158">
        <v>5118</v>
      </c>
      <c r="Z158">
        <v>99672</v>
      </c>
      <c r="AA158">
        <v>99811</v>
      </c>
      <c r="AB158">
        <v>99662</v>
      </c>
      <c r="AC158">
        <v>7863</v>
      </c>
      <c r="AD158">
        <v>5180</v>
      </c>
      <c r="AE158">
        <v>3481</v>
      </c>
      <c r="AF158" t="s">
        <v>77</v>
      </c>
      <c r="AG158" t="s">
        <v>77</v>
      </c>
      <c r="AH158" t="s">
        <v>77</v>
      </c>
      <c r="AI158" t="s">
        <v>77</v>
      </c>
      <c r="AJ158" t="s">
        <v>77</v>
      </c>
      <c r="AK158" t="s">
        <v>77</v>
      </c>
      <c r="AL158" s="1">
        <v>375</v>
      </c>
      <c r="AM158">
        <v>3961</v>
      </c>
      <c r="AN158">
        <v>3965</v>
      </c>
      <c r="AO158">
        <v>3593</v>
      </c>
      <c r="AP158">
        <v>3766</v>
      </c>
      <c r="AQ158">
        <v>3961</v>
      </c>
      <c r="AR158" t="s">
        <v>15</v>
      </c>
      <c r="AS158" t="s">
        <v>15</v>
      </c>
      <c r="AT158" t="s">
        <v>15</v>
      </c>
      <c r="AU158" t="s">
        <v>15</v>
      </c>
      <c r="AV158" t="s">
        <v>15</v>
      </c>
      <c r="AW158" t="s">
        <v>15</v>
      </c>
      <c r="AX158" t="s">
        <v>15</v>
      </c>
      <c r="AY158" t="s">
        <v>15</v>
      </c>
      <c r="AZ158" t="s">
        <v>15</v>
      </c>
      <c r="BA158">
        <v>155</v>
      </c>
      <c r="BB158">
        <v>155</v>
      </c>
      <c r="BC158">
        <v>155</v>
      </c>
      <c r="BD158">
        <v>12</v>
      </c>
      <c r="BE158">
        <v>12</v>
      </c>
      <c r="BF158">
        <v>12</v>
      </c>
      <c r="BG158">
        <v>-99</v>
      </c>
      <c r="BH158">
        <v>-99</v>
      </c>
      <c r="BI158">
        <v>-99</v>
      </c>
      <c r="BJ158">
        <v>-99</v>
      </c>
      <c r="BK158">
        <v>-99</v>
      </c>
      <c r="BL158">
        <v>-99</v>
      </c>
      <c r="BM158">
        <v>-99</v>
      </c>
      <c r="BN158">
        <v>-99</v>
      </c>
      <c r="BO158">
        <v>-99</v>
      </c>
      <c r="BP158">
        <v>155</v>
      </c>
      <c r="BQ158">
        <v>12</v>
      </c>
      <c r="BR158">
        <f t="shared" si="4"/>
        <v>143</v>
      </c>
      <c r="BS158">
        <v>1</v>
      </c>
    </row>
    <row r="159" spans="1:71" x14ac:dyDescent="0.3">
      <c r="A159">
        <v>391</v>
      </c>
      <c r="B159">
        <v>5.1877000000000004</v>
      </c>
      <c r="C159">
        <v>2001</v>
      </c>
      <c r="D159">
        <v>55</v>
      </c>
      <c r="E159">
        <v>0</v>
      </c>
      <c r="F159">
        <v>3</v>
      </c>
      <c r="G159">
        <v>1</v>
      </c>
      <c r="H159">
        <v>0</v>
      </c>
      <c r="I159">
        <v>36125</v>
      </c>
      <c r="J159">
        <v>200136125</v>
      </c>
      <c r="K159">
        <v>0</v>
      </c>
      <c r="L159">
        <v>1</v>
      </c>
      <c r="M159">
        <v>1</v>
      </c>
      <c r="N159">
        <v>3</v>
      </c>
      <c r="O159">
        <v>1</v>
      </c>
      <c r="P159">
        <v>176</v>
      </c>
      <c r="Q159">
        <v>1</v>
      </c>
      <c r="R159">
        <v>755774</v>
      </c>
      <c r="S159">
        <v>3</v>
      </c>
      <c r="T159">
        <v>2</v>
      </c>
      <c r="U159">
        <v>6</v>
      </c>
      <c r="V159" t="s">
        <v>76</v>
      </c>
      <c r="W159">
        <v>4148</v>
      </c>
      <c r="X159">
        <v>4280</v>
      </c>
      <c r="Y159">
        <v>5185</v>
      </c>
      <c r="Z159">
        <v>99812</v>
      </c>
      <c r="AA159">
        <v>99683</v>
      </c>
      <c r="AB159">
        <v>412</v>
      </c>
      <c r="AC159" t="s">
        <v>90</v>
      </c>
      <c r="AD159">
        <v>5939</v>
      </c>
      <c r="AE159">
        <v>2749</v>
      </c>
      <c r="AF159">
        <v>2449</v>
      </c>
      <c r="AG159">
        <v>92401</v>
      </c>
      <c r="AH159" t="s">
        <v>101</v>
      </c>
      <c r="AI159" t="s">
        <v>87</v>
      </c>
      <c r="AJ159" t="s">
        <v>104</v>
      </c>
      <c r="AK159" t="s">
        <v>77</v>
      </c>
      <c r="AL159" s="1">
        <v>375</v>
      </c>
      <c r="AM159">
        <v>3761</v>
      </c>
      <c r="AN159">
        <v>3764</v>
      </c>
      <c r="AO159">
        <v>3403</v>
      </c>
      <c r="AP159">
        <v>3764</v>
      </c>
      <c r="AQ159">
        <v>3766</v>
      </c>
      <c r="AR159">
        <v>3995</v>
      </c>
      <c r="AS159">
        <v>9672</v>
      </c>
      <c r="AT159">
        <v>4513</v>
      </c>
      <c r="AU159">
        <v>9604</v>
      </c>
      <c r="AV159" t="s">
        <v>15</v>
      </c>
      <c r="AW159" t="s">
        <v>15</v>
      </c>
      <c r="AX159" t="s">
        <v>15</v>
      </c>
      <c r="AY159" t="s">
        <v>15</v>
      </c>
      <c r="AZ159" t="s">
        <v>15</v>
      </c>
      <c r="BA159">
        <v>163</v>
      </c>
      <c r="BB159">
        <v>15</v>
      </c>
      <c r="BC159">
        <v>19</v>
      </c>
      <c r="BD159">
        <v>22</v>
      </c>
      <c r="BE159">
        <v>163</v>
      </c>
      <c r="BF159">
        <v>19</v>
      </c>
      <c r="BG159">
        <v>32</v>
      </c>
      <c r="BH159">
        <v>24</v>
      </c>
      <c r="BI159">
        <v>27</v>
      </c>
      <c r="BJ159">
        <v>24</v>
      </c>
      <c r="BK159">
        <v>-99</v>
      </c>
      <c r="BL159">
        <v>-99</v>
      </c>
      <c r="BM159">
        <v>-99</v>
      </c>
      <c r="BN159">
        <v>-99</v>
      </c>
      <c r="BO159">
        <v>-99</v>
      </c>
      <c r="BP159">
        <v>163</v>
      </c>
      <c r="BQ159">
        <v>19</v>
      </c>
      <c r="BR159">
        <f t="shared" si="4"/>
        <v>144</v>
      </c>
      <c r="BS159">
        <v>1</v>
      </c>
    </row>
    <row r="160" spans="1:71" x14ac:dyDescent="0.3">
      <c r="A160">
        <v>1503</v>
      </c>
      <c r="B160">
        <v>4.8502001999999997</v>
      </c>
      <c r="C160">
        <v>2008</v>
      </c>
      <c r="D160">
        <v>51</v>
      </c>
      <c r="E160">
        <v>0</v>
      </c>
      <c r="F160">
        <v>3</v>
      </c>
      <c r="G160">
        <v>-9</v>
      </c>
      <c r="H160">
        <v>0</v>
      </c>
      <c r="I160">
        <v>6081</v>
      </c>
      <c r="J160">
        <v>20086081</v>
      </c>
      <c r="K160">
        <v>0</v>
      </c>
      <c r="L160">
        <v>1</v>
      </c>
      <c r="M160">
        <v>1</v>
      </c>
      <c r="N160">
        <v>3</v>
      </c>
      <c r="O160">
        <v>4</v>
      </c>
      <c r="P160">
        <v>159</v>
      </c>
      <c r="Q160">
        <v>4</v>
      </c>
      <c r="R160">
        <v>-666666666</v>
      </c>
      <c r="S160">
        <v>2</v>
      </c>
      <c r="T160">
        <v>-9</v>
      </c>
      <c r="U160">
        <v>1</v>
      </c>
      <c r="V160" t="s">
        <v>76</v>
      </c>
      <c r="W160">
        <v>9971</v>
      </c>
      <c r="X160">
        <v>42741</v>
      </c>
      <c r="Y160">
        <v>52100</v>
      </c>
      <c r="Z160">
        <v>99931</v>
      </c>
      <c r="AA160">
        <v>3844</v>
      </c>
      <c r="AB160">
        <v>99592</v>
      </c>
      <c r="AC160">
        <v>40493</v>
      </c>
      <c r="AD160">
        <v>51881</v>
      </c>
      <c r="AE160">
        <v>5856</v>
      </c>
      <c r="AF160">
        <v>99811</v>
      </c>
      <c r="AG160">
        <v>4280</v>
      </c>
      <c r="AH160">
        <v>5849</v>
      </c>
      <c r="AI160">
        <v>4271</v>
      </c>
      <c r="AJ160">
        <v>5119</v>
      </c>
      <c r="AK160">
        <v>78551</v>
      </c>
      <c r="AL160">
        <v>3766</v>
      </c>
      <c r="AM160" s="1">
        <v>3751</v>
      </c>
      <c r="AN160">
        <v>3995</v>
      </c>
      <c r="AO160">
        <v>93</v>
      </c>
      <c r="AP160">
        <v>8872</v>
      </c>
      <c r="AQ160">
        <v>3961</v>
      </c>
      <c r="AR160">
        <v>93</v>
      </c>
      <c r="AS160">
        <v>3895</v>
      </c>
      <c r="AT160">
        <v>3721</v>
      </c>
      <c r="AU160">
        <v>3404</v>
      </c>
      <c r="AV160">
        <v>3725</v>
      </c>
      <c r="AW160">
        <v>3764</v>
      </c>
      <c r="AX160">
        <v>5569</v>
      </c>
      <c r="AY160">
        <v>3961</v>
      </c>
      <c r="AZ160">
        <v>3403</v>
      </c>
      <c r="BA160">
        <v>0</v>
      </c>
      <c r="BB160">
        <v>148</v>
      </c>
      <c r="BC160">
        <v>5</v>
      </c>
      <c r="BD160">
        <v>148</v>
      </c>
      <c r="BE160">
        <v>148</v>
      </c>
      <c r="BF160">
        <v>148</v>
      </c>
      <c r="BG160">
        <v>149</v>
      </c>
      <c r="BH160">
        <v>5</v>
      </c>
      <c r="BI160">
        <v>155</v>
      </c>
      <c r="BJ160">
        <v>9</v>
      </c>
      <c r="BK160">
        <v>155</v>
      </c>
      <c r="BL160">
        <v>148</v>
      </c>
      <c r="BM160">
        <v>149</v>
      </c>
      <c r="BN160">
        <v>0</v>
      </c>
      <c r="BO160">
        <v>1</v>
      </c>
      <c r="BP160">
        <v>148</v>
      </c>
      <c r="BQ160">
        <v>0</v>
      </c>
      <c r="BR160">
        <f t="shared" si="4"/>
        <v>148</v>
      </c>
      <c r="BS160">
        <v>1</v>
      </c>
    </row>
    <row r="161" spans="1:71" x14ac:dyDescent="0.3">
      <c r="A161">
        <v>1145</v>
      </c>
      <c r="B161">
        <v>5.0662552999999999</v>
      </c>
      <c r="C161">
        <v>2006</v>
      </c>
      <c r="D161">
        <v>36</v>
      </c>
      <c r="E161">
        <v>0</v>
      </c>
      <c r="F161">
        <v>1</v>
      </c>
      <c r="G161">
        <v>3</v>
      </c>
      <c r="H161">
        <v>0</v>
      </c>
      <c r="I161">
        <v>9030</v>
      </c>
      <c r="J161">
        <v>20069030</v>
      </c>
      <c r="K161">
        <v>0</v>
      </c>
      <c r="L161">
        <v>1</v>
      </c>
      <c r="M161">
        <v>1</v>
      </c>
      <c r="N161">
        <v>3</v>
      </c>
      <c r="O161">
        <v>1</v>
      </c>
      <c r="P161">
        <v>281</v>
      </c>
      <c r="Q161">
        <v>1</v>
      </c>
      <c r="R161">
        <v>-666666666</v>
      </c>
      <c r="S161">
        <v>4</v>
      </c>
      <c r="T161">
        <v>1</v>
      </c>
      <c r="U161">
        <v>6</v>
      </c>
      <c r="V161" t="s">
        <v>76</v>
      </c>
      <c r="W161">
        <v>4271</v>
      </c>
      <c r="X161">
        <v>4254</v>
      </c>
      <c r="Y161">
        <v>4280</v>
      </c>
      <c r="Z161" t="s">
        <v>79</v>
      </c>
      <c r="AA161">
        <v>99702</v>
      </c>
      <c r="AB161">
        <v>99859</v>
      </c>
      <c r="AC161">
        <v>9972</v>
      </c>
      <c r="AD161">
        <v>99812</v>
      </c>
      <c r="AE161">
        <v>2874</v>
      </c>
      <c r="AF161">
        <v>48283</v>
      </c>
      <c r="AG161">
        <v>24290</v>
      </c>
      <c r="AH161">
        <v>32723</v>
      </c>
      <c r="AI161">
        <v>30000</v>
      </c>
      <c r="AJ161" t="s">
        <v>77</v>
      </c>
      <c r="AK161" t="s">
        <v>77</v>
      </c>
      <c r="AL161" s="1">
        <v>3751</v>
      </c>
      <c r="AM161">
        <v>93</v>
      </c>
      <c r="AN161">
        <v>3403</v>
      </c>
      <c r="AO161">
        <v>3766</v>
      </c>
      <c r="AP161">
        <v>3766</v>
      </c>
      <c r="AQ161">
        <v>3764</v>
      </c>
      <c r="AR161">
        <v>3403</v>
      </c>
      <c r="AS161">
        <v>864</v>
      </c>
      <c r="AT161">
        <v>8622</v>
      </c>
      <c r="AU161">
        <v>8343</v>
      </c>
      <c r="AV161">
        <v>8604</v>
      </c>
      <c r="AW161">
        <v>3764</v>
      </c>
      <c r="AX161">
        <v>3799</v>
      </c>
      <c r="AY161">
        <v>5359</v>
      </c>
      <c r="AZ161">
        <v>8659</v>
      </c>
      <c r="BA161">
        <v>157</v>
      </c>
      <c r="BB161">
        <v>157</v>
      </c>
      <c r="BC161">
        <v>157</v>
      </c>
      <c r="BD161">
        <v>8</v>
      </c>
      <c r="BE161">
        <v>8</v>
      </c>
      <c r="BF161">
        <v>13</v>
      </c>
      <c r="BG161">
        <v>13</v>
      </c>
      <c r="BH161">
        <v>174</v>
      </c>
      <c r="BI161">
        <v>174</v>
      </c>
      <c r="BJ161">
        <v>174</v>
      </c>
      <c r="BK161">
        <v>186</v>
      </c>
      <c r="BL161">
        <v>159</v>
      </c>
      <c r="BM161">
        <v>159</v>
      </c>
      <c r="BN161">
        <v>159</v>
      </c>
      <c r="BO161">
        <v>198</v>
      </c>
      <c r="BP161">
        <v>157</v>
      </c>
      <c r="BQ161">
        <v>8</v>
      </c>
      <c r="BR161">
        <f t="shared" si="4"/>
        <v>149</v>
      </c>
      <c r="BS161">
        <v>2</v>
      </c>
    </row>
    <row r="162" spans="1:71" x14ac:dyDescent="0.3">
      <c r="A162">
        <v>62</v>
      </c>
      <c r="B162">
        <v>4.9744999999999999</v>
      </c>
      <c r="C162">
        <v>1999</v>
      </c>
      <c r="D162">
        <v>51</v>
      </c>
      <c r="E162">
        <v>0</v>
      </c>
      <c r="F162">
        <v>3</v>
      </c>
      <c r="G162">
        <v>-9</v>
      </c>
      <c r="H162">
        <v>0</v>
      </c>
      <c r="I162">
        <v>6081</v>
      </c>
      <c r="J162">
        <v>19996081</v>
      </c>
      <c r="K162">
        <v>0</v>
      </c>
      <c r="L162">
        <v>1</v>
      </c>
      <c r="M162">
        <v>1</v>
      </c>
      <c r="N162">
        <v>3</v>
      </c>
      <c r="O162">
        <v>4</v>
      </c>
      <c r="P162">
        <v>229</v>
      </c>
      <c r="Q162">
        <v>1</v>
      </c>
      <c r="R162">
        <v>-666666666</v>
      </c>
      <c r="S162">
        <v>4</v>
      </c>
      <c r="T162">
        <v>-9</v>
      </c>
      <c r="U162">
        <v>5</v>
      </c>
      <c r="V162" t="s">
        <v>76</v>
      </c>
      <c r="W162">
        <v>4254</v>
      </c>
      <c r="X162">
        <v>4280</v>
      </c>
      <c r="Y162">
        <v>5185</v>
      </c>
      <c r="Z162">
        <v>5849</v>
      </c>
      <c r="AA162">
        <v>42781</v>
      </c>
      <c r="AB162">
        <v>42731</v>
      </c>
      <c r="AC162">
        <v>486</v>
      </c>
      <c r="AD162">
        <v>4271</v>
      </c>
      <c r="AE162">
        <v>78551</v>
      </c>
      <c r="AF162">
        <v>1125</v>
      </c>
      <c r="AG162">
        <v>99859</v>
      </c>
      <c r="AH162">
        <v>2765</v>
      </c>
      <c r="AI162">
        <v>9986</v>
      </c>
      <c r="AJ162">
        <v>5672</v>
      </c>
      <c r="AK162">
        <v>56210</v>
      </c>
      <c r="AL162" s="1">
        <v>375</v>
      </c>
      <c r="AM162">
        <v>311</v>
      </c>
      <c r="AN162">
        <v>3783</v>
      </c>
      <c r="AO162">
        <v>3772</v>
      </c>
      <c r="AP162">
        <v>341</v>
      </c>
      <c r="AQ162">
        <v>544</v>
      </c>
      <c r="AR162">
        <v>3766</v>
      </c>
      <c r="AS162">
        <v>8622</v>
      </c>
      <c r="AT162">
        <v>4542</v>
      </c>
      <c r="AU162">
        <v>4523</v>
      </c>
      <c r="AV162">
        <v>3725</v>
      </c>
      <c r="AW162">
        <v>9672</v>
      </c>
      <c r="AX162">
        <v>3961</v>
      </c>
      <c r="AY162" t="s">
        <v>15</v>
      </c>
      <c r="AZ162" t="s">
        <v>15</v>
      </c>
      <c r="BA162">
        <v>178</v>
      </c>
      <c r="BB162">
        <v>186</v>
      </c>
      <c r="BC162">
        <v>196</v>
      </c>
      <c r="BD162">
        <v>196</v>
      </c>
      <c r="BE162">
        <v>179</v>
      </c>
      <c r="BF162">
        <v>180</v>
      </c>
      <c r="BG162">
        <v>23</v>
      </c>
      <c r="BH162">
        <v>49</v>
      </c>
      <c r="BI162">
        <v>47</v>
      </c>
      <c r="BJ162">
        <v>51</v>
      </c>
      <c r="BK162">
        <v>190</v>
      </c>
      <c r="BL162">
        <v>178</v>
      </c>
      <c r="BM162">
        <v>178</v>
      </c>
      <c r="BN162">
        <v>-99</v>
      </c>
      <c r="BO162">
        <v>-99</v>
      </c>
      <c r="BP162">
        <v>178</v>
      </c>
      <c r="BQ162">
        <v>23</v>
      </c>
      <c r="BR162">
        <f>BP162-BQ162</f>
        <v>155</v>
      </c>
      <c r="BS162">
        <v>1</v>
      </c>
    </row>
    <row r="163" spans="1:71" x14ac:dyDescent="0.3">
      <c r="A163">
        <v>545</v>
      </c>
      <c r="B163">
        <v>4.7897999999999996</v>
      </c>
      <c r="C163">
        <v>2002</v>
      </c>
      <c r="D163">
        <v>53</v>
      </c>
      <c r="E163">
        <v>0</v>
      </c>
      <c r="F163">
        <v>3</v>
      </c>
      <c r="G163">
        <v>-9</v>
      </c>
      <c r="H163">
        <v>0</v>
      </c>
      <c r="I163">
        <v>27108</v>
      </c>
      <c r="J163">
        <v>200227108</v>
      </c>
      <c r="K163">
        <v>0</v>
      </c>
      <c r="L163">
        <v>1</v>
      </c>
      <c r="M163">
        <v>1</v>
      </c>
      <c r="N163">
        <v>3</v>
      </c>
      <c r="O163">
        <v>2</v>
      </c>
      <c r="P163">
        <v>225</v>
      </c>
      <c r="Q163">
        <v>-9</v>
      </c>
      <c r="R163">
        <v>-666666666</v>
      </c>
      <c r="S163">
        <v>4</v>
      </c>
      <c r="T163">
        <v>1</v>
      </c>
      <c r="U163">
        <v>6</v>
      </c>
      <c r="V163" t="s">
        <v>76</v>
      </c>
      <c r="W163">
        <v>4280</v>
      </c>
      <c r="X163">
        <v>4254</v>
      </c>
      <c r="Y163">
        <v>42731</v>
      </c>
      <c r="Z163">
        <v>496</v>
      </c>
      <c r="AA163">
        <v>5849</v>
      </c>
      <c r="AB163">
        <v>99812</v>
      </c>
      <c r="AC163">
        <v>99811</v>
      </c>
      <c r="AD163">
        <v>99683</v>
      </c>
      <c r="AE163">
        <v>42789</v>
      </c>
      <c r="AF163" t="s">
        <v>77</v>
      </c>
      <c r="AG163" t="s">
        <v>77</v>
      </c>
      <c r="AH163" t="s">
        <v>77</v>
      </c>
      <c r="AI163" t="s">
        <v>77</v>
      </c>
      <c r="AJ163" t="s">
        <v>77</v>
      </c>
      <c r="AK163" t="s">
        <v>77</v>
      </c>
      <c r="AL163" s="1">
        <v>375</v>
      </c>
      <c r="AM163">
        <v>3961</v>
      </c>
      <c r="AN163">
        <v>3721</v>
      </c>
      <c r="AO163">
        <v>3766</v>
      </c>
      <c r="AP163">
        <v>3865</v>
      </c>
      <c r="AQ163">
        <v>3711</v>
      </c>
      <c r="AR163" t="s">
        <v>15</v>
      </c>
      <c r="AS163" t="s">
        <v>15</v>
      </c>
      <c r="AT163" t="s">
        <v>15</v>
      </c>
      <c r="AU163" t="s">
        <v>15</v>
      </c>
      <c r="AV163" t="s">
        <v>15</v>
      </c>
      <c r="AW163" t="s">
        <v>15</v>
      </c>
      <c r="AX163" t="s">
        <v>15</v>
      </c>
      <c r="AY163" t="s">
        <v>15</v>
      </c>
      <c r="AZ163" t="s">
        <v>15</v>
      </c>
      <c r="BA163">
        <v>206</v>
      </c>
      <c r="BB163">
        <v>206</v>
      </c>
      <c r="BC163">
        <v>0</v>
      </c>
      <c r="BD163">
        <v>21</v>
      </c>
      <c r="BE163">
        <v>207</v>
      </c>
      <c r="BF163">
        <v>207</v>
      </c>
      <c r="BG163">
        <v>-99</v>
      </c>
      <c r="BH163">
        <v>-99</v>
      </c>
      <c r="BI163">
        <v>-99</v>
      </c>
      <c r="BJ163">
        <v>-99</v>
      </c>
      <c r="BK163">
        <v>-99</v>
      </c>
      <c r="BL163">
        <v>-99</v>
      </c>
      <c r="BM163">
        <v>-99</v>
      </c>
      <c r="BN163">
        <v>-99</v>
      </c>
      <c r="BO163">
        <v>-99</v>
      </c>
      <c r="BP163">
        <v>206</v>
      </c>
      <c r="BQ163">
        <v>21</v>
      </c>
      <c r="BR163">
        <f>BP163-BQ163</f>
        <v>185</v>
      </c>
      <c r="BS163">
        <v>1</v>
      </c>
    </row>
    <row r="164" spans="1:71" x14ac:dyDescent="0.3">
      <c r="A164">
        <v>949</v>
      </c>
      <c r="B164">
        <v>5.0180825000000002</v>
      </c>
      <c r="C164">
        <v>2005</v>
      </c>
      <c r="D164">
        <v>19</v>
      </c>
      <c r="E164">
        <v>0</v>
      </c>
      <c r="F164">
        <v>3</v>
      </c>
      <c r="G164">
        <v>-9</v>
      </c>
      <c r="H164">
        <v>0</v>
      </c>
      <c r="I164">
        <v>6081</v>
      </c>
      <c r="J164">
        <v>20056081</v>
      </c>
      <c r="K164">
        <v>0</v>
      </c>
      <c r="L164">
        <v>1</v>
      </c>
      <c r="M164">
        <v>1</v>
      </c>
      <c r="N164">
        <v>3</v>
      </c>
      <c r="O164">
        <v>4</v>
      </c>
      <c r="P164">
        <v>238</v>
      </c>
      <c r="Q164">
        <v>3</v>
      </c>
      <c r="R164">
        <v>-666666666</v>
      </c>
      <c r="S164">
        <v>1</v>
      </c>
      <c r="T164">
        <v>-9</v>
      </c>
      <c r="U164">
        <v>1</v>
      </c>
      <c r="V164" t="s">
        <v>76</v>
      </c>
      <c r="W164">
        <v>4280</v>
      </c>
      <c r="X164">
        <v>78039</v>
      </c>
      <c r="Y164">
        <v>4275</v>
      </c>
      <c r="Z164">
        <v>99812</v>
      </c>
      <c r="AA164">
        <v>4538</v>
      </c>
      <c r="AB164">
        <v>99672</v>
      </c>
      <c r="AC164">
        <v>2760</v>
      </c>
      <c r="AD164">
        <v>2762</v>
      </c>
      <c r="AE164">
        <v>389</v>
      </c>
      <c r="AF164">
        <v>99669</v>
      </c>
      <c r="AG164">
        <v>99592</v>
      </c>
      <c r="AH164">
        <v>5845</v>
      </c>
      <c r="AI164">
        <v>42741</v>
      </c>
      <c r="AJ164">
        <v>3481</v>
      </c>
      <c r="AK164">
        <v>4254</v>
      </c>
      <c r="AL164" s="1">
        <v>3751</v>
      </c>
      <c r="AM164">
        <v>3959</v>
      </c>
      <c r="AN164">
        <v>3725</v>
      </c>
      <c r="AO164">
        <v>8622</v>
      </c>
      <c r="AP164">
        <v>3961</v>
      </c>
      <c r="AQ164">
        <v>93</v>
      </c>
      <c r="AR164">
        <v>9604</v>
      </c>
      <c r="AS164">
        <v>3799</v>
      </c>
      <c r="AT164">
        <v>9672</v>
      </c>
      <c r="AU164">
        <v>3952</v>
      </c>
      <c r="AV164">
        <v>3409</v>
      </c>
      <c r="AW164">
        <v>3931</v>
      </c>
      <c r="AX164">
        <v>3764</v>
      </c>
      <c r="AY164">
        <v>311</v>
      </c>
      <c r="AZ164">
        <v>3766</v>
      </c>
      <c r="BA164">
        <v>223</v>
      </c>
      <c r="BB164">
        <v>5</v>
      </c>
      <c r="BC164">
        <v>229</v>
      </c>
      <c r="BD164">
        <v>76</v>
      </c>
      <c r="BE164">
        <v>223</v>
      </c>
      <c r="BF164">
        <v>223</v>
      </c>
      <c r="BG164">
        <v>13</v>
      </c>
      <c r="BH164">
        <v>11</v>
      </c>
      <c r="BI164">
        <v>0</v>
      </c>
      <c r="BJ164">
        <v>76</v>
      </c>
      <c r="BK164">
        <v>227</v>
      </c>
      <c r="BL164">
        <v>76</v>
      </c>
      <c r="BM164">
        <v>223</v>
      </c>
      <c r="BN164">
        <v>26</v>
      </c>
      <c r="BO164">
        <v>5</v>
      </c>
      <c r="BP164">
        <v>223</v>
      </c>
      <c r="BQ164">
        <v>5</v>
      </c>
      <c r="BR164">
        <f>BP164-BQ164</f>
        <v>218</v>
      </c>
      <c r="BS164">
        <v>1</v>
      </c>
    </row>
    <row r="165" spans="1:71" x14ac:dyDescent="0.3">
      <c r="A165">
        <v>527</v>
      </c>
      <c r="B165">
        <v>4.7897999999999996</v>
      </c>
      <c r="C165">
        <v>2002</v>
      </c>
      <c r="D165">
        <v>51</v>
      </c>
      <c r="E165">
        <v>0</v>
      </c>
      <c r="F165">
        <v>2</v>
      </c>
      <c r="G165">
        <v>-9</v>
      </c>
      <c r="H165">
        <v>0</v>
      </c>
      <c r="I165">
        <v>19136</v>
      </c>
      <c r="J165">
        <v>200219136</v>
      </c>
      <c r="K165">
        <v>0</v>
      </c>
      <c r="L165">
        <v>1</v>
      </c>
      <c r="M165">
        <v>1</v>
      </c>
      <c r="N165">
        <v>3</v>
      </c>
      <c r="O165">
        <v>2</v>
      </c>
      <c r="P165">
        <v>346</v>
      </c>
      <c r="Q165">
        <v>1</v>
      </c>
      <c r="R165">
        <v>881176</v>
      </c>
      <c r="S165">
        <v>3</v>
      </c>
      <c r="T165">
        <v>2</v>
      </c>
      <c r="U165">
        <v>6</v>
      </c>
      <c r="V165" t="s">
        <v>76</v>
      </c>
      <c r="W165">
        <v>4280</v>
      </c>
      <c r="X165">
        <v>4254</v>
      </c>
      <c r="Y165">
        <v>99672</v>
      </c>
      <c r="Z165">
        <v>4271</v>
      </c>
      <c r="AA165">
        <v>99683</v>
      </c>
      <c r="AB165">
        <v>2859</v>
      </c>
      <c r="AC165">
        <v>42732</v>
      </c>
      <c r="AD165">
        <v>7889</v>
      </c>
      <c r="AE165">
        <v>5990</v>
      </c>
      <c r="AF165" t="s">
        <v>80</v>
      </c>
      <c r="AG165" t="s">
        <v>77</v>
      </c>
      <c r="AH165" t="s">
        <v>77</v>
      </c>
      <c r="AI165" t="s">
        <v>77</v>
      </c>
      <c r="AJ165" t="s">
        <v>77</v>
      </c>
      <c r="AK165" t="s">
        <v>77</v>
      </c>
      <c r="AL165" s="1">
        <v>375</v>
      </c>
      <c r="AM165">
        <v>3764</v>
      </c>
      <c r="AN165">
        <v>3766</v>
      </c>
      <c r="AO165">
        <v>3961</v>
      </c>
      <c r="AP165">
        <v>9904</v>
      </c>
      <c r="AQ165">
        <v>3961</v>
      </c>
      <c r="AR165" t="s">
        <v>15</v>
      </c>
      <c r="AS165" t="s">
        <v>15</v>
      </c>
      <c r="AT165" t="s">
        <v>15</v>
      </c>
      <c r="AU165" t="s">
        <v>15</v>
      </c>
      <c r="AV165" t="s">
        <v>15</v>
      </c>
      <c r="AW165" t="s">
        <v>15</v>
      </c>
      <c r="AX165" t="s">
        <v>15</v>
      </c>
      <c r="AY165" t="s">
        <v>15</v>
      </c>
      <c r="AZ165" t="s">
        <v>15</v>
      </c>
      <c r="BA165">
        <v>331</v>
      </c>
      <c r="BB165">
        <v>331</v>
      </c>
      <c r="BC165">
        <v>25</v>
      </c>
      <c r="BD165">
        <v>331</v>
      </c>
      <c r="BE165">
        <v>25</v>
      </c>
      <c r="BF165">
        <v>25</v>
      </c>
      <c r="BG165">
        <v>-99</v>
      </c>
      <c r="BH165">
        <v>-99</v>
      </c>
      <c r="BI165">
        <v>-99</v>
      </c>
      <c r="BJ165">
        <v>-99</v>
      </c>
      <c r="BK165">
        <v>-99</v>
      </c>
      <c r="BL165">
        <v>-99</v>
      </c>
      <c r="BM165">
        <v>-99</v>
      </c>
      <c r="BN165">
        <v>-99</v>
      </c>
      <c r="BO165">
        <v>-99</v>
      </c>
      <c r="BP165">
        <v>331</v>
      </c>
      <c r="BQ165">
        <v>25</v>
      </c>
      <c r="BR165">
        <f>BP165-BQ165</f>
        <v>306</v>
      </c>
      <c r="BS165">
        <v>1</v>
      </c>
    </row>
    <row r="166" spans="1:71" s="8" customFormat="1" x14ac:dyDescent="0.3">
      <c r="A166" s="8" t="s">
        <v>108</v>
      </c>
    </row>
    <row r="168" spans="1:71" ht="14.4" customHeight="1" x14ac:dyDescent="0.3">
      <c r="BF168" s="7" t="s">
        <v>143</v>
      </c>
      <c r="BG168" s="7"/>
      <c r="BI168" s="7" t="s">
        <v>169</v>
      </c>
      <c r="BJ168" s="7"/>
      <c r="BL168" s="7" t="s">
        <v>144</v>
      </c>
      <c r="BM168" s="7"/>
      <c r="BO168" s="7" t="s">
        <v>170</v>
      </c>
      <c r="BP168" s="7"/>
    </row>
    <row r="169" spans="1:71" ht="14.4" customHeight="1" x14ac:dyDescent="0.3">
      <c r="BF169" s="7"/>
      <c r="BG169" s="7"/>
      <c r="BI169" s="7"/>
      <c r="BJ169" s="7"/>
      <c r="BL169" s="7"/>
      <c r="BM169" s="7"/>
      <c r="BO169" s="7"/>
      <c r="BP169" s="7"/>
    </row>
    <row r="170" spans="1:71" x14ac:dyDescent="0.3">
      <c r="BF170" t="s">
        <v>51</v>
      </c>
      <c r="BG170" t="s">
        <v>36</v>
      </c>
      <c r="BI170" t="s">
        <v>51</v>
      </c>
      <c r="BJ170" t="s">
        <v>36</v>
      </c>
      <c r="BL170" t="s">
        <v>51</v>
      </c>
      <c r="BM170" t="s">
        <v>36</v>
      </c>
      <c r="BO170" t="s">
        <v>51</v>
      </c>
      <c r="BP170" t="s">
        <v>36</v>
      </c>
    </row>
    <row r="171" spans="1:71" x14ac:dyDescent="0.3">
      <c r="BF171" t="str">
        <f>"=1"</f>
        <v>=1</v>
      </c>
      <c r="BG171" t="str">
        <f>"&lt;=8"</f>
        <v>&lt;=8</v>
      </c>
      <c r="BI171" t="str">
        <f>"=1"</f>
        <v>=1</v>
      </c>
      <c r="BJ171" t="str">
        <f>"&gt;8"</f>
        <v>&gt;8</v>
      </c>
      <c r="BL171" t="str">
        <f>"&lt;2"</f>
        <v>&lt;2</v>
      </c>
      <c r="BM171" t="str">
        <f>"&lt;=8"</f>
        <v>&lt;=8</v>
      </c>
      <c r="BO171" t="str">
        <f>"&lt;2"</f>
        <v>&lt;2</v>
      </c>
      <c r="BP171" t="str">
        <f>"&gt;8"</f>
        <v>&gt;8</v>
      </c>
    </row>
    <row r="172" spans="1:71" x14ac:dyDescent="0.3">
      <c r="BF172" s="5">
        <f>DCOUNT(A1:BS165,"sex",BF170:BG171)</f>
        <v>10</v>
      </c>
      <c r="BG172" s="5"/>
      <c r="BI172" s="5">
        <f>DCOUNT(A1:BS165,"sex",BI170:BJ171)</f>
        <v>20</v>
      </c>
      <c r="BJ172" s="5"/>
      <c r="BL172" s="5">
        <f>DCOUNT(A1:BS165,"sex",BL170:BM171)</f>
        <v>45</v>
      </c>
      <c r="BM172" s="5">
        <f>84/164 * 100</f>
        <v>51.219512195121951</v>
      </c>
      <c r="BO172" s="5">
        <f>DCOUNT(A1:BS165,"sex",BO170:BP171)</f>
        <v>119</v>
      </c>
      <c r="BP172" s="5">
        <f>80/164 *100</f>
        <v>48.780487804878049</v>
      </c>
    </row>
    <row r="174" spans="1:71" x14ac:dyDescent="0.3">
      <c r="BE174" t="s">
        <v>46</v>
      </c>
      <c r="BF174" t="s">
        <v>47</v>
      </c>
    </row>
    <row r="175" spans="1:71" x14ac:dyDescent="0.3">
      <c r="BD175" t="s">
        <v>109</v>
      </c>
      <c r="BE175">
        <f>BF172/BL172 *(100)</f>
        <v>22.222222222222221</v>
      </c>
      <c r="BF175">
        <f>BI172/BO172 *(100)</f>
        <v>16.806722689075631</v>
      </c>
    </row>
    <row r="176" spans="1:71" x14ac:dyDescent="0.3">
      <c r="BD176" t="s">
        <v>110</v>
      </c>
      <c r="BE176">
        <f>100-BE175</f>
        <v>77.777777777777771</v>
      </c>
      <c r="BF176">
        <f>100-BF175</f>
        <v>83.193277310924373</v>
      </c>
    </row>
    <row r="178" spans="56:77" x14ac:dyDescent="0.3">
      <c r="BF178" s="5"/>
      <c r="BG178" s="5"/>
      <c r="BI178" s="5"/>
      <c r="BJ178" s="5"/>
      <c r="BL178" s="5"/>
      <c r="BM178" s="5"/>
      <c r="BO178" s="5"/>
      <c r="BP178" s="5"/>
    </row>
    <row r="179" spans="56:77" ht="14.4" customHeight="1" x14ac:dyDescent="0.3"/>
    <row r="180" spans="56:77" x14ac:dyDescent="0.3">
      <c r="BE180" t="s">
        <v>46</v>
      </c>
      <c r="BF180" t="s">
        <v>47</v>
      </c>
    </row>
    <row r="181" spans="56:77" x14ac:dyDescent="0.3">
      <c r="BD181" t="s">
        <v>111</v>
      </c>
      <c r="BE181" s="5">
        <f>AVERAGEIF(BR2:BR165, "&lt;=8", D2:D165)</f>
        <v>50.711111111111109</v>
      </c>
      <c r="BF181" s="5">
        <f>AVERAGEIF(BR2:BR165, "&gt;8", D2:D165)</f>
        <v>47.243697478991599</v>
      </c>
    </row>
    <row r="182" spans="56:77" x14ac:dyDescent="0.3">
      <c r="BD182" t="s">
        <v>112</v>
      </c>
      <c r="BE182" s="5">
        <f>STDEV(D2:D85)</f>
        <v>12.592805229400277</v>
      </c>
      <c r="BF182" s="5">
        <f>STDEV(D86:D165)</f>
        <v>14.306185039336897</v>
      </c>
    </row>
    <row r="183" spans="56:77" x14ac:dyDescent="0.3">
      <c r="BH183" s="6"/>
    </row>
    <row r="184" spans="56:77" ht="14.4" customHeight="1" x14ac:dyDescent="0.3">
      <c r="BF184" s="7" t="s">
        <v>145</v>
      </c>
      <c r="BG184" s="7"/>
      <c r="BI184" s="7" t="s">
        <v>146</v>
      </c>
      <c r="BJ184" s="7"/>
      <c r="BL184" s="7" t="s">
        <v>147</v>
      </c>
      <c r="BM184" s="7"/>
      <c r="BO184" s="7" t="s">
        <v>148</v>
      </c>
      <c r="BP184" s="7"/>
      <c r="BR184" s="7" t="s">
        <v>149</v>
      </c>
      <c r="BS184" s="7"/>
      <c r="BU184" s="7" t="s">
        <v>150</v>
      </c>
      <c r="BV184" s="7"/>
      <c r="BX184" s="7" t="s">
        <v>151</v>
      </c>
      <c r="BY184" s="7"/>
    </row>
    <row r="185" spans="56:77" x14ac:dyDescent="0.3">
      <c r="BF185" s="7"/>
      <c r="BG185" s="7"/>
      <c r="BI185" s="7"/>
      <c r="BJ185" s="7"/>
      <c r="BL185" s="7"/>
      <c r="BM185" s="7"/>
      <c r="BO185" s="7"/>
      <c r="BP185" s="7"/>
      <c r="BR185" s="7"/>
      <c r="BS185" s="7"/>
      <c r="BU185" s="7"/>
      <c r="BV185" s="7"/>
      <c r="BX185" s="7"/>
      <c r="BY185" s="7"/>
    </row>
    <row r="186" spans="56:77" x14ac:dyDescent="0.3">
      <c r="BF186" t="s">
        <v>54</v>
      </c>
      <c r="BG186" t="s">
        <v>36</v>
      </c>
      <c r="BI186" t="s">
        <v>54</v>
      </c>
      <c r="BJ186" t="s">
        <v>36</v>
      </c>
      <c r="BL186" t="s">
        <v>54</v>
      </c>
      <c r="BM186" t="s">
        <v>36</v>
      </c>
      <c r="BO186" t="s">
        <v>54</v>
      </c>
      <c r="BP186" t="s">
        <v>36</v>
      </c>
      <c r="BR186" t="s">
        <v>54</v>
      </c>
      <c r="BS186" t="s">
        <v>36</v>
      </c>
      <c r="BU186" t="s">
        <v>54</v>
      </c>
      <c r="BV186" t="s">
        <v>36</v>
      </c>
      <c r="BX186" t="s">
        <v>54</v>
      </c>
      <c r="BY186" t="s">
        <v>36</v>
      </c>
    </row>
    <row r="187" spans="56:77" x14ac:dyDescent="0.3">
      <c r="BF187" t="str">
        <f>"=1"</f>
        <v>=1</v>
      </c>
      <c r="BG187" t="str">
        <f>"&lt;=8"</f>
        <v>&lt;=8</v>
      </c>
      <c r="BI187" t="str">
        <f>"=2"</f>
        <v>=2</v>
      </c>
      <c r="BJ187" t="str">
        <f>"&lt;=8"</f>
        <v>&lt;=8</v>
      </c>
      <c r="BL187" t="str">
        <f>"=3"</f>
        <v>=3</v>
      </c>
      <c r="BM187" t="str">
        <f>"&lt;=8"</f>
        <v>&lt;=8</v>
      </c>
      <c r="BO187" t="str">
        <f>"=4"</f>
        <v>=4</v>
      </c>
      <c r="BP187" t="str">
        <f>"&lt;=8"</f>
        <v>&lt;=8</v>
      </c>
      <c r="BR187" t="str">
        <f>"=5"</f>
        <v>=5</v>
      </c>
      <c r="BS187" t="str">
        <f>"&lt;=8"</f>
        <v>&lt;=8</v>
      </c>
      <c r="BU187" t="str">
        <f>"=6"</f>
        <v>=6</v>
      </c>
      <c r="BV187" t="str">
        <f>"&lt;=8"</f>
        <v>&lt;=8</v>
      </c>
      <c r="BX187" t="str">
        <f>"=-9"</f>
        <v>=-9</v>
      </c>
      <c r="BY187" t="str">
        <f>"&lt;=8"</f>
        <v>&lt;=8</v>
      </c>
    </row>
    <row r="188" spans="56:77" x14ac:dyDescent="0.3">
      <c r="BF188" s="5">
        <f>DCOUNT(A1:BS165,"race",BF186:BG187)</f>
        <v>26</v>
      </c>
      <c r="BG188" s="5"/>
      <c r="BI188" s="5">
        <f>DCOUNT(A1:BS165,"race",BI186:BJ187)</f>
        <v>3</v>
      </c>
      <c r="BJ188" s="5"/>
      <c r="BL188" s="5">
        <f>DCOUNT(A1:BS165,"race",BL186:BM187)</f>
        <v>3</v>
      </c>
      <c r="BM188" s="5"/>
      <c r="BO188" s="5">
        <f>DCOUNT(A1:BS165,"race",BO186:BP187)</f>
        <v>2</v>
      </c>
      <c r="BP188" s="5"/>
      <c r="BR188" s="5">
        <f>DCOUNT(A1:BS165,"race",BR186:BS187)</f>
        <v>0</v>
      </c>
      <c r="BS188" s="5"/>
      <c r="BU188" s="5">
        <f>DCOUNT(A1:BS165,"race",BU186:BV187)</f>
        <v>2</v>
      </c>
      <c r="BV188" s="5"/>
      <c r="BX188" s="5">
        <f>DCOUNT(A1:BS165,"race",BX186:BY187)</f>
        <v>9</v>
      </c>
      <c r="BY188" s="5"/>
    </row>
    <row r="189" spans="56:77" x14ac:dyDescent="0.3">
      <c r="BF189" s="5"/>
      <c r="BG189" s="5"/>
      <c r="BI189" s="5"/>
      <c r="BJ189" s="5"/>
      <c r="BL189" s="5"/>
      <c r="BM189" s="5"/>
      <c r="BO189" s="5"/>
      <c r="BP189" s="5"/>
      <c r="BR189" s="5"/>
      <c r="BS189" s="5"/>
      <c r="BU189" s="5"/>
      <c r="BV189" s="5"/>
      <c r="BX189" s="5"/>
      <c r="BY189" s="5"/>
    </row>
    <row r="190" spans="56:77" x14ac:dyDescent="0.3">
      <c r="BF190" s="5"/>
      <c r="BG190" s="5"/>
      <c r="BI190" s="5"/>
      <c r="BJ190" s="5"/>
      <c r="BL190" s="5"/>
      <c r="BM190" s="5"/>
      <c r="BO190" s="5"/>
      <c r="BP190" s="5"/>
      <c r="BR190" s="5"/>
      <c r="BS190" s="5"/>
      <c r="BU190" s="5"/>
      <c r="BV190" s="5"/>
      <c r="BX190" s="5"/>
      <c r="BY190" s="5"/>
    </row>
    <row r="191" spans="56:77" ht="14.4" customHeight="1" x14ac:dyDescent="0.3">
      <c r="BF191" s="7" t="s">
        <v>171</v>
      </c>
      <c r="BG191" s="7"/>
      <c r="BI191" s="7" t="s">
        <v>172</v>
      </c>
      <c r="BJ191" s="7"/>
      <c r="BL191" s="7" t="s">
        <v>173</v>
      </c>
      <c r="BM191" s="7"/>
      <c r="BO191" s="7" t="s">
        <v>174</v>
      </c>
      <c r="BP191" s="7"/>
      <c r="BR191" s="7" t="s">
        <v>175</v>
      </c>
      <c r="BS191" s="7"/>
      <c r="BU191" s="7" t="s">
        <v>176</v>
      </c>
      <c r="BV191" s="7"/>
      <c r="BX191" s="7" t="s">
        <v>177</v>
      </c>
      <c r="BY191" s="7"/>
    </row>
    <row r="192" spans="56:77" x14ac:dyDescent="0.3">
      <c r="BF192" s="7"/>
      <c r="BG192" s="7"/>
      <c r="BI192" s="7"/>
      <c r="BJ192" s="7"/>
      <c r="BL192" s="7"/>
      <c r="BM192" s="7"/>
      <c r="BO192" s="7"/>
      <c r="BP192" s="7"/>
      <c r="BR192" s="7"/>
      <c r="BS192" s="7"/>
      <c r="BU192" s="7"/>
      <c r="BV192" s="7"/>
      <c r="BX192" s="7"/>
      <c r="BY192" s="7"/>
    </row>
    <row r="193" spans="56:77" x14ac:dyDescent="0.3">
      <c r="BF193" t="s">
        <v>54</v>
      </c>
      <c r="BG193" t="s">
        <v>36</v>
      </c>
      <c r="BI193" t="s">
        <v>54</v>
      </c>
      <c r="BJ193" t="s">
        <v>36</v>
      </c>
      <c r="BL193" t="s">
        <v>54</v>
      </c>
      <c r="BM193" t="s">
        <v>36</v>
      </c>
      <c r="BO193" t="s">
        <v>54</v>
      </c>
      <c r="BP193" t="s">
        <v>36</v>
      </c>
      <c r="BR193" t="s">
        <v>54</v>
      </c>
      <c r="BS193" t="s">
        <v>36</v>
      </c>
      <c r="BU193" t="s">
        <v>54</v>
      </c>
      <c r="BV193" t="s">
        <v>36</v>
      </c>
      <c r="BX193" t="s">
        <v>54</v>
      </c>
      <c r="BY193" t="s">
        <v>36</v>
      </c>
    </row>
    <row r="194" spans="56:77" x14ac:dyDescent="0.3">
      <c r="BF194" t="str">
        <f>"=1"</f>
        <v>=1</v>
      </c>
      <c r="BG194" t="str">
        <f>"&gt;8"</f>
        <v>&gt;8</v>
      </c>
      <c r="BI194" t="str">
        <f>"=2"</f>
        <v>=2</v>
      </c>
      <c r="BJ194" t="str">
        <f>"&gt;8"</f>
        <v>&gt;8</v>
      </c>
      <c r="BL194" t="str">
        <f>"=3"</f>
        <v>=3</v>
      </c>
      <c r="BM194" t="str">
        <f>"&gt;8"</f>
        <v>&gt;8</v>
      </c>
      <c r="BO194" t="str">
        <f>"=4"</f>
        <v>=4</v>
      </c>
      <c r="BP194" t="str">
        <f>"&gt;8"</f>
        <v>&gt;8</v>
      </c>
      <c r="BR194" t="str">
        <f>"=5"</f>
        <v>=5</v>
      </c>
      <c r="BS194" t="str">
        <f>"&gt;8"</f>
        <v>&gt;8</v>
      </c>
      <c r="BU194" t="str">
        <f>"=6"</f>
        <v>=6</v>
      </c>
      <c r="BV194" t="str">
        <f>"&gt;8"</f>
        <v>&gt;8</v>
      </c>
      <c r="BX194" t="str">
        <f>"=-9"</f>
        <v>=-9</v>
      </c>
      <c r="BY194" t="str">
        <f>"&gt;8"</f>
        <v>&gt;8</v>
      </c>
    </row>
    <row r="195" spans="56:77" x14ac:dyDescent="0.3">
      <c r="BF195" s="5">
        <f>DCOUNT(A1:BS165,"race",BF193:BG194)</f>
        <v>63</v>
      </c>
      <c r="BG195" s="5"/>
      <c r="BI195" s="5">
        <f>DCOUNT(A1:BS165,"race",BI193:BJ194)</f>
        <v>19</v>
      </c>
      <c r="BJ195" s="5"/>
      <c r="BL195" s="5">
        <f>DCOUNT(A1:BS165,"race",BL193:BM194)</f>
        <v>14</v>
      </c>
      <c r="BM195" s="5"/>
      <c r="BO195" s="5">
        <f>DCOUNT(A1:BS165,"race",BO193:BP194)</f>
        <v>5</v>
      </c>
      <c r="BP195" s="5"/>
      <c r="BR195" s="5">
        <f>DCOUNT(A1:BS165,"race",BR193:BS194)</f>
        <v>0</v>
      </c>
      <c r="BS195" s="5"/>
      <c r="BU195" s="5">
        <f>DCOUNT(A1:BS165,"race",BU193:BV194)</f>
        <v>1</v>
      </c>
      <c r="BV195" s="5"/>
      <c r="BX195" s="5">
        <f>DCOUNT(A1:BS165,"race",BX193:BY194)</f>
        <v>17</v>
      </c>
      <c r="BY195" s="5"/>
    </row>
    <row r="196" spans="56:77" ht="14.4" customHeight="1" x14ac:dyDescent="0.3">
      <c r="BF196" s="5"/>
      <c r="BG196" s="5"/>
      <c r="BI196" s="5"/>
      <c r="BJ196" s="5"/>
      <c r="BL196" s="5"/>
      <c r="BM196" s="5"/>
      <c r="BO196" s="5"/>
      <c r="BP196" s="5"/>
      <c r="BR196" s="5"/>
      <c r="BS196" s="5"/>
      <c r="BU196" s="5"/>
      <c r="BV196" s="5"/>
    </row>
    <row r="198" spans="56:77" x14ac:dyDescent="0.3">
      <c r="BE198" t="s">
        <v>46</v>
      </c>
      <c r="BF198" t="s">
        <v>47</v>
      </c>
    </row>
    <row r="199" spans="56:77" x14ac:dyDescent="0.3">
      <c r="BD199" t="s">
        <v>113</v>
      </c>
      <c r="BE199">
        <f>((BF188))*(100/45)</f>
        <v>57.777777777777779</v>
      </c>
      <c r="BF199">
        <f>((BF195))*(100/119)</f>
        <v>52.941176470588239</v>
      </c>
    </row>
    <row r="200" spans="56:77" x14ac:dyDescent="0.3">
      <c r="BD200" t="s">
        <v>114</v>
      </c>
      <c r="BE200">
        <f>(BI188)*(100/45)</f>
        <v>6.666666666666667</v>
      </c>
      <c r="BF200">
        <f>((BI195))*(100/119)</f>
        <v>15.966386554621849</v>
      </c>
      <c r="BH200">
        <f>100/45</f>
        <v>2.2222222222222223</v>
      </c>
    </row>
    <row r="201" spans="56:77" x14ac:dyDescent="0.3">
      <c r="BD201" t="s">
        <v>115</v>
      </c>
      <c r="BE201">
        <f>(BL188)*(100/45)</f>
        <v>6.666666666666667</v>
      </c>
      <c r="BF201">
        <f>((BL195))*(100/119)</f>
        <v>11.764705882352942</v>
      </c>
      <c r="BH201">
        <f>100/119</f>
        <v>0.84033613445378152</v>
      </c>
    </row>
    <row r="202" spans="56:77" x14ac:dyDescent="0.3">
      <c r="BD202" t="s">
        <v>116</v>
      </c>
      <c r="BE202">
        <f>(BO188)*(100/45)</f>
        <v>4.4444444444444446</v>
      </c>
      <c r="BF202">
        <f>((BO195))*(100/119)</f>
        <v>4.2016806722689077</v>
      </c>
    </row>
    <row r="203" spans="56:77" x14ac:dyDescent="0.3">
      <c r="BD203" t="s">
        <v>117</v>
      </c>
      <c r="BE203">
        <f>(BR188)*(100/45)</f>
        <v>0</v>
      </c>
      <c r="BF203">
        <f>((BR195))*(100/119)</f>
        <v>0</v>
      </c>
    </row>
    <row r="204" spans="56:77" x14ac:dyDescent="0.3">
      <c r="BD204" t="s">
        <v>118</v>
      </c>
      <c r="BE204">
        <f>((BX188 + BU188))*(100/45)</f>
        <v>24.444444444444446</v>
      </c>
      <c r="BF204">
        <f>((BU195 + BX195))*(100/119)</f>
        <v>15.126050420168067</v>
      </c>
    </row>
    <row r="207" spans="56:77" x14ac:dyDescent="0.3">
      <c r="BF207" s="7" t="s">
        <v>152</v>
      </c>
      <c r="BG207" s="7"/>
      <c r="BI207" s="7" t="s">
        <v>153</v>
      </c>
      <c r="BJ207" s="7"/>
      <c r="BL207" s="7" t="s">
        <v>154</v>
      </c>
      <c r="BM207" s="7"/>
      <c r="BO207" s="7" t="s">
        <v>155</v>
      </c>
      <c r="BP207" s="7"/>
      <c r="BR207" s="7" t="s">
        <v>151</v>
      </c>
      <c r="BS207" s="7"/>
    </row>
    <row r="208" spans="56:77" x14ac:dyDescent="0.3">
      <c r="BF208" s="7"/>
      <c r="BG208" s="7"/>
      <c r="BI208" s="7"/>
      <c r="BJ208" s="7"/>
      <c r="BL208" s="7"/>
      <c r="BM208" s="7"/>
      <c r="BO208" s="7"/>
      <c r="BP208" s="7"/>
      <c r="BR208" s="7"/>
      <c r="BS208" s="7"/>
    </row>
    <row r="209" spans="56:71" x14ac:dyDescent="0.3">
      <c r="BF209" t="s">
        <v>56</v>
      </c>
      <c r="BG209" t="s">
        <v>36</v>
      </c>
      <c r="BI209" t="s">
        <v>56</v>
      </c>
      <c r="BJ209" t="s">
        <v>36</v>
      </c>
      <c r="BL209" t="s">
        <v>56</v>
      </c>
      <c r="BM209" t="s">
        <v>36</v>
      </c>
      <c r="BO209" t="s">
        <v>56</v>
      </c>
      <c r="BP209" t="s">
        <v>36</v>
      </c>
      <c r="BR209" t="s">
        <v>56</v>
      </c>
      <c r="BS209" t="s">
        <v>36</v>
      </c>
    </row>
    <row r="210" spans="56:71" x14ac:dyDescent="0.3">
      <c r="BF210" t="str">
        <f>"=1"</f>
        <v>=1</v>
      </c>
      <c r="BG210" t="str">
        <f>"&lt;=8"</f>
        <v>&lt;=8</v>
      </c>
      <c r="BI210" t="str">
        <f>"=2"</f>
        <v>=2</v>
      </c>
      <c r="BJ210" t="str">
        <f>"&lt;=8"</f>
        <v>&lt;=8</v>
      </c>
      <c r="BL210" t="str">
        <f>"=3"</f>
        <v>=3</v>
      </c>
      <c r="BM210" t="str">
        <f>"&lt;=8"</f>
        <v>&lt;=8</v>
      </c>
      <c r="BO210" t="str">
        <f>"=4"</f>
        <v>=4</v>
      </c>
      <c r="BP210" t="str">
        <f>"&lt;=8"</f>
        <v>&lt;=8</v>
      </c>
      <c r="BR210" t="str">
        <f>"=-9"</f>
        <v>=-9</v>
      </c>
      <c r="BS210" t="str">
        <f>"&lt;=8"</f>
        <v>&lt;=8</v>
      </c>
    </row>
    <row r="211" spans="56:71" x14ac:dyDescent="0.3">
      <c r="BF211" s="5">
        <f>DCOUNT(A1:BS165,"zip",BF209:BG210)</f>
        <v>5</v>
      </c>
      <c r="BG211" s="5"/>
      <c r="BI211" s="5">
        <f>DCOUNT(A1:BS165,"zip",BI209:BJ210)</f>
        <v>11</v>
      </c>
      <c r="BJ211" s="5"/>
      <c r="BL211" s="5">
        <f>DCOUNT(A1:BS165,"zip",BL209:BM210)</f>
        <v>12</v>
      </c>
      <c r="BM211" s="5"/>
      <c r="BO211" s="5">
        <f>DCOUNT(A1:BS165,"zip",BO209:BP210)</f>
        <v>14</v>
      </c>
      <c r="BP211" s="5"/>
      <c r="BR211" s="5">
        <f>DCOUNT(A1:BS165,"zip",BR209:BS210)</f>
        <v>3</v>
      </c>
      <c r="BS211" s="5"/>
    </row>
    <row r="212" spans="56:71" x14ac:dyDescent="0.3">
      <c r="BF212" s="5"/>
      <c r="BG212" s="5"/>
      <c r="BI212" s="5"/>
      <c r="BJ212" s="5"/>
      <c r="BL212" s="5"/>
      <c r="BM212" s="5"/>
      <c r="BO212" s="5"/>
      <c r="BP212" s="5"/>
      <c r="BR212" s="5"/>
      <c r="BS212" s="5"/>
    </row>
    <row r="213" spans="56:71" x14ac:dyDescent="0.3">
      <c r="BF213" s="5"/>
      <c r="BG213" s="5"/>
      <c r="BI213" s="5"/>
      <c r="BJ213" s="5"/>
      <c r="BL213" s="5"/>
      <c r="BM213" s="5"/>
      <c r="BO213" s="5"/>
      <c r="BP213" s="5"/>
      <c r="BR213" s="5"/>
      <c r="BS213" s="5"/>
    </row>
    <row r="214" spans="56:71" ht="14.4" customHeight="1" x14ac:dyDescent="0.3">
      <c r="BF214" s="7" t="s">
        <v>178</v>
      </c>
      <c r="BG214" s="7"/>
      <c r="BI214" s="7" t="s">
        <v>179</v>
      </c>
      <c r="BJ214" s="7"/>
      <c r="BL214" s="7" t="s">
        <v>180</v>
      </c>
      <c r="BM214" s="7"/>
      <c r="BO214" s="7" t="s">
        <v>181</v>
      </c>
      <c r="BP214" s="7"/>
      <c r="BR214" s="7" t="s">
        <v>177</v>
      </c>
      <c r="BS214" s="7"/>
    </row>
    <row r="215" spans="56:71" x14ac:dyDescent="0.3">
      <c r="BF215" s="7"/>
      <c r="BG215" s="7"/>
      <c r="BI215" s="7"/>
      <c r="BJ215" s="7"/>
      <c r="BL215" s="7"/>
      <c r="BM215" s="7"/>
      <c r="BO215" s="7"/>
      <c r="BP215" s="7"/>
      <c r="BR215" s="7"/>
      <c r="BS215" s="7"/>
    </row>
    <row r="216" spans="56:71" x14ac:dyDescent="0.3">
      <c r="BF216" t="s">
        <v>56</v>
      </c>
      <c r="BG216" t="s">
        <v>36</v>
      </c>
      <c r="BI216" t="s">
        <v>56</v>
      </c>
      <c r="BJ216" t="s">
        <v>36</v>
      </c>
      <c r="BL216" t="s">
        <v>56</v>
      </c>
      <c r="BM216" t="s">
        <v>36</v>
      </c>
      <c r="BO216" t="s">
        <v>56</v>
      </c>
      <c r="BP216" t="s">
        <v>36</v>
      </c>
      <c r="BR216" t="s">
        <v>56</v>
      </c>
      <c r="BS216" t="s">
        <v>36</v>
      </c>
    </row>
    <row r="217" spans="56:71" x14ac:dyDescent="0.3">
      <c r="BF217" t="str">
        <f>"=1"</f>
        <v>=1</v>
      </c>
      <c r="BG217" t="str">
        <f>"&gt;8"</f>
        <v>&gt;8</v>
      </c>
      <c r="BI217" t="str">
        <f>"=2"</f>
        <v>=2</v>
      </c>
      <c r="BJ217" t="str">
        <f>"&gt;8"</f>
        <v>&gt;8</v>
      </c>
      <c r="BL217" t="str">
        <f>"=3"</f>
        <v>=3</v>
      </c>
      <c r="BM217" t="str">
        <f>"&gt;8"</f>
        <v>&gt;8</v>
      </c>
      <c r="BO217" t="str">
        <f>"=4"</f>
        <v>=4</v>
      </c>
      <c r="BP217" t="str">
        <f>"&gt;8"</f>
        <v>&gt;8</v>
      </c>
      <c r="BR217" t="str">
        <f>"=-9"</f>
        <v>=-9</v>
      </c>
      <c r="BS217" t="str">
        <f>"&gt;8"</f>
        <v>&gt;8</v>
      </c>
    </row>
    <row r="218" spans="56:71" x14ac:dyDescent="0.3">
      <c r="BF218" s="5">
        <f>DCOUNT(A1:BS165,"zip",BF216:BG217)</f>
        <v>23</v>
      </c>
      <c r="BG218" s="5"/>
      <c r="BI218" s="5">
        <f>DCOUNT(A1:BS165,"zip",BI216:BJ217)</f>
        <v>26</v>
      </c>
      <c r="BJ218" s="5"/>
      <c r="BL218" s="5">
        <f>DCOUNT(A1:BS165,"zip",BL216:BM217)</f>
        <v>31</v>
      </c>
      <c r="BM218" s="5"/>
      <c r="BO218" s="5">
        <f>DCOUNT(A1:BS165,"zip",BO216:BP217)</f>
        <v>38</v>
      </c>
      <c r="BP218" s="5"/>
      <c r="BR218" s="5">
        <f>DCOUNT(A1:BS165,"zip",BR216:BS217)</f>
        <v>1</v>
      </c>
      <c r="BS218" s="5"/>
    </row>
    <row r="219" spans="56:71" x14ac:dyDescent="0.3">
      <c r="BF219" s="5"/>
      <c r="BG219" s="5"/>
      <c r="BI219" s="5"/>
      <c r="BJ219" s="5"/>
      <c r="BL219" s="5"/>
      <c r="BM219" s="5"/>
      <c r="BO219" s="5"/>
      <c r="BP219" s="5"/>
      <c r="BR219" s="5"/>
      <c r="BS219" s="5"/>
    </row>
    <row r="221" spans="56:71" x14ac:dyDescent="0.3">
      <c r="BE221" t="s">
        <v>46</v>
      </c>
      <c r="BF221" t="s">
        <v>47</v>
      </c>
    </row>
    <row r="222" spans="56:71" x14ac:dyDescent="0.3">
      <c r="BD222" t="s">
        <v>119</v>
      </c>
      <c r="BE222">
        <f>((BF211))*(100/45)</f>
        <v>11.111111111111111</v>
      </c>
      <c r="BF222">
        <f>((BF218))*(100/119)</f>
        <v>19.327731092436974</v>
      </c>
    </row>
    <row r="223" spans="56:71" x14ac:dyDescent="0.3">
      <c r="BD223" t="s">
        <v>120</v>
      </c>
      <c r="BE223">
        <f>((BI211))*(100/45)</f>
        <v>24.444444444444446</v>
      </c>
      <c r="BF223">
        <f>((BI218))*(100/119)</f>
        <v>21.84873949579832</v>
      </c>
    </row>
    <row r="224" spans="56:71" x14ac:dyDescent="0.3">
      <c r="BD224" t="s">
        <v>121</v>
      </c>
      <c r="BE224">
        <f>((BL211))*(100/45)</f>
        <v>26.666666666666668</v>
      </c>
      <c r="BF224">
        <f>((BL218))*(100/119)</f>
        <v>26.050420168067227</v>
      </c>
    </row>
    <row r="225" spans="56:95" x14ac:dyDescent="0.3">
      <c r="BD225" t="s">
        <v>122</v>
      </c>
      <c r="BE225">
        <f>((BO211))*(100/45)</f>
        <v>31.111111111111114</v>
      </c>
      <c r="BF225">
        <f>((BO218))*(100/119)</f>
        <v>31.932773109243698</v>
      </c>
      <c r="BH225" s="5"/>
    </row>
    <row r="226" spans="56:95" x14ac:dyDescent="0.3">
      <c r="BD226" t="s">
        <v>123</v>
      </c>
      <c r="BE226">
        <f>((BR211))*(100/45)</f>
        <v>6.666666666666667</v>
      </c>
      <c r="BF226">
        <f>((BR218))*(100/119)</f>
        <v>0.84033613445378152</v>
      </c>
    </row>
    <row r="229" spans="56:95" x14ac:dyDescent="0.3">
      <c r="BF229" s="7" t="s">
        <v>156</v>
      </c>
      <c r="BG229" s="7"/>
      <c r="BI229" s="7" t="s">
        <v>157</v>
      </c>
      <c r="BJ229" s="7"/>
      <c r="BL229" s="7" t="s">
        <v>158</v>
      </c>
      <c r="BM229" s="7"/>
      <c r="BO229" s="7" t="s">
        <v>159</v>
      </c>
      <c r="BP229" s="7"/>
      <c r="BR229" s="7" t="s">
        <v>160</v>
      </c>
      <c r="BS229" s="7"/>
      <c r="BU229" s="7" t="s">
        <v>161</v>
      </c>
      <c r="BV229" s="7"/>
      <c r="BX229" s="7" t="s">
        <v>162</v>
      </c>
      <c r="BY229" s="7"/>
      <c r="CA229" s="7" t="s">
        <v>163</v>
      </c>
      <c r="CB229" s="7"/>
      <c r="CD229" s="7" t="s">
        <v>164</v>
      </c>
      <c r="CE229" s="7"/>
      <c r="CG229" s="7" t="s">
        <v>165</v>
      </c>
      <c r="CH229" s="7"/>
      <c r="CJ229" s="7" t="s">
        <v>166</v>
      </c>
      <c r="CK229" s="7"/>
      <c r="CM229" s="7" t="s">
        <v>167</v>
      </c>
      <c r="CN229" s="7"/>
      <c r="CP229" s="7" t="s">
        <v>168</v>
      </c>
      <c r="CQ229" s="7"/>
    </row>
    <row r="230" spans="56:95" x14ac:dyDescent="0.3">
      <c r="BF230" s="7"/>
      <c r="BG230" s="7"/>
      <c r="BI230" s="7"/>
      <c r="BJ230" s="7"/>
      <c r="BL230" s="7"/>
      <c r="BM230" s="7"/>
      <c r="BO230" s="7"/>
      <c r="BP230" s="7"/>
      <c r="BR230" s="7"/>
      <c r="BS230" s="7"/>
      <c r="BU230" s="7"/>
      <c r="BV230" s="7"/>
      <c r="BX230" s="7"/>
      <c r="BY230" s="7"/>
      <c r="CA230" s="7"/>
      <c r="CB230" s="7"/>
      <c r="CD230" s="7"/>
      <c r="CE230" s="7"/>
      <c r="CG230" s="7"/>
      <c r="CH230" s="7"/>
      <c r="CJ230" s="7"/>
      <c r="CK230" s="7"/>
      <c r="CM230" s="7"/>
      <c r="CN230" s="7"/>
      <c r="CP230" s="7"/>
      <c r="CQ230" s="7"/>
    </row>
    <row r="231" spans="56:95" x14ac:dyDescent="0.3">
      <c r="BF231" t="s">
        <v>33</v>
      </c>
      <c r="BG231" t="s">
        <v>36</v>
      </c>
      <c r="BI231" t="s">
        <v>33</v>
      </c>
      <c r="BJ231" t="s">
        <v>36</v>
      </c>
      <c r="BL231" t="s">
        <v>33</v>
      </c>
      <c r="BM231" t="s">
        <v>36</v>
      </c>
      <c r="BO231" t="s">
        <v>33</v>
      </c>
      <c r="BP231" t="s">
        <v>36</v>
      </c>
      <c r="BR231" t="s">
        <v>33</v>
      </c>
      <c r="BS231" t="s">
        <v>36</v>
      </c>
      <c r="BU231" t="s">
        <v>33</v>
      </c>
      <c r="BV231" t="s">
        <v>36</v>
      </c>
      <c r="BX231" t="s">
        <v>33</v>
      </c>
      <c r="BY231" t="s">
        <v>36</v>
      </c>
      <c r="CA231" t="s">
        <v>33</v>
      </c>
      <c r="CB231" t="s">
        <v>36</v>
      </c>
      <c r="CD231" t="s">
        <v>33</v>
      </c>
      <c r="CE231" t="s">
        <v>36</v>
      </c>
      <c r="CG231" t="s">
        <v>33</v>
      </c>
      <c r="CH231" t="s">
        <v>36</v>
      </c>
      <c r="CJ231" t="s">
        <v>33</v>
      </c>
      <c r="CK231" t="s">
        <v>36</v>
      </c>
      <c r="CM231" t="s">
        <v>33</v>
      </c>
      <c r="CN231" t="s">
        <v>36</v>
      </c>
      <c r="CP231" t="s">
        <v>33</v>
      </c>
      <c r="CQ231" t="s">
        <v>36</v>
      </c>
    </row>
    <row r="232" spans="56:95" x14ac:dyDescent="0.3">
      <c r="BF232" t="str">
        <f>"=1999"</f>
        <v>=1999</v>
      </c>
      <c r="BG232" t="str">
        <f>"&lt;=8"</f>
        <v>&lt;=8</v>
      </c>
      <c r="BI232" t="str">
        <f>"=2000"</f>
        <v>=2000</v>
      </c>
      <c r="BJ232" t="str">
        <f>"&lt;=8"</f>
        <v>&lt;=8</v>
      </c>
      <c r="BL232" t="str">
        <f>"=2001"</f>
        <v>=2001</v>
      </c>
      <c r="BM232" t="str">
        <f>"&lt;=8"</f>
        <v>&lt;=8</v>
      </c>
      <c r="BO232" t="str">
        <f>"=2002"</f>
        <v>=2002</v>
      </c>
      <c r="BP232" t="str">
        <f>"&lt;=8"</f>
        <v>&lt;=8</v>
      </c>
      <c r="BR232" t="str">
        <f>"=2003"</f>
        <v>=2003</v>
      </c>
      <c r="BS232" t="str">
        <f>"&lt;=8"</f>
        <v>&lt;=8</v>
      </c>
      <c r="BU232" t="str">
        <f>"=2004"</f>
        <v>=2004</v>
      </c>
      <c r="BV232" t="str">
        <f>"&lt;=8"</f>
        <v>&lt;=8</v>
      </c>
      <c r="BX232" t="str">
        <f>"=2005"</f>
        <v>=2005</v>
      </c>
      <c r="BY232" t="str">
        <f>"&lt;=8"</f>
        <v>&lt;=8</v>
      </c>
      <c r="CA232" t="str">
        <f>"=2006"</f>
        <v>=2006</v>
      </c>
      <c r="CB232" t="str">
        <f>"&lt;=8"</f>
        <v>&lt;=8</v>
      </c>
      <c r="CD232" t="str">
        <f>"=2007"</f>
        <v>=2007</v>
      </c>
      <c r="CE232" t="str">
        <f>"&lt;=8"</f>
        <v>&lt;=8</v>
      </c>
      <c r="CG232" t="str">
        <f>"=2008"</f>
        <v>=2008</v>
      </c>
      <c r="CH232" t="str">
        <f>"&lt;=8"</f>
        <v>&lt;=8</v>
      </c>
      <c r="CJ232" t="str">
        <f>"=2009"</f>
        <v>=2009</v>
      </c>
      <c r="CK232" t="str">
        <f>"&lt;=8"</f>
        <v>&lt;=8</v>
      </c>
      <c r="CM232" t="str">
        <f>"=2010"</f>
        <v>=2010</v>
      </c>
      <c r="CN232" t="str">
        <f>"&lt;=8"</f>
        <v>&lt;=8</v>
      </c>
      <c r="CP232" t="str">
        <f>"=2011"</f>
        <v>=2011</v>
      </c>
      <c r="CQ232" t="str">
        <f>"&lt;=8"</f>
        <v>&lt;=8</v>
      </c>
    </row>
    <row r="233" spans="56:95" x14ac:dyDescent="0.3">
      <c r="BF233" s="5">
        <f>DCOUNT(A1:BS165,"year",BF231:BG232)</f>
        <v>6</v>
      </c>
      <c r="BG233" s="5"/>
      <c r="BI233" s="5">
        <f>DCOUNT(A1:BS165,"year",BI231:BJ232)</f>
        <v>2</v>
      </c>
      <c r="BJ233" s="5"/>
      <c r="BL233" s="5">
        <f>DCOUNT(A1:BS165,"year",BL231:BM232)</f>
        <v>3</v>
      </c>
      <c r="BM233" s="5"/>
      <c r="BO233" s="5">
        <f>DCOUNT(A1:BS165,"year",BO231:BP232)</f>
        <v>6</v>
      </c>
      <c r="BP233" s="5"/>
      <c r="BR233" s="5">
        <f>DCOUNT(A1:BS165,"year",BR231:BS232)</f>
        <v>1</v>
      </c>
      <c r="BS233" s="5"/>
      <c r="BU233" s="5">
        <f>DCOUNT(A1:BS165,"year",BU231:BV232)</f>
        <v>3</v>
      </c>
      <c r="BV233" s="5"/>
      <c r="BX233" s="5">
        <f>DCOUNT(A1:BS165,"year",BX231:BY232)</f>
        <v>4</v>
      </c>
      <c r="BY233" s="5"/>
      <c r="CA233" s="5">
        <f>DCOUNT(A1:BS165,"year",CA231:CB232)</f>
        <v>6</v>
      </c>
      <c r="CB233" s="5"/>
      <c r="CD233" s="5">
        <f>DCOUNT(A1:BS165,"year",CD231:CE232)</f>
        <v>3</v>
      </c>
      <c r="CE233" s="5"/>
      <c r="CG233" s="5">
        <f>DCOUNT(A1:BS165,"year",CG231:CH232)</f>
        <v>1</v>
      </c>
      <c r="CH233" s="5"/>
      <c r="CJ233" s="5">
        <f>DCOUNT(A1:BS165,"year",CJ231:CK232)</f>
        <v>2</v>
      </c>
      <c r="CK233" s="5"/>
      <c r="CM233" s="5">
        <f>DCOUNT(A1:BS165,"year",CM231:CN232)</f>
        <v>4</v>
      </c>
      <c r="CN233" s="5"/>
      <c r="CP233" s="5">
        <f>DCOUNT(A1:BS165,"year",CP231:CQ232)</f>
        <v>4</v>
      </c>
      <c r="CQ233" s="5"/>
    </row>
    <row r="234" spans="56:95" x14ac:dyDescent="0.3">
      <c r="BF234" s="5"/>
      <c r="BG234" s="5"/>
      <c r="BI234" s="5"/>
      <c r="BJ234" s="5"/>
      <c r="BL234" s="5"/>
      <c r="BM234" s="5"/>
      <c r="BO234" s="5"/>
      <c r="BP234" s="5"/>
      <c r="BR234" s="5"/>
      <c r="BS234" s="5"/>
      <c r="BU234" s="5"/>
      <c r="BV234" s="5"/>
      <c r="BX234" s="5"/>
      <c r="BY234" s="5"/>
      <c r="CA234" s="5"/>
      <c r="CB234" s="5"/>
      <c r="CD234" s="5"/>
      <c r="CE234" s="5"/>
      <c r="CG234" s="5"/>
      <c r="CH234" s="5"/>
      <c r="CJ234" s="5"/>
      <c r="CK234" s="5"/>
      <c r="CM234" s="5"/>
      <c r="CN234" s="5"/>
      <c r="CP234" s="5"/>
      <c r="CQ234" s="5"/>
    </row>
    <row r="235" spans="56:95" x14ac:dyDescent="0.3">
      <c r="BF235" s="5"/>
      <c r="BG235" s="5"/>
      <c r="BI235" s="5"/>
      <c r="BJ235" s="5"/>
      <c r="BL235" s="5"/>
      <c r="BM235" s="5"/>
      <c r="BO235" s="5"/>
      <c r="BP235" s="5"/>
      <c r="BR235" s="5"/>
      <c r="BS235" s="5"/>
      <c r="BU235" s="5"/>
      <c r="BV235" s="5"/>
      <c r="BX235" s="5"/>
      <c r="BY235" s="5"/>
      <c r="CA235" s="5"/>
      <c r="CB235" s="5"/>
      <c r="CD235" s="5"/>
      <c r="CE235" s="5"/>
      <c r="CG235" s="5"/>
      <c r="CH235" s="5"/>
      <c r="CJ235" s="5"/>
      <c r="CK235" s="5"/>
      <c r="CM235" s="5"/>
      <c r="CN235" s="5"/>
      <c r="CP235" s="5"/>
      <c r="CQ235" s="5"/>
    </row>
    <row r="236" spans="56:95" ht="14.4" customHeight="1" x14ac:dyDescent="0.3">
      <c r="BF236" s="7" t="s">
        <v>182</v>
      </c>
      <c r="BG236" s="7"/>
      <c r="BI236" s="7" t="s">
        <v>183</v>
      </c>
      <c r="BJ236" s="7"/>
      <c r="BL236" s="7" t="s">
        <v>184</v>
      </c>
      <c r="BM236" s="7"/>
      <c r="BO236" s="7" t="s">
        <v>185</v>
      </c>
      <c r="BP236" s="7"/>
      <c r="BR236" s="7" t="s">
        <v>186</v>
      </c>
      <c r="BS236" s="7"/>
      <c r="BU236" s="7" t="s">
        <v>187</v>
      </c>
      <c r="BV236" s="7"/>
      <c r="BX236" s="7" t="s">
        <v>188</v>
      </c>
      <c r="BY236" s="7"/>
      <c r="CA236" s="7" t="s">
        <v>189</v>
      </c>
      <c r="CB236" s="7"/>
      <c r="CD236" s="7" t="s">
        <v>190</v>
      </c>
      <c r="CE236" s="7"/>
      <c r="CG236" s="7" t="s">
        <v>191</v>
      </c>
      <c r="CH236" s="7"/>
      <c r="CJ236" s="7" t="s">
        <v>192</v>
      </c>
      <c r="CK236" s="7"/>
      <c r="CM236" s="7" t="s">
        <v>193</v>
      </c>
      <c r="CN236" s="7"/>
      <c r="CP236" s="7" t="s">
        <v>194</v>
      </c>
      <c r="CQ236" s="7"/>
    </row>
    <row r="237" spans="56:95" x14ac:dyDescent="0.3">
      <c r="BF237" s="7"/>
      <c r="BG237" s="7"/>
      <c r="BI237" s="7"/>
      <c r="BJ237" s="7"/>
      <c r="BL237" s="7"/>
      <c r="BM237" s="7"/>
      <c r="BO237" s="7"/>
      <c r="BP237" s="7"/>
      <c r="BR237" s="7"/>
      <c r="BS237" s="7"/>
      <c r="BU237" s="7"/>
      <c r="BV237" s="7"/>
      <c r="BX237" s="7"/>
      <c r="BY237" s="7"/>
      <c r="CA237" s="7"/>
      <c r="CB237" s="7"/>
      <c r="CD237" s="7"/>
      <c r="CE237" s="7"/>
      <c r="CG237" s="7"/>
      <c r="CH237" s="7"/>
      <c r="CJ237" s="7"/>
      <c r="CK237" s="7"/>
      <c r="CM237" s="7"/>
      <c r="CN237" s="7"/>
      <c r="CP237" s="7"/>
      <c r="CQ237" s="7"/>
    </row>
    <row r="238" spans="56:95" x14ac:dyDescent="0.3">
      <c r="BF238" t="s">
        <v>33</v>
      </c>
      <c r="BG238" t="s">
        <v>36</v>
      </c>
      <c r="BI238" t="s">
        <v>33</v>
      </c>
      <c r="BJ238" t="s">
        <v>36</v>
      </c>
      <c r="BL238" t="s">
        <v>33</v>
      </c>
      <c r="BM238" t="s">
        <v>36</v>
      </c>
      <c r="BO238" t="s">
        <v>33</v>
      </c>
      <c r="BP238" t="s">
        <v>36</v>
      </c>
      <c r="BR238" t="s">
        <v>33</v>
      </c>
      <c r="BS238" t="s">
        <v>36</v>
      </c>
      <c r="BU238" t="s">
        <v>33</v>
      </c>
      <c r="BV238" t="s">
        <v>36</v>
      </c>
      <c r="BX238" t="s">
        <v>33</v>
      </c>
      <c r="BY238" t="s">
        <v>36</v>
      </c>
      <c r="CA238" t="s">
        <v>33</v>
      </c>
      <c r="CB238" t="s">
        <v>36</v>
      </c>
      <c r="CD238" t="s">
        <v>33</v>
      </c>
      <c r="CE238" t="s">
        <v>36</v>
      </c>
      <c r="CG238" t="s">
        <v>33</v>
      </c>
      <c r="CH238" t="s">
        <v>36</v>
      </c>
      <c r="CJ238" t="s">
        <v>33</v>
      </c>
      <c r="CK238" t="s">
        <v>36</v>
      </c>
      <c r="CM238" t="s">
        <v>33</v>
      </c>
      <c r="CN238" t="s">
        <v>36</v>
      </c>
      <c r="CP238" t="s">
        <v>33</v>
      </c>
      <c r="CQ238" t="s">
        <v>36</v>
      </c>
    </row>
    <row r="239" spans="56:95" x14ac:dyDescent="0.3">
      <c r="BF239" t="str">
        <f>"=1999"</f>
        <v>=1999</v>
      </c>
      <c r="BG239" t="str">
        <f>"&gt;8"</f>
        <v>&gt;8</v>
      </c>
      <c r="BI239" t="str">
        <f>"=2000"</f>
        <v>=2000</v>
      </c>
      <c r="BJ239" t="str">
        <f>"&gt;8"</f>
        <v>&gt;8</v>
      </c>
      <c r="BL239" t="str">
        <f>"=2001"</f>
        <v>=2001</v>
      </c>
      <c r="BM239" t="str">
        <f>"&gt;8"</f>
        <v>&gt;8</v>
      </c>
      <c r="BO239" t="str">
        <f>"=2002"</f>
        <v>=2002</v>
      </c>
      <c r="BP239" t="str">
        <f>"&gt;8"</f>
        <v>&gt;8</v>
      </c>
      <c r="BR239" t="str">
        <f>"=2003"</f>
        <v>=2003</v>
      </c>
      <c r="BS239" t="str">
        <f>"&gt;8"</f>
        <v>&gt;8</v>
      </c>
      <c r="BU239" t="str">
        <f>"=2004"</f>
        <v>=2004</v>
      </c>
      <c r="BV239" t="str">
        <f>"&gt;8"</f>
        <v>&gt;8</v>
      </c>
      <c r="BX239" t="str">
        <f>"=2005"</f>
        <v>=2005</v>
      </c>
      <c r="BY239" t="str">
        <f>"&gt;8"</f>
        <v>&gt;8</v>
      </c>
      <c r="CA239" t="str">
        <f>"=2006"</f>
        <v>=2006</v>
      </c>
      <c r="CB239" t="str">
        <f>"&gt;8"</f>
        <v>&gt;8</v>
      </c>
      <c r="CD239" t="str">
        <f>"=2007"</f>
        <v>=2007</v>
      </c>
      <c r="CE239" t="str">
        <f>"&gt;8"</f>
        <v>&gt;8</v>
      </c>
      <c r="CG239" t="str">
        <f>"=2008"</f>
        <v>=2008</v>
      </c>
      <c r="CH239" t="str">
        <f>"&gt;8"</f>
        <v>&gt;8</v>
      </c>
      <c r="CJ239" t="str">
        <f>"=2009"</f>
        <v>=2009</v>
      </c>
      <c r="CK239" t="str">
        <f>"&gt;8"</f>
        <v>&gt;8</v>
      </c>
      <c r="CM239" t="str">
        <f>"=2010"</f>
        <v>=2010</v>
      </c>
      <c r="CN239" t="str">
        <f>"&gt;8"</f>
        <v>&gt;8</v>
      </c>
      <c r="CP239" t="str">
        <f>"=2011"</f>
        <v>=2011</v>
      </c>
      <c r="CQ239" t="str">
        <f>"&gt;8"</f>
        <v>&gt;8</v>
      </c>
    </row>
    <row r="240" spans="56:95" x14ac:dyDescent="0.3">
      <c r="BF240" s="5">
        <f>DCOUNT(A1:BS165,"year",BF238:BG239)</f>
        <v>1</v>
      </c>
      <c r="BG240" s="5"/>
      <c r="BI240" s="5">
        <f>DCOUNT(A1:BS165,"year",BI238:BJ239)</f>
        <v>7</v>
      </c>
      <c r="BJ240" s="5"/>
      <c r="BL240" s="5">
        <f>DCOUNT(A1:BS165,"year",BL238:BM239)</f>
        <v>22</v>
      </c>
      <c r="BM240" s="5"/>
      <c r="BO240" s="5">
        <f>DCOUNT(A1:BS165,"year",BO238:BP239)</f>
        <v>10</v>
      </c>
      <c r="BP240" s="5"/>
      <c r="BR240" s="5">
        <f>DCOUNT(A1:BS165,"year",BR238:BS239)</f>
        <v>8</v>
      </c>
      <c r="BS240" s="5"/>
      <c r="BU240" s="5">
        <f>DCOUNT(A1:BS165,"year",BU238:BV239)</f>
        <v>10</v>
      </c>
      <c r="BV240" s="5"/>
      <c r="BX240" s="5">
        <f>DCOUNT(A1:BS165,"year",BX238:BY239)</f>
        <v>14</v>
      </c>
      <c r="BY240" s="5"/>
      <c r="CA240" s="5">
        <f>DCOUNT(A1:BS165,"year",CA238:CB239)</f>
        <v>3</v>
      </c>
      <c r="CB240" s="5"/>
      <c r="CD240" s="5">
        <f>DCOUNT(A1:BS165,"year",CD238:CE239)</f>
        <v>9</v>
      </c>
      <c r="CE240" s="5"/>
      <c r="CG240" s="5">
        <f>DCOUNT(A1:BS165,"year",CG238:CH239)</f>
        <v>13</v>
      </c>
      <c r="CH240" s="5"/>
      <c r="CJ240" s="5">
        <f>DCOUNT(A1:BS165,"year",CJ238:CK239)</f>
        <v>10</v>
      </c>
      <c r="CK240" s="5"/>
      <c r="CM240" s="5">
        <f>DCOUNT(A1:BS165,"year",CM238:CN239)</f>
        <v>4</v>
      </c>
      <c r="CN240" s="5"/>
      <c r="CP240" s="5">
        <f>DCOUNT(A1:BS165,"year",CP238:CQ239)</f>
        <v>3</v>
      </c>
      <c r="CQ240" s="5"/>
    </row>
    <row r="241" spans="56:71" x14ac:dyDescent="0.3">
      <c r="BF241" s="5"/>
      <c r="BG241" s="5"/>
      <c r="BI241" s="5"/>
      <c r="BJ241" s="5"/>
      <c r="BL241" s="5"/>
      <c r="BM241" s="5"/>
      <c r="BO241" s="5"/>
      <c r="BP241" s="5"/>
      <c r="BR241" s="5"/>
      <c r="BS241" s="5"/>
    </row>
    <row r="243" spans="56:71" x14ac:dyDescent="0.3">
      <c r="BE243" t="s">
        <v>46</v>
      </c>
      <c r="BF243" t="s">
        <v>47</v>
      </c>
    </row>
    <row r="244" spans="56:71" x14ac:dyDescent="0.3">
      <c r="BD244">
        <v>1999</v>
      </c>
      <c r="BE244">
        <f>((BF233))*(100/45)</f>
        <v>13.333333333333334</v>
      </c>
      <c r="BF244">
        <f>((BF240))*(100/119)</f>
        <v>0.84033613445378152</v>
      </c>
    </row>
    <row r="245" spans="56:71" x14ac:dyDescent="0.3">
      <c r="BD245">
        <v>2000</v>
      </c>
      <c r="BE245">
        <f>((BI233))*(100/45)</f>
        <v>4.4444444444444446</v>
      </c>
      <c r="BF245">
        <f>((BI240))*(100/119)</f>
        <v>5.882352941176471</v>
      </c>
    </row>
    <row r="246" spans="56:71" x14ac:dyDescent="0.3">
      <c r="BD246">
        <v>2001</v>
      </c>
      <c r="BE246">
        <f>((BL233))*(100/45)</f>
        <v>6.666666666666667</v>
      </c>
      <c r="BF246">
        <f>((BL240))*(100/119)</f>
        <v>18.487394957983195</v>
      </c>
    </row>
    <row r="247" spans="56:71" x14ac:dyDescent="0.3">
      <c r="BD247">
        <v>2002</v>
      </c>
      <c r="BE247">
        <f>((BO233))*(100/45)</f>
        <v>13.333333333333334</v>
      </c>
      <c r="BF247">
        <f>((BO240))*(100/119)</f>
        <v>8.4033613445378155</v>
      </c>
      <c r="BH247" s="5"/>
    </row>
    <row r="248" spans="56:71" x14ac:dyDescent="0.3">
      <c r="BD248">
        <v>2003</v>
      </c>
      <c r="BE248">
        <f>((BR233))*(100/45)</f>
        <v>2.2222222222222223</v>
      </c>
      <c r="BF248">
        <f>((BR240))*(100/119)</f>
        <v>6.7226890756302522</v>
      </c>
    </row>
    <row r="249" spans="56:71" x14ac:dyDescent="0.3">
      <c r="BD249">
        <v>2004</v>
      </c>
      <c r="BE249">
        <f>((BU233))*(100/45)</f>
        <v>6.666666666666667</v>
      </c>
      <c r="BF249">
        <f>((BU240))*(100/119)</f>
        <v>8.4033613445378155</v>
      </c>
    </row>
    <row r="250" spans="56:71" x14ac:dyDescent="0.3">
      <c r="BD250">
        <v>2005</v>
      </c>
      <c r="BE250">
        <f>((BX233))*(100/45)</f>
        <v>8.8888888888888893</v>
      </c>
      <c r="BF250">
        <f>((BX240))*(100/119)</f>
        <v>11.764705882352942</v>
      </c>
    </row>
    <row r="251" spans="56:71" x14ac:dyDescent="0.3">
      <c r="BD251">
        <v>2006</v>
      </c>
      <c r="BE251">
        <f>((CA233))*(100/45)</f>
        <v>13.333333333333334</v>
      </c>
      <c r="BF251">
        <f>((CA240))*(100/119)</f>
        <v>2.5210084033613445</v>
      </c>
    </row>
    <row r="252" spans="56:71" x14ac:dyDescent="0.3">
      <c r="BD252">
        <v>2007</v>
      </c>
      <c r="BE252">
        <f>((CD233))*(100/45)</f>
        <v>6.666666666666667</v>
      </c>
      <c r="BF252">
        <f>((CD240))*(100/119)</f>
        <v>7.5630252100840334</v>
      </c>
    </row>
    <row r="253" spans="56:71" x14ac:dyDescent="0.3">
      <c r="BD253">
        <v>2008</v>
      </c>
      <c r="BE253">
        <f>((CG233))*(100/45)</f>
        <v>2.2222222222222223</v>
      </c>
      <c r="BF253">
        <f>((CG240))*(100/119)</f>
        <v>10.92436974789916</v>
      </c>
    </row>
    <row r="254" spans="56:71" x14ac:dyDescent="0.3">
      <c r="BD254">
        <v>2009</v>
      </c>
      <c r="BE254">
        <f>((CJ233))*(100/45)</f>
        <v>4.4444444444444446</v>
      </c>
      <c r="BF254">
        <f>((CJ240))*(100/119)</f>
        <v>8.4033613445378155</v>
      </c>
    </row>
    <row r="255" spans="56:71" x14ac:dyDescent="0.3">
      <c r="BD255">
        <v>2010</v>
      </c>
      <c r="BE255">
        <f>((CM233))*(100/45)</f>
        <v>8.8888888888888893</v>
      </c>
      <c r="BF255">
        <f>((CM240))*(100/119)</f>
        <v>3.3613445378151261</v>
      </c>
    </row>
    <row r="256" spans="56:71" x14ac:dyDescent="0.3">
      <c r="BD256">
        <v>2011</v>
      </c>
      <c r="BE256">
        <f>((CP233))*(100/45)</f>
        <v>8.8888888888888893</v>
      </c>
      <c r="BF256">
        <f>((CP240))*(100/119)</f>
        <v>2.5210084033613445</v>
      </c>
    </row>
    <row r="258" spans="57:73" x14ac:dyDescent="0.3">
      <c r="BH258" t="s">
        <v>195</v>
      </c>
    </row>
    <row r="259" spans="57:73" x14ac:dyDescent="0.3">
      <c r="BK259" t="s">
        <v>202</v>
      </c>
      <c r="BL259" t="s">
        <v>203</v>
      </c>
      <c r="BM259" t="s">
        <v>204</v>
      </c>
      <c r="BN259" t="s">
        <v>205</v>
      </c>
      <c r="BO259" t="s">
        <v>206</v>
      </c>
    </row>
    <row r="260" spans="57:73" x14ac:dyDescent="0.3">
      <c r="BK260" t="s">
        <v>197</v>
      </c>
      <c r="BL260" t="s">
        <v>198</v>
      </c>
      <c r="BM260" t="s">
        <v>199</v>
      </c>
      <c r="BN260" t="s">
        <v>200</v>
      </c>
      <c r="BO260" t="s">
        <v>201</v>
      </c>
    </row>
    <row r="264" spans="57:73" x14ac:dyDescent="0.3">
      <c r="BE264" s="7" t="s">
        <v>207</v>
      </c>
      <c r="BF264" s="7"/>
      <c r="BH264" s="7" t="s">
        <v>208</v>
      </c>
      <c r="BI264" s="7"/>
      <c r="BK264" s="7" t="s">
        <v>209</v>
      </c>
      <c r="BL264" s="7"/>
      <c r="BN264" s="7" t="s">
        <v>210</v>
      </c>
      <c r="BO264" s="7"/>
      <c r="BQ264" s="7" t="s">
        <v>211</v>
      </c>
      <c r="BR264" s="7"/>
      <c r="BT264" s="7" t="s">
        <v>212</v>
      </c>
      <c r="BU264" s="7"/>
    </row>
    <row r="265" spans="57:73" x14ac:dyDescent="0.3">
      <c r="BE265" s="7"/>
      <c r="BF265" s="7"/>
      <c r="BH265" s="7"/>
      <c r="BI265" s="7"/>
      <c r="BK265" s="7"/>
      <c r="BL265" s="7"/>
      <c r="BN265" s="7"/>
      <c r="BO265" s="7"/>
      <c r="BQ265" s="7"/>
      <c r="BR265" s="7"/>
      <c r="BT265" s="7"/>
      <c r="BU265" s="7"/>
    </row>
    <row r="266" spans="57:73" x14ac:dyDescent="0.3">
      <c r="BE266">
        <f>COUNTIF(K2:K46, "=0")</f>
        <v>39</v>
      </c>
      <c r="BH266">
        <f>COUNTIF(K2:K46, "=1")</f>
        <v>2</v>
      </c>
      <c r="BK266">
        <f>COUNTIF(K2:K46, "=2")</f>
        <v>4</v>
      </c>
      <c r="BN266">
        <f>COUNTIF(K2:K46, "=3")</f>
        <v>0</v>
      </c>
      <c r="BQ266">
        <f>COUNTIF(K2:K46, "=4")</f>
        <v>0</v>
      </c>
      <c r="BT266">
        <f>COUNTIF(K2:K46, "=-9")</f>
        <v>0</v>
      </c>
    </row>
    <row r="269" spans="57:73" x14ac:dyDescent="0.3">
      <c r="BE269" s="7" t="s">
        <v>213</v>
      </c>
      <c r="BF269" s="7"/>
      <c r="BH269" s="7" t="s">
        <v>214</v>
      </c>
      <c r="BI269" s="7"/>
      <c r="BK269" s="7" t="s">
        <v>215</v>
      </c>
      <c r="BL269" s="7"/>
      <c r="BN269" s="7" t="s">
        <v>216</v>
      </c>
      <c r="BO269" s="7"/>
      <c r="BQ269" s="7" t="s">
        <v>217</v>
      </c>
      <c r="BR269" s="7"/>
      <c r="BT269" s="7" t="s">
        <v>212</v>
      </c>
      <c r="BU269" s="7"/>
    </row>
    <row r="270" spans="57:73" x14ac:dyDescent="0.3">
      <c r="BE270" s="7"/>
      <c r="BF270" s="7"/>
      <c r="BH270" s="7"/>
      <c r="BI270" s="7"/>
      <c r="BK270" s="7"/>
      <c r="BL270" s="7"/>
      <c r="BN270" s="7"/>
      <c r="BO270" s="7"/>
      <c r="BQ270" s="7"/>
      <c r="BR270" s="7"/>
      <c r="BT270" s="7"/>
      <c r="BU270" s="7"/>
    </row>
    <row r="271" spans="57:73" x14ac:dyDescent="0.3">
      <c r="BE271">
        <f>COUNTIF(K47:K165, "=0")</f>
        <v>111</v>
      </c>
      <c r="BH271">
        <f>COUNTIF(K47:K165, "=1")</f>
        <v>3</v>
      </c>
      <c r="BK271">
        <f>COUNTIF(K47:K165, "=2")</f>
        <v>2</v>
      </c>
      <c r="BN271">
        <f>COUNTIF(K47:K165, "=3")</f>
        <v>3</v>
      </c>
      <c r="BQ271">
        <f>COUNTIF(K47:K165, "=4")</f>
        <v>0</v>
      </c>
      <c r="BT271">
        <f>COUNTIF(K47:K165, "=-9")</f>
        <v>0</v>
      </c>
    </row>
    <row r="276" spans="57:71" x14ac:dyDescent="0.3">
      <c r="BE276" s="7" t="s">
        <v>218</v>
      </c>
      <c r="BF276" s="7"/>
      <c r="BH276" s="7" t="s">
        <v>219</v>
      </c>
      <c r="BI276" s="7"/>
      <c r="BK276" s="7" t="s">
        <v>212</v>
      </c>
      <c r="BL276" s="7"/>
    </row>
    <row r="277" spans="57:71" x14ac:dyDescent="0.3">
      <c r="BE277" s="7"/>
      <c r="BF277" s="7"/>
      <c r="BH277" s="7"/>
      <c r="BI277" s="7"/>
      <c r="BK277" s="7"/>
      <c r="BL277" s="7"/>
      <c r="BO277" t="s">
        <v>220</v>
      </c>
      <c r="BP277" t="s">
        <v>221</v>
      </c>
    </row>
    <row r="278" spans="57:71" x14ac:dyDescent="0.3">
      <c r="BE278">
        <f>COUNTIF(L2:L46, "=0")</f>
        <v>0</v>
      </c>
      <c r="BH278">
        <f>COUNTIF(L2:L46, "=1")</f>
        <v>45</v>
      </c>
      <c r="BK278">
        <f>COUNTIF(L2:L46, "=-9")</f>
        <v>0</v>
      </c>
      <c r="BN278" t="s">
        <v>222</v>
      </c>
      <c r="BO278">
        <f>((BE278))*(100/45)</f>
        <v>0</v>
      </c>
      <c r="BP278">
        <f>((BE283))*(100/119)</f>
        <v>0</v>
      </c>
    </row>
    <row r="279" spans="57:71" x14ac:dyDescent="0.3">
      <c r="BN279" t="s">
        <v>223</v>
      </c>
      <c r="BO279">
        <f>((BH278))*(100/45)</f>
        <v>100</v>
      </c>
      <c r="BP279">
        <f>((BH283))*(100/119)</f>
        <v>100</v>
      </c>
      <c r="BS279">
        <f>100/45</f>
        <v>2.2222222222222223</v>
      </c>
    </row>
    <row r="280" spans="57:71" x14ac:dyDescent="0.3">
      <c r="BN280" t="s">
        <v>123</v>
      </c>
      <c r="BO280">
        <f>((BK278))*(100/45)</f>
        <v>0</v>
      </c>
      <c r="BP280">
        <f>((BK283))*(100/119)</f>
        <v>0</v>
      </c>
      <c r="BS280">
        <f>100/119</f>
        <v>0.84033613445378152</v>
      </c>
    </row>
    <row r="281" spans="57:71" x14ac:dyDescent="0.3">
      <c r="BE281" s="7" t="s">
        <v>224</v>
      </c>
      <c r="BF281" s="7"/>
      <c r="BH281" s="7" t="s">
        <v>225</v>
      </c>
      <c r="BI281" s="7"/>
      <c r="BK281" s="7" t="s">
        <v>226</v>
      </c>
      <c r="BL281" s="7"/>
    </row>
    <row r="282" spans="57:71" x14ac:dyDescent="0.3">
      <c r="BE282" s="7"/>
      <c r="BF282" s="7"/>
      <c r="BH282" s="7"/>
      <c r="BI282" s="7"/>
      <c r="BK282" s="7"/>
      <c r="BL282" s="7"/>
    </row>
    <row r="283" spans="57:71" x14ac:dyDescent="0.3">
      <c r="BE283">
        <f>COUNTIF(L47:L165, "=0")</f>
        <v>0</v>
      </c>
      <c r="BH283">
        <f>COUNTIF(L47:L165, "=1")</f>
        <v>119</v>
      </c>
      <c r="BK283">
        <f>COUNTIF(L47:L165, "=-9")</f>
        <v>0</v>
      </c>
    </row>
    <row r="286" spans="57:71" x14ac:dyDescent="0.3">
      <c r="BO286" s="9"/>
    </row>
    <row r="288" spans="57:71" x14ac:dyDescent="0.3">
      <c r="BE288" s="7" t="s">
        <v>227</v>
      </c>
      <c r="BF288" s="7"/>
      <c r="BH288" s="7" t="s">
        <v>228</v>
      </c>
      <c r="BI288" s="7"/>
      <c r="BK288" s="7" t="s">
        <v>212</v>
      </c>
      <c r="BL288" s="7"/>
      <c r="BP288" t="s">
        <v>220</v>
      </c>
      <c r="BQ288" t="s">
        <v>221</v>
      </c>
    </row>
    <row r="289" spans="57:71" x14ac:dyDescent="0.3">
      <c r="BE289" s="7"/>
      <c r="BF289" s="7"/>
      <c r="BH289" s="7"/>
      <c r="BI289" s="7"/>
      <c r="BK289" s="7"/>
      <c r="BL289" s="7"/>
      <c r="BO289" t="s">
        <v>229</v>
      </c>
      <c r="BP289">
        <f>((BE290))*(100/45)</f>
        <v>2.2222222222222223</v>
      </c>
      <c r="BQ289">
        <f>((BE295))*(100/119)</f>
        <v>3.3613445378151261</v>
      </c>
    </row>
    <row r="290" spans="57:71" x14ac:dyDescent="0.3">
      <c r="BE290">
        <f>COUNTIF(M2:M46, "=0")</f>
        <v>1</v>
      </c>
      <c r="BH290">
        <f>COUNTIF(M2:M46, "=1")</f>
        <v>44</v>
      </c>
      <c r="BK290">
        <f>COUNTIF(M2:M46, "=-9")</f>
        <v>0</v>
      </c>
      <c r="BO290" t="s">
        <v>230</v>
      </c>
      <c r="BP290">
        <f>((BH290))*(100/45)</f>
        <v>97.777777777777786</v>
      </c>
      <c r="BQ290">
        <f>((BH295))*(100/119)</f>
        <v>96.638655462184872</v>
      </c>
    </row>
    <row r="291" spans="57:71" x14ac:dyDescent="0.3">
      <c r="BO291" t="s">
        <v>123</v>
      </c>
      <c r="BP291">
        <f>((BK290))*(100/45)</f>
        <v>0</v>
      </c>
      <c r="BQ291">
        <f>((BK295))*(100/119)</f>
        <v>0</v>
      </c>
    </row>
    <row r="293" spans="57:71" x14ac:dyDescent="0.3">
      <c r="BE293" s="7" t="s">
        <v>231</v>
      </c>
      <c r="BF293" s="7"/>
      <c r="BH293" s="7" t="s">
        <v>232</v>
      </c>
      <c r="BI293" s="7"/>
      <c r="BK293" s="7" t="s">
        <v>226</v>
      </c>
      <c r="BL293" s="7"/>
    </row>
    <row r="294" spans="57:71" x14ac:dyDescent="0.3">
      <c r="BE294" s="7"/>
      <c r="BF294" s="7"/>
      <c r="BH294" s="7"/>
      <c r="BI294" s="7"/>
      <c r="BK294" s="7"/>
      <c r="BL294" s="7"/>
    </row>
    <row r="295" spans="57:71" x14ac:dyDescent="0.3">
      <c r="BE295">
        <f>COUNTIF(M47:M165, "=0")</f>
        <v>4</v>
      </c>
      <c r="BH295">
        <f>COUNTIF(M47:M165, "=1")</f>
        <v>115</v>
      </c>
      <c r="BK295">
        <f>COUNTIF(M47:M165, "=-9")</f>
        <v>0</v>
      </c>
    </row>
    <row r="300" spans="57:71" x14ac:dyDescent="0.3">
      <c r="BE300" s="7" t="s">
        <v>233</v>
      </c>
      <c r="BF300" s="7"/>
      <c r="BH300" s="7" t="s">
        <v>234</v>
      </c>
      <c r="BI300" s="7"/>
      <c r="BK300" s="7" t="s">
        <v>235</v>
      </c>
      <c r="BL300" s="7"/>
      <c r="BN300" s="7" t="s">
        <v>212</v>
      </c>
      <c r="BO300" s="7"/>
      <c r="BR300" t="s">
        <v>220</v>
      </c>
      <c r="BS300" t="s">
        <v>221</v>
      </c>
    </row>
    <row r="301" spans="57:71" x14ac:dyDescent="0.3">
      <c r="BE301" s="7"/>
      <c r="BF301" s="7"/>
      <c r="BH301" s="7"/>
      <c r="BI301" s="7"/>
      <c r="BK301" s="7"/>
      <c r="BL301" s="7"/>
      <c r="BN301" s="7"/>
      <c r="BO301" s="7"/>
      <c r="BQ301" t="s">
        <v>236</v>
      </c>
      <c r="BR301">
        <f>((BE302))*(100/45)</f>
        <v>8.8888888888888893</v>
      </c>
      <c r="BS301">
        <f>((BE307))*(100/119)</f>
        <v>1.680672268907563</v>
      </c>
    </row>
    <row r="302" spans="57:71" x14ac:dyDescent="0.3">
      <c r="BE302">
        <f>COUNTIF(N2:N46, "=1")</f>
        <v>4</v>
      </c>
      <c r="BH302">
        <f>COUNTIF(N2:N46, "=2")</f>
        <v>7</v>
      </c>
      <c r="BK302">
        <f>COUNTIF(N2:N46, "=3")</f>
        <v>34</v>
      </c>
      <c r="BN302">
        <f>COUNTIF(N2:N46, "=-9")</f>
        <v>0</v>
      </c>
      <c r="BQ302" t="s">
        <v>237</v>
      </c>
      <c r="BR302">
        <f>((BH302))*(100/45)</f>
        <v>15.555555555555557</v>
      </c>
      <c r="BS302">
        <f>((BH307))*(100/119)</f>
        <v>9.2436974789915975</v>
      </c>
    </row>
    <row r="303" spans="57:71" x14ac:dyDescent="0.3">
      <c r="BQ303" t="s">
        <v>238</v>
      </c>
      <c r="BR303">
        <f>((BK302))*(100/45)</f>
        <v>75.555555555555557</v>
      </c>
      <c r="BS303">
        <f>((BK307))*(100/119)</f>
        <v>89.075630252100837</v>
      </c>
    </row>
    <row r="304" spans="57:71" x14ac:dyDescent="0.3">
      <c r="BQ304" t="s">
        <v>123</v>
      </c>
      <c r="BR304">
        <f>((BN302))*(100/45)</f>
        <v>0</v>
      </c>
      <c r="BS304">
        <f>((BN307))*(100/119)</f>
        <v>0</v>
      </c>
    </row>
    <row r="305" spans="57:74" x14ac:dyDescent="0.3">
      <c r="BE305" s="7" t="s">
        <v>239</v>
      </c>
      <c r="BF305" s="7"/>
      <c r="BH305" s="7" t="s">
        <v>240</v>
      </c>
      <c r="BI305" s="7"/>
      <c r="BK305" s="7" t="s">
        <v>241</v>
      </c>
      <c r="BL305" s="7"/>
      <c r="BN305" s="7" t="s">
        <v>226</v>
      </c>
      <c r="BO305" s="7"/>
    </row>
    <row r="306" spans="57:74" x14ac:dyDescent="0.3">
      <c r="BE306" s="7"/>
      <c r="BF306" s="7"/>
      <c r="BH306" s="7"/>
      <c r="BI306" s="7"/>
      <c r="BK306" s="7"/>
      <c r="BL306" s="7"/>
      <c r="BN306" s="7"/>
      <c r="BO306" s="7"/>
    </row>
    <row r="307" spans="57:74" x14ac:dyDescent="0.3">
      <c r="BE307">
        <f>COUNTIF(N47:N165, "=1")</f>
        <v>2</v>
      </c>
      <c r="BH307">
        <f>COUNTIF(N47:N165, "=2")</f>
        <v>11</v>
      </c>
      <c r="BK307">
        <f>COUNTIF(N47:N165, "=3")</f>
        <v>106</v>
      </c>
      <c r="BN307">
        <f>COUNTIF(N47:N165, "=-9")</f>
        <v>0</v>
      </c>
    </row>
    <row r="312" spans="57:74" x14ac:dyDescent="0.3">
      <c r="BE312" s="7" t="s">
        <v>242</v>
      </c>
      <c r="BF312" s="7"/>
      <c r="BH312" s="7" t="s">
        <v>243</v>
      </c>
      <c r="BI312" s="7"/>
      <c r="BK312" s="7" t="s">
        <v>244</v>
      </c>
      <c r="BL312" s="7"/>
      <c r="BN312" s="7" t="s">
        <v>245</v>
      </c>
      <c r="BO312" s="7"/>
      <c r="BQ312" s="7" t="s">
        <v>212</v>
      </c>
      <c r="BR312" s="7"/>
      <c r="BU312" t="s">
        <v>220</v>
      </c>
      <c r="BV312" t="s">
        <v>221</v>
      </c>
    </row>
    <row r="313" spans="57:74" x14ac:dyDescent="0.3">
      <c r="BE313" s="7"/>
      <c r="BF313" s="7"/>
      <c r="BH313" s="7"/>
      <c r="BI313" s="7"/>
      <c r="BK313" s="7"/>
      <c r="BL313" s="7"/>
      <c r="BN313" s="7"/>
      <c r="BO313" s="7"/>
      <c r="BQ313" s="7"/>
      <c r="BR313" s="7"/>
      <c r="BT313" t="s">
        <v>246</v>
      </c>
      <c r="BU313">
        <f>((BE314))*(100/45)</f>
        <v>28.888888888888889</v>
      </c>
      <c r="BV313">
        <f>((BE319))*(100/119)</f>
        <v>27.731092436974791</v>
      </c>
    </row>
    <row r="314" spans="57:74" x14ac:dyDescent="0.3">
      <c r="BE314">
        <f>COUNTIF(O2:O46, "=1")</f>
        <v>13</v>
      </c>
      <c r="BH314">
        <f>COUNTIF(O2:O46, "=2")</f>
        <v>9</v>
      </c>
      <c r="BK314">
        <f>COUNTIF(O2:O46, "=3")</f>
        <v>15</v>
      </c>
      <c r="BN314">
        <f>COUNTIF(O2:O46, "=4")</f>
        <v>8</v>
      </c>
      <c r="BQ314">
        <f>COUNTIF(O2:O46, "=-9")</f>
        <v>0</v>
      </c>
      <c r="BT314" t="s">
        <v>247</v>
      </c>
      <c r="BU314">
        <f>((BH314))*(100/45)</f>
        <v>20</v>
      </c>
      <c r="BV314">
        <f>((BH319))*(100/119)</f>
        <v>13.445378151260504</v>
      </c>
    </row>
    <row r="315" spans="57:74" x14ac:dyDescent="0.3">
      <c r="BT315" t="s">
        <v>248</v>
      </c>
      <c r="BU315">
        <f>((BK314))*(100/45)</f>
        <v>33.333333333333336</v>
      </c>
      <c r="BV315">
        <f>((BK319))*(100/119)</f>
        <v>21.84873949579832</v>
      </c>
    </row>
    <row r="316" spans="57:74" x14ac:dyDescent="0.3">
      <c r="BT316" t="s">
        <v>249</v>
      </c>
      <c r="BU316">
        <f>((BN314))*(100/45)</f>
        <v>17.777777777777779</v>
      </c>
      <c r="BV316">
        <f>((BN319))*(100/119)</f>
        <v>36.97478991596639</v>
      </c>
    </row>
    <row r="317" spans="57:74" x14ac:dyDescent="0.3">
      <c r="BE317" s="7" t="s">
        <v>250</v>
      </c>
      <c r="BF317" s="7"/>
      <c r="BH317" s="7" t="s">
        <v>251</v>
      </c>
      <c r="BI317" s="7"/>
      <c r="BK317" s="7" t="s">
        <v>252</v>
      </c>
      <c r="BL317" s="7"/>
      <c r="BN317" s="7" t="s">
        <v>253</v>
      </c>
      <c r="BO317" s="7"/>
      <c r="BQ317" s="7" t="s">
        <v>226</v>
      </c>
      <c r="BR317" s="7"/>
      <c r="BT317" t="s">
        <v>123</v>
      </c>
      <c r="BU317">
        <f>((BQ314))*(100/45)</f>
        <v>0</v>
      </c>
      <c r="BV317">
        <f>((BQ319))*(100/119)</f>
        <v>0</v>
      </c>
    </row>
    <row r="318" spans="57:74" x14ac:dyDescent="0.3">
      <c r="BE318" s="7"/>
      <c r="BF318" s="7"/>
      <c r="BH318" s="7"/>
      <c r="BI318" s="7"/>
      <c r="BK318" s="7"/>
      <c r="BL318" s="7"/>
      <c r="BN318" s="7"/>
      <c r="BO318" s="7"/>
      <c r="BQ318" s="7"/>
      <c r="BR318" s="7"/>
    </row>
    <row r="319" spans="57:74" x14ac:dyDescent="0.3">
      <c r="BE319">
        <f>COUNTIF(O47:O165, "=1")</f>
        <v>33</v>
      </c>
      <c r="BH319">
        <f>COUNTIF(O47:O165, "=2")</f>
        <v>16</v>
      </c>
      <c r="BK319">
        <f>COUNTIF(O47:O165, "=3")</f>
        <v>26</v>
      </c>
      <c r="BN319">
        <f>COUNTIF(O47:O165, "=4")</f>
        <v>44</v>
      </c>
      <c r="BQ319">
        <f>COUNTIF(O47:O165, "=-9")</f>
        <v>0</v>
      </c>
    </row>
  </sheetData>
  <sortState ref="A2:BS165">
    <sortCondition ref="BR2:BR165"/>
  </sortState>
  <mergeCells count="97">
    <mergeCell ref="BE317:BF318"/>
    <mergeCell ref="BH317:BI318"/>
    <mergeCell ref="BK317:BL318"/>
    <mergeCell ref="BN317:BO318"/>
    <mergeCell ref="BQ317:BR318"/>
    <mergeCell ref="BE312:BF313"/>
    <mergeCell ref="BH312:BI313"/>
    <mergeCell ref="BK312:BL313"/>
    <mergeCell ref="BN312:BO313"/>
    <mergeCell ref="BQ312:BR313"/>
    <mergeCell ref="BE300:BF301"/>
    <mergeCell ref="BH300:BI301"/>
    <mergeCell ref="BK300:BL301"/>
    <mergeCell ref="BN300:BO301"/>
    <mergeCell ref="BE305:BF306"/>
    <mergeCell ref="BH305:BI306"/>
    <mergeCell ref="BK305:BL306"/>
    <mergeCell ref="BN305:BO306"/>
    <mergeCell ref="BE288:BF289"/>
    <mergeCell ref="BH288:BI289"/>
    <mergeCell ref="BK288:BL289"/>
    <mergeCell ref="BE293:BF294"/>
    <mergeCell ref="BH293:BI294"/>
    <mergeCell ref="BK293:BL294"/>
    <mergeCell ref="BE276:BF277"/>
    <mergeCell ref="BH276:BI277"/>
    <mergeCell ref="BK276:BL277"/>
    <mergeCell ref="BE281:BF282"/>
    <mergeCell ref="BH281:BI282"/>
    <mergeCell ref="BK281:BL282"/>
    <mergeCell ref="BT264:BU265"/>
    <mergeCell ref="BE269:BF270"/>
    <mergeCell ref="BH269:BI270"/>
    <mergeCell ref="BK269:BL270"/>
    <mergeCell ref="BN269:BO270"/>
    <mergeCell ref="BQ269:BR270"/>
    <mergeCell ref="BT269:BU270"/>
    <mergeCell ref="BE264:BF265"/>
    <mergeCell ref="BH264:BI265"/>
    <mergeCell ref="BK264:BL265"/>
    <mergeCell ref="BN264:BO265"/>
    <mergeCell ref="BQ264:BR265"/>
    <mergeCell ref="BO184:BP185"/>
    <mergeCell ref="BR184:BS185"/>
    <mergeCell ref="BU184:BV185"/>
    <mergeCell ref="A166:XFD166"/>
    <mergeCell ref="BF168:BG169"/>
    <mergeCell ref="BI168:BJ169"/>
    <mergeCell ref="BL168:BM169"/>
    <mergeCell ref="BO168:BP169"/>
    <mergeCell ref="BR191:BS192"/>
    <mergeCell ref="BU191:BV192"/>
    <mergeCell ref="BX184:BY185"/>
    <mergeCell ref="BX191:BY192"/>
    <mergeCell ref="BF207:BG208"/>
    <mergeCell ref="BI207:BJ208"/>
    <mergeCell ref="BL207:BM208"/>
    <mergeCell ref="BO207:BP208"/>
    <mergeCell ref="BR207:BS208"/>
    <mergeCell ref="BF191:BG192"/>
    <mergeCell ref="BI191:BJ192"/>
    <mergeCell ref="BL191:BM192"/>
    <mergeCell ref="BO191:BP192"/>
    <mergeCell ref="BF184:BG185"/>
    <mergeCell ref="BI184:BJ185"/>
    <mergeCell ref="BL184:BM185"/>
    <mergeCell ref="BF214:BG215"/>
    <mergeCell ref="BI214:BJ215"/>
    <mergeCell ref="BL214:BM215"/>
    <mergeCell ref="BO214:BP215"/>
    <mergeCell ref="BR214:BS215"/>
    <mergeCell ref="BF236:BG237"/>
    <mergeCell ref="BI236:BJ237"/>
    <mergeCell ref="BL236:BM237"/>
    <mergeCell ref="BO236:BP237"/>
    <mergeCell ref="BR236:BS237"/>
    <mergeCell ref="BF229:BG230"/>
    <mergeCell ref="BI229:BJ230"/>
    <mergeCell ref="BL229:BM230"/>
    <mergeCell ref="BO229:BP230"/>
    <mergeCell ref="BR229:BS230"/>
    <mergeCell ref="BU236:BV237"/>
    <mergeCell ref="BX236:BY237"/>
    <mergeCell ref="CA236:CB237"/>
    <mergeCell ref="CD236:CE237"/>
    <mergeCell ref="CG236:CH237"/>
    <mergeCell ref="BU229:BV230"/>
    <mergeCell ref="BX229:BY230"/>
    <mergeCell ref="CA229:CB230"/>
    <mergeCell ref="CD229:CE230"/>
    <mergeCell ref="CG229:CH230"/>
    <mergeCell ref="CJ229:CK230"/>
    <mergeCell ref="CM229:CN230"/>
    <mergeCell ref="CP229:CQ230"/>
    <mergeCell ref="CJ236:CK237"/>
    <mergeCell ref="CM236:CN237"/>
    <mergeCell ref="CP236:CQ2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topLeftCell="E1" workbookViewId="0">
      <selection activeCell="U12" sqref="U12"/>
    </sheetView>
  </sheetViews>
  <sheetFormatPr defaultRowHeight="14.4" x14ac:dyDescent="0.3"/>
  <sheetData>
    <row r="1" spans="1:20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20" x14ac:dyDescent="0.3">
      <c r="A2">
        <v>4280</v>
      </c>
      <c r="B2">
        <v>7461</v>
      </c>
      <c r="C2">
        <v>99683</v>
      </c>
      <c r="D2">
        <v>42731</v>
      </c>
      <c r="E2">
        <v>7895</v>
      </c>
      <c r="F2">
        <v>99811</v>
      </c>
      <c r="G2">
        <v>42090</v>
      </c>
      <c r="H2">
        <v>42989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15-COUNTIF(A2:O2, "=0")</f>
        <v>8</v>
      </c>
    </row>
    <row r="3" spans="1:20" x14ac:dyDescent="0.3">
      <c r="A3">
        <v>4148</v>
      </c>
      <c r="B3">
        <v>4280</v>
      </c>
      <c r="C3">
        <v>4271</v>
      </c>
      <c r="D3">
        <v>5849</v>
      </c>
      <c r="E3">
        <v>99683</v>
      </c>
      <c r="F3">
        <v>99811</v>
      </c>
      <c r="G3">
        <v>570</v>
      </c>
      <c r="H3">
        <v>4230</v>
      </c>
      <c r="I3">
        <v>99701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15-COUNTIF(A3:O3, "=0")</f>
        <v>9</v>
      </c>
    </row>
    <row r="4" spans="1:20" x14ac:dyDescent="0.3">
      <c r="A4">
        <v>4254</v>
      </c>
      <c r="B4" t="s">
        <v>78</v>
      </c>
      <c r="C4">
        <v>99683</v>
      </c>
      <c r="D4">
        <v>4280</v>
      </c>
      <c r="E4">
        <v>5185</v>
      </c>
      <c r="F4">
        <v>49390</v>
      </c>
      <c r="G4">
        <v>53085</v>
      </c>
      <c r="H4" t="s">
        <v>79</v>
      </c>
      <c r="I4">
        <v>34690</v>
      </c>
      <c r="J4">
        <v>4264</v>
      </c>
      <c r="K4" t="s">
        <v>256</v>
      </c>
      <c r="L4" t="s">
        <v>257</v>
      </c>
      <c r="M4" t="s">
        <v>85</v>
      </c>
      <c r="N4">
        <v>4019</v>
      </c>
      <c r="O4" t="s">
        <v>258</v>
      </c>
      <c r="P4">
        <f t="shared" si="0"/>
        <v>15</v>
      </c>
      <c r="S4" t="s">
        <v>263</v>
      </c>
    </row>
    <row r="5" spans="1:20" x14ac:dyDescent="0.3">
      <c r="A5">
        <v>4260</v>
      </c>
      <c r="B5">
        <v>41071</v>
      </c>
      <c r="C5">
        <v>4275</v>
      </c>
      <c r="D5">
        <v>4254</v>
      </c>
      <c r="E5">
        <v>2869</v>
      </c>
      <c r="F5">
        <v>99811</v>
      </c>
      <c r="G5">
        <v>4280</v>
      </c>
      <c r="H5">
        <v>78551</v>
      </c>
      <c r="I5">
        <v>42090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9</v>
      </c>
      <c r="S5" t="s">
        <v>264</v>
      </c>
      <c r="T5" t="s">
        <v>265</v>
      </c>
    </row>
    <row r="6" spans="1:20" x14ac:dyDescent="0.3">
      <c r="A6">
        <v>4280</v>
      </c>
      <c r="B6">
        <v>4254</v>
      </c>
      <c r="C6">
        <v>4271</v>
      </c>
      <c r="D6">
        <v>99604</v>
      </c>
      <c r="E6">
        <v>2869</v>
      </c>
      <c r="F6">
        <v>79902</v>
      </c>
      <c r="G6">
        <v>4240</v>
      </c>
      <c r="H6">
        <v>4242</v>
      </c>
      <c r="I6">
        <v>4168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9</v>
      </c>
      <c r="R6" t="s">
        <v>266</v>
      </c>
      <c r="S6">
        <f>AVERAGE(P2:P46)</f>
        <v>11.644444444444444</v>
      </c>
      <c r="T6">
        <f>AVERAGE(P47:P165)</f>
        <v>12.53781512605042</v>
      </c>
    </row>
    <row r="7" spans="1:20" x14ac:dyDescent="0.3">
      <c r="A7">
        <v>4148</v>
      </c>
      <c r="B7">
        <v>5845</v>
      </c>
      <c r="C7">
        <v>389</v>
      </c>
      <c r="D7" t="s">
        <v>81</v>
      </c>
      <c r="E7">
        <v>4280</v>
      </c>
      <c r="F7">
        <v>99811</v>
      </c>
      <c r="G7">
        <v>9975</v>
      </c>
      <c r="H7">
        <v>2763</v>
      </c>
      <c r="I7">
        <v>99592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9</v>
      </c>
      <c r="R7" t="s">
        <v>267</v>
      </c>
      <c r="S7">
        <f>STDEV(P2:P46)</f>
        <v>3.0162857619893706</v>
      </c>
      <c r="T7">
        <f>STDEV(P47:P165)</f>
        <v>3.0994529751543243</v>
      </c>
    </row>
    <row r="8" spans="1:20" x14ac:dyDescent="0.3">
      <c r="A8">
        <v>4280</v>
      </c>
      <c r="B8">
        <v>4254</v>
      </c>
      <c r="C8">
        <v>7469</v>
      </c>
      <c r="D8">
        <v>99683</v>
      </c>
      <c r="E8">
        <v>4294</v>
      </c>
      <c r="F8">
        <v>4275</v>
      </c>
      <c r="G8">
        <v>51881</v>
      </c>
      <c r="H8">
        <v>5849</v>
      </c>
      <c r="I8">
        <v>5128</v>
      </c>
      <c r="J8">
        <v>389</v>
      </c>
      <c r="K8">
        <v>99591</v>
      </c>
      <c r="L8">
        <v>2859</v>
      </c>
      <c r="M8">
        <v>2724</v>
      </c>
      <c r="N8">
        <v>53081</v>
      </c>
      <c r="O8">
        <v>53085</v>
      </c>
      <c r="P8">
        <f t="shared" si="0"/>
        <v>15</v>
      </c>
    </row>
    <row r="9" spans="1:20" x14ac:dyDescent="0.3">
      <c r="A9">
        <v>4254</v>
      </c>
      <c r="B9">
        <v>99683</v>
      </c>
      <c r="C9">
        <v>2762</v>
      </c>
      <c r="D9">
        <v>45386</v>
      </c>
      <c r="E9">
        <v>99831</v>
      </c>
      <c r="F9">
        <v>9971</v>
      </c>
      <c r="G9">
        <v>99812</v>
      </c>
      <c r="H9">
        <v>2761</v>
      </c>
      <c r="I9">
        <v>2851</v>
      </c>
      <c r="J9">
        <v>2763</v>
      </c>
      <c r="K9">
        <v>9961</v>
      </c>
      <c r="L9">
        <v>4019</v>
      </c>
      <c r="M9">
        <v>2724</v>
      </c>
      <c r="N9">
        <v>28860</v>
      </c>
      <c r="O9">
        <v>4168</v>
      </c>
      <c r="P9">
        <f t="shared" si="0"/>
        <v>15</v>
      </c>
    </row>
    <row r="10" spans="1:20" x14ac:dyDescent="0.3">
      <c r="A10">
        <v>4280</v>
      </c>
      <c r="B10">
        <v>78551</v>
      </c>
      <c r="C10">
        <v>99812</v>
      </c>
      <c r="D10">
        <v>41402</v>
      </c>
      <c r="E10">
        <v>5849</v>
      </c>
      <c r="F10">
        <v>99859</v>
      </c>
      <c r="G10">
        <v>5192</v>
      </c>
      <c r="H10">
        <v>99674</v>
      </c>
      <c r="I10">
        <v>44422</v>
      </c>
      <c r="J10">
        <v>2869</v>
      </c>
      <c r="K10">
        <v>2762</v>
      </c>
      <c r="L10">
        <v>5185</v>
      </c>
      <c r="M10">
        <v>5119</v>
      </c>
      <c r="N10">
        <v>48283</v>
      </c>
      <c r="O10">
        <v>35782</v>
      </c>
      <c r="P10">
        <f t="shared" si="0"/>
        <v>15</v>
      </c>
    </row>
    <row r="11" spans="1:20" x14ac:dyDescent="0.3">
      <c r="A11">
        <v>4254</v>
      </c>
      <c r="B11">
        <v>78551</v>
      </c>
      <c r="C11">
        <v>2866</v>
      </c>
      <c r="D11">
        <v>5849</v>
      </c>
      <c r="E11">
        <v>42821</v>
      </c>
      <c r="F11">
        <v>42732</v>
      </c>
      <c r="G11">
        <v>42731</v>
      </c>
      <c r="H11">
        <v>2639</v>
      </c>
      <c r="I11">
        <v>5185</v>
      </c>
      <c r="J11">
        <v>4233</v>
      </c>
      <c r="K11">
        <v>51189</v>
      </c>
      <c r="L11">
        <v>2851</v>
      </c>
      <c r="M11">
        <v>99811</v>
      </c>
      <c r="N11">
        <v>99683</v>
      </c>
      <c r="O11">
        <v>99739</v>
      </c>
      <c r="P11">
        <f t="shared" si="0"/>
        <v>15</v>
      </c>
    </row>
    <row r="12" spans="1:20" x14ac:dyDescent="0.3">
      <c r="A12">
        <v>41011</v>
      </c>
      <c r="B12">
        <v>78551</v>
      </c>
      <c r="C12">
        <v>51881</v>
      </c>
      <c r="D12">
        <v>4271</v>
      </c>
      <c r="E12">
        <v>4148</v>
      </c>
      <c r="F12">
        <v>2518</v>
      </c>
      <c r="G12">
        <v>3090</v>
      </c>
      <c r="H12">
        <v>41401</v>
      </c>
      <c r="I12">
        <v>4019</v>
      </c>
      <c r="J12">
        <v>3051</v>
      </c>
      <c r="K12">
        <v>2768</v>
      </c>
      <c r="L12">
        <v>2752</v>
      </c>
      <c r="M12">
        <v>71906</v>
      </c>
      <c r="N12">
        <v>37924</v>
      </c>
      <c r="O12">
        <v>0</v>
      </c>
      <c r="P12">
        <f t="shared" si="0"/>
        <v>14</v>
      </c>
    </row>
    <row r="13" spans="1:20" x14ac:dyDescent="0.3">
      <c r="A13">
        <v>42820</v>
      </c>
      <c r="B13">
        <v>99811</v>
      </c>
      <c r="C13">
        <v>99683</v>
      </c>
      <c r="D13">
        <v>40391</v>
      </c>
      <c r="E13">
        <v>78551</v>
      </c>
      <c r="F13">
        <v>4270</v>
      </c>
      <c r="G13">
        <v>5845</v>
      </c>
      <c r="H13">
        <v>5119</v>
      </c>
      <c r="I13">
        <v>25053</v>
      </c>
      <c r="J13">
        <v>25083</v>
      </c>
      <c r="K13">
        <v>25063</v>
      </c>
      <c r="L13">
        <v>78820</v>
      </c>
      <c r="M13">
        <v>5990</v>
      </c>
      <c r="N13">
        <v>5733</v>
      </c>
      <c r="O13">
        <v>4148</v>
      </c>
      <c r="P13">
        <f t="shared" si="0"/>
        <v>15</v>
      </c>
    </row>
    <row r="14" spans="1:20" x14ac:dyDescent="0.3">
      <c r="A14">
        <v>4148</v>
      </c>
      <c r="B14">
        <v>99683</v>
      </c>
      <c r="C14">
        <v>99859</v>
      </c>
      <c r="D14">
        <v>99811</v>
      </c>
      <c r="E14">
        <v>5845</v>
      </c>
      <c r="F14">
        <v>4280</v>
      </c>
      <c r="G14">
        <v>43491</v>
      </c>
      <c r="H14">
        <v>4240</v>
      </c>
      <c r="I14">
        <v>2875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9</v>
      </c>
    </row>
    <row r="15" spans="1:20" x14ac:dyDescent="0.3">
      <c r="A15">
        <v>4280</v>
      </c>
      <c r="B15">
        <v>570</v>
      </c>
      <c r="C15">
        <v>5849</v>
      </c>
      <c r="D15" t="s">
        <v>259</v>
      </c>
      <c r="E15">
        <v>99683</v>
      </c>
      <c r="F15">
        <v>42731</v>
      </c>
      <c r="G15">
        <v>41402</v>
      </c>
      <c r="H15">
        <v>412</v>
      </c>
      <c r="I15">
        <v>41401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9</v>
      </c>
    </row>
    <row r="16" spans="1:20" x14ac:dyDescent="0.3">
      <c r="A16">
        <v>4148</v>
      </c>
      <c r="B16">
        <v>4280</v>
      </c>
      <c r="C16">
        <v>2851</v>
      </c>
      <c r="D16">
        <v>25092</v>
      </c>
      <c r="E16">
        <v>9971</v>
      </c>
      <c r="F16">
        <v>9975</v>
      </c>
      <c r="G16">
        <v>5849</v>
      </c>
      <c r="H16">
        <v>2762</v>
      </c>
      <c r="I16">
        <v>99811</v>
      </c>
      <c r="J16">
        <v>5185</v>
      </c>
      <c r="K16">
        <v>78551</v>
      </c>
      <c r="L16">
        <v>78559</v>
      </c>
      <c r="M16">
        <v>2765</v>
      </c>
      <c r="N16">
        <v>389</v>
      </c>
      <c r="O16">
        <v>2767</v>
      </c>
      <c r="P16">
        <f t="shared" si="0"/>
        <v>15</v>
      </c>
    </row>
    <row r="17" spans="1:16" x14ac:dyDescent="0.3">
      <c r="A17">
        <v>4280</v>
      </c>
      <c r="B17">
        <v>51881</v>
      </c>
      <c r="C17" t="s">
        <v>79</v>
      </c>
      <c r="D17">
        <v>4254</v>
      </c>
      <c r="E17">
        <v>5193</v>
      </c>
      <c r="F17">
        <v>9975</v>
      </c>
      <c r="G17">
        <v>5859</v>
      </c>
      <c r="H17">
        <v>99683</v>
      </c>
      <c r="I17">
        <v>24220</v>
      </c>
      <c r="J17">
        <v>4271</v>
      </c>
      <c r="K17">
        <v>2724</v>
      </c>
      <c r="L17">
        <v>4233</v>
      </c>
      <c r="M17">
        <v>99674</v>
      </c>
      <c r="N17">
        <v>40390</v>
      </c>
      <c r="O17">
        <v>5849</v>
      </c>
      <c r="P17">
        <f t="shared" si="0"/>
        <v>15</v>
      </c>
    </row>
    <row r="18" spans="1:16" x14ac:dyDescent="0.3">
      <c r="A18">
        <v>4148</v>
      </c>
      <c r="B18">
        <v>42823</v>
      </c>
      <c r="C18">
        <v>5070</v>
      </c>
      <c r="D18">
        <v>48283</v>
      </c>
      <c r="E18">
        <v>4280</v>
      </c>
      <c r="F18">
        <v>40291</v>
      </c>
      <c r="G18">
        <v>4271</v>
      </c>
      <c r="H18">
        <v>5723</v>
      </c>
      <c r="I18">
        <v>99731</v>
      </c>
      <c r="J18">
        <v>53140</v>
      </c>
      <c r="K18">
        <v>99683</v>
      </c>
      <c r="L18">
        <v>2867</v>
      </c>
      <c r="M18">
        <v>9971</v>
      </c>
      <c r="N18">
        <v>45386</v>
      </c>
      <c r="O18">
        <v>5601</v>
      </c>
      <c r="P18">
        <f t="shared" si="0"/>
        <v>15</v>
      </c>
    </row>
    <row r="19" spans="1:16" x14ac:dyDescent="0.3">
      <c r="A19">
        <v>4254</v>
      </c>
      <c r="B19">
        <v>4280</v>
      </c>
      <c r="C19">
        <v>311</v>
      </c>
      <c r="D19">
        <v>7801</v>
      </c>
      <c r="E19">
        <v>7070</v>
      </c>
      <c r="F19">
        <v>5180</v>
      </c>
      <c r="G19">
        <v>4239</v>
      </c>
      <c r="H19">
        <v>5185</v>
      </c>
      <c r="I19">
        <v>25000</v>
      </c>
      <c r="J19">
        <v>9975</v>
      </c>
      <c r="K19">
        <v>2859</v>
      </c>
      <c r="L19">
        <v>5845</v>
      </c>
      <c r="M19">
        <v>48283</v>
      </c>
      <c r="N19">
        <v>496</v>
      </c>
      <c r="O19">
        <v>42731</v>
      </c>
      <c r="P19">
        <f t="shared" si="0"/>
        <v>15</v>
      </c>
    </row>
    <row r="20" spans="1:16" x14ac:dyDescent="0.3">
      <c r="A20">
        <v>4281</v>
      </c>
      <c r="B20">
        <v>5185</v>
      </c>
      <c r="C20">
        <v>78551</v>
      </c>
      <c r="D20">
        <v>4271</v>
      </c>
      <c r="E20">
        <v>99683</v>
      </c>
      <c r="F20">
        <v>2851</v>
      </c>
      <c r="G20">
        <v>99811</v>
      </c>
      <c r="H20">
        <v>99779</v>
      </c>
      <c r="I20">
        <v>4539</v>
      </c>
      <c r="J20" t="s">
        <v>99</v>
      </c>
      <c r="K20">
        <v>4254</v>
      </c>
      <c r="L20">
        <v>4280</v>
      </c>
      <c r="M20">
        <v>2449</v>
      </c>
      <c r="N20">
        <v>5859</v>
      </c>
      <c r="O20" t="s">
        <v>85</v>
      </c>
      <c r="P20">
        <f t="shared" si="0"/>
        <v>15</v>
      </c>
    </row>
    <row r="21" spans="1:16" x14ac:dyDescent="0.3">
      <c r="A21">
        <v>4280</v>
      </c>
      <c r="B21">
        <v>9971</v>
      </c>
      <c r="C21">
        <v>42741</v>
      </c>
      <c r="D21">
        <v>99811</v>
      </c>
      <c r="E21">
        <v>4148</v>
      </c>
      <c r="F21">
        <v>4019</v>
      </c>
      <c r="G21" t="s">
        <v>90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7</v>
      </c>
    </row>
    <row r="22" spans="1:16" x14ac:dyDescent="0.3">
      <c r="A22">
        <v>4280</v>
      </c>
      <c r="B22">
        <v>78551</v>
      </c>
      <c r="C22">
        <v>380</v>
      </c>
      <c r="D22">
        <v>5849</v>
      </c>
      <c r="E22">
        <v>5185</v>
      </c>
      <c r="F22" t="s">
        <v>99</v>
      </c>
      <c r="G22">
        <v>5761</v>
      </c>
      <c r="H22">
        <v>5601</v>
      </c>
      <c r="I22">
        <v>99683</v>
      </c>
      <c r="J22">
        <v>99683</v>
      </c>
      <c r="K22">
        <v>4148</v>
      </c>
      <c r="L22">
        <v>41401</v>
      </c>
      <c r="M22">
        <v>4240</v>
      </c>
      <c r="N22">
        <v>3970</v>
      </c>
      <c r="O22">
        <v>4168</v>
      </c>
      <c r="P22">
        <f t="shared" si="0"/>
        <v>15</v>
      </c>
    </row>
    <row r="23" spans="1:16" x14ac:dyDescent="0.3">
      <c r="A23">
        <v>67454</v>
      </c>
      <c r="B23">
        <v>42821</v>
      </c>
      <c r="C23">
        <v>78551</v>
      </c>
      <c r="D23">
        <v>5070</v>
      </c>
      <c r="E23">
        <v>2875</v>
      </c>
      <c r="F23">
        <v>4592</v>
      </c>
      <c r="G23">
        <v>2768</v>
      </c>
      <c r="H23">
        <v>64244</v>
      </c>
      <c r="I23">
        <v>64864</v>
      </c>
      <c r="J23">
        <v>2851</v>
      </c>
      <c r="K23">
        <v>51289</v>
      </c>
      <c r="L23">
        <v>4280</v>
      </c>
      <c r="M23">
        <v>27541</v>
      </c>
      <c r="N23">
        <v>78791</v>
      </c>
      <c r="O23">
        <v>0</v>
      </c>
      <c r="P23">
        <f t="shared" si="0"/>
        <v>14</v>
      </c>
    </row>
    <row r="24" spans="1:16" x14ac:dyDescent="0.3">
      <c r="A24">
        <v>4148</v>
      </c>
      <c r="B24">
        <v>4538</v>
      </c>
      <c r="C24">
        <v>4280</v>
      </c>
      <c r="D24">
        <v>41401</v>
      </c>
      <c r="E24">
        <v>41402</v>
      </c>
      <c r="F24">
        <v>28529</v>
      </c>
      <c r="G24" t="s">
        <v>85</v>
      </c>
      <c r="H24">
        <v>25080</v>
      </c>
      <c r="I24">
        <v>7318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9</v>
      </c>
    </row>
    <row r="25" spans="1:16" x14ac:dyDescent="0.3">
      <c r="A25">
        <v>4148</v>
      </c>
      <c r="B25">
        <v>43401</v>
      </c>
      <c r="C25">
        <v>51881</v>
      </c>
      <c r="D25">
        <v>48283</v>
      </c>
      <c r="E25">
        <v>34830</v>
      </c>
      <c r="F25">
        <v>42741</v>
      </c>
      <c r="G25">
        <v>99672</v>
      </c>
      <c r="H25">
        <v>4271</v>
      </c>
      <c r="I25">
        <v>78959</v>
      </c>
      <c r="J25">
        <v>5180</v>
      </c>
      <c r="K25">
        <v>845</v>
      </c>
      <c r="L25">
        <v>2638</v>
      </c>
      <c r="M25">
        <v>5121</v>
      </c>
      <c r="N25">
        <v>5849</v>
      </c>
      <c r="O25">
        <v>99702</v>
      </c>
      <c r="P25">
        <f t="shared" si="0"/>
        <v>15</v>
      </c>
    </row>
    <row r="26" spans="1:16" x14ac:dyDescent="0.3">
      <c r="A26">
        <v>41071</v>
      </c>
      <c r="B26">
        <v>78551</v>
      </c>
      <c r="C26">
        <v>4254</v>
      </c>
      <c r="D26">
        <v>99683</v>
      </c>
      <c r="E26">
        <v>4928</v>
      </c>
      <c r="F26">
        <v>4280</v>
      </c>
      <c r="G26">
        <v>5849</v>
      </c>
      <c r="H26">
        <v>9971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8</v>
      </c>
    </row>
    <row r="27" spans="1:16" x14ac:dyDescent="0.3">
      <c r="A27">
        <v>41011</v>
      </c>
      <c r="B27">
        <v>4148</v>
      </c>
      <c r="C27">
        <v>78551</v>
      </c>
      <c r="D27">
        <v>389</v>
      </c>
      <c r="E27">
        <v>78559</v>
      </c>
      <c r="F27">
        <v>5849</v>
      </c>
      <c r="G27">
        <v>25000</v>
      </c>
      <c r="H27">
        <v>41401</v>
      </c>
      <c r="I27" t="s">
        <v>98</v>
      </c>
      <c r="J27">
        <v>2720</v>
      </c>
      <c r="K27">
        <v>37034</v>
      </c>
      <c r="L27">
        <v>4582</v>
      </c>
      <c r="M27">
        <v>2768</v>
      </c>
      <c r="N27">
        <v>542</v>
      </c>
      <c r="O27">
        <v>2930</v>
      </c>
      <c r="P27">
        <f t="shared" si="0"/>
        <v>15</v>
      </c>
    </row>
    <row r="28" spans="1:16" x14ac:dyDescent="0.3">
      <c r="A28">
        <v>4254</v>
      </c>
      <c r="B28">
        <v>4271</v>
      </c>
      <c r="C28">
        <v>4280</v>
      </c>
      <c r="D28">
        <v>78551</v>
      </c>
      <c r="E28">
        <v>42741</v>
      </c>
      <c r="F28">
        <v>99811</v>
      </c>
      <c r="G28">
        <v>5849</v>
      </c>
      <c r="H28">
        <v>4168</v>
      </c>
      <c r="I28" t="s">
        <v>82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9</v>
      </c>
    </row>
    <row r="29" spans="1:16" x14ac:dyDescent="0.3">
      <c r="A29">
        <v>41071</v>
      </c>
      <c r="B29">
        <v>4148</v>
      </c>
      <c r="C29">
        <v>4280</v>
      </c>
      <c r="D29">
        <v>9980</v>
      </c>
      <c r="E29">
        <v>5185</v>
      </c>
      <c r="F29">
        <v>99674</v>
      </c>
      <c r="G29">
        <v>99811</v>
      </c>
      <c r="H29">
        <v>9972</v>
      </c>
      <c r="I29">
        <v>99702</v>
      </c>
      <c r="J29">
        <v>99812</v>
      </c>
      <c r="K29">
        <v>9975</v>
      </c>
      <c r="L29">
        <v>41402</v>
      </c>
      <c r="M29">
        <v>41401</v>
      </c>
      <c r="N29">
        <v>41410</v>
      </c>
      <c r="O29">
        <v>4592</v>
      </c>
      <c r="P29">
        <f t="shared" si="0"/>
        <v>15</v>
      </c>
    </row>
    <row r="30" spans="1:16" x14ac:dyDescent="0.3">
      <c r="A30">
        <v>4148</v>
      </c>
      <c r="B30">
        <v>5849</v>
      </c>
      <c r="C30">
        <v>42830</v>
      </c>
      <c r="D30">
        <v>4271</v>
      </c>
      <c r="E30">
        <v>486</v>
      </c>
      <c r="F30">
        <v>570</v>
      </c>
      <c r="G30">
        <v>5185</v>
      </c>
      <c r="H30">
        <v>70703</v>
      </c>
      <c r="I30">
        <v>99683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9</v>
      </c>
    </row>
    <row r="31" spans="1:16" x14ac:dyDescent="0.3">
      <c r="A31">
        <v>4148</v>
      </c>
      <c r="B31">
        <v>4280</v>
      </c>
      <c r="C31">
        <v>4240</v>
      </c>
      <c r="D31">
        <v>845</v>
      </c>
      <c r="E31">
        <v>5990</v>
      </c>
      <c r="F31">
        <v>5479</v>
      </c>
      <c r="G31">
        <v>41401</v>
      </c>
      <c r="H31">
        <v>412</v>
      </c>
      <c r="I31">
        <v>5939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9</v>
      </c>
    </row>
    <row r="32" spans="1:16" x14ac:dyDescent="0.3">
      <c r="A32">
        <v>41071</v>
      </c>
      <c r="B32">
        <v>4280</v>
      </c>
      <c r="C32">
        <v>78551</v>
      </c>
      <c r="D32">
        <v>4271</v>
      </c>
      <c r="E32">
        <v>4240</v>
      </c>
      <c r="F32">
        <v>4148</v>
      </c>
      <c r="G32">
        <v>25000</v>
      </c>
      <c r="H32">
        <v>4019</v>
      </c>
      <c r="I32">
        <v>7282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9</v>
      </c>
    </row>
    <row r="33" spans="1:16" x14ac:dyDescent="0.3">
      <c r="A33">
        <v>4254</v>
      </c>
      <c r="B33">
        <v>4280</v>
      </c>
      <c r="C33">
        <v>5118</v>
      </c>
      <c r="D33">
        <v>4242</v>
      </c>
      <c r="E33">
        <v>2848</v>
      </c>
      <c r="F33">
        <v>5185</v>
      </c>
      <c r="G33">
        <v>70703</v>
      </c>
      <c r="H33">
        <v>20501</v>
      </c>
      <c r="I33">
        <v>99812</v>
      </c>
      <c r="J33">
        <v>5845</v>
      </c>
      <c r="K33">
        <v>99811</v>
      </c>
      <c r="L33">
        <v>99662</v>
      </c>
      <c r="M33">
        <v>78551</v>
      </c>
      <c r="N33">
        <v>5121</v>
      </c>
      <c r="O33">
        <v>42840</v>
      </c>
      <c r="P33">
        <f t="shared" si="0"/>
        <v>15</v>
      </c>
    </row>
    <row r="34" spans="1:16" x14ac:dyDescent="0.3">
      <c r="A34">
        <v>4254</v>
      </c>
      <c r="B34">
        <v>4280</v>
      </c>
      <c r="C34">
        <v>4241</v>
      </c>
      <c r="D34">
        <v>99811</v>
      </c>
      <c r="E34">
        <v>5939</v>
      </c>
      <c r="F34">
        <v>4011</v>
      </c>
      <c r="G34">
        <v>2766</v>
      </c>
      <c r="H34">
        <v>496</v>
      </c>
      <c r="I34">
        <v>51882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9</v>
      </c>
    </row>
    <row r="35" spans="1:16" x14ac:dyDescent="0.3">
      <c r="A35">
        <v>4280</v>
      </c>
      <c r="B35">
        <v>4254</v>
      </c>
      <c r="C35">
        <v>4275</v>
      </c>
      <c r="D35">
        <v>78551</v>
      </c>
      <c r="E35">
        <v>99812</v>
      </c>
      <c r="F35">
        <v>5070</v>
      </c>
      <c r="G35">
        <v>51881</v>
      </c>
      <c r="H35">
        <v>5849</v>
      </c>
      <c r="I35">
        <v>42731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9</v>
      </c>
    </row>
    <row r="36" spans="1:16" x14ac:dyDescent="0.3">
      <c r="A36">
        <v>41401</v>
      </c>
      <c r="B36">
        <v>4280</v>
      </c>
      <c r="C36">
        <v>4240</v>
      </c>
      <c r="D36">
        <v>5990</v>
      </c>
      <c r="E36">
        <v>5849</v>
      </c>
      <c r="F36">
        <v>2765</v>
      </c>
      <c r="G36">
        <v>2761</v>
      </c>
      <c r="H36">
        <v>25002</v>
      </c>
      <c r="I36">
        <v>99811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9</v>
      </c>
    </row>
    <row r="37" spans="1:16" x14ac:dyDescent="0.3">
      <c r="A37">
        <v>4148</v>
      </c>
      <c r="B37">
        <v>78551</v>
      </c>
      <c r="C37">
        <v>51881</v>
      </c>
      <c r="D37">
        <v>4271</v>
      </c>
      <c r="E37">
        <v>42840</v>
      </c>
      <c r="F37">
        <v>42731</v>
      </c>
      <c r="G37">
        <v>11284</v>
      </c>
      <c r="H37">
        <v>5849</v>
      </c>
      <c r="I37">
        <v>5119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9</v>
      </c>
    </row>
    <row r="38" spans="1:16" x14ac:dyDescent="0.3">
      <c r="A38">
        <v>4148</v>
      </c>
      <c r="B38">
        <v>4280</v>
      </c>
      <c r="C38">
        <v>99683</v>
      </c>
      <c r="D38">
        <v>4275</v>
      </c>
      <c r="E38">
        <v>78551</v>
      </c>
      <c r="F38">
        <v>42731</v>
      </c>
      <c r="G38">
        <v>4231</v>
      </c>
      <c r="H38">
        <v>5185</v>
      </c>
      <c r="I38">
        <v>41181</v>
      </c>
      <c r="J38">
        <v>4160</v>
      </c>
      <c r="K38">
        <v>4271</v>
      </c>
      <c r="L38">
        <v>5601</v>
      </c>
      <c r="M38">
        <v>41401</v>
      </c>
      <c r="N38">
        <v>5848</v>
      </c>
      <c r="O38" t="s">
        <v>106</v>
      </c>
      <c r="P38">
        <f t="shared" si="0"/>
        <v>15</v>
      </c>
    </row>
    <row r="39" spans="1:16" x14ac:dyDescent="0.3">
      <c r="A39">
        <v>4271</v>
      </c>
      <c r="B39">
        <v>78551</v>
      </c>
      <c r="C39">
        <v>51881</v>
      </c>
      <c r="D39">
        <v>41519</v>
      </c>
      <c r="E39">
        <v>5845</v>
      </c>
      <c r="F39">
        <v>28419</v>
      </c>
      <c r="G39">
        <v>486</v>
      </c>
      <c r="H39">
        <v>4280</v>
      </c>
      <c r="I39">
        <v>42823</v>
      </c>
      <c r="J39">
        <v>4254</v>
      </c>
      <c r="K39">
        <v>4239</v>
      </c>
      <c r="L39">
        <v>7907</v>
      </c>
      <c r="M39">
        <v>45341</v>
      </c>
      <c r="N39">
        <v>45342</v>
      </c>
      <c r="O39">
        <v>2761</v>
      </c>
      <c r="P39">
        <f t="shared" si="0"/>
        <v>15</v>
      </c>
    </row>
    <row r="40" spans="1:16" x14ac:dyDescent="0.3">
      <c r="A40">
        <v>42833</v>
      </c>
      <c r="B40">
        <v>4254</v>
      </c>
      <c r="C40">
        <v>4240</v>
      </c>
      <c r="D40">
        <v>78551</v>
      </c>
      <c r="E40">
        <v>4271</v>
      </c>
      <c r="F40">
        <v>2761</v>
      </c>
      <c r="G40">
        <v>2867</v>
      </c>
      <c r="H40">
        <v>4280</v>
      </c>
      <c r="I40" t="s">
        <v>79</v>
      </c>
      <c r="J40">
        <v>4148</v>
      </c>
      <c r="K40">
        <v>42989</v>
      </c>
      <c r="L40">
        <v>5730</v>
      </c>
      <c r="M40">
        <v>0</v>
      </c>
      <c r="N40">
        <v>0</v>
      </c>
      <c r="O40">
        <v>0</v>
      </c>
      <c r="P40">
        <f t="shared" si="0"/>
        <v>12</v>
      </c>
    </row>
    <row r="41" spans="1:16" x14ac:dyDescent="0.3">
      <c r="A41">
        <v>4148</v>
      </c>
      <c r="B41">
        <v>51881</v>
      </c>
      <c r="C41">
        <v>4280</v>
      </c>
      <c r="D41">
        <v>496</v>
      </c>
      <c r="E41">
        <v>5849</v>
      </c>
      <c r="F41">
        <v>4230</v>
      </c>
      <c r="G41">
        <v>25000</v>
      </c>
      <c r="H41">
        <v>41401</v>
      </c>
      <c r="I41">
        <v>3051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9</v>
      </c>
    </row>
    <row r="42" spans="1:16" x14ac:dyDescent="0.3">
      <c r="A42">
        <v>4280</v>
      </c>
      <c r="B42">
        <v>99683</v>
      </c>
      <c r="C42">
        <v>4259</v>
      </c>
      <c r="D42">
        <v>42731</v>
      </c>
      <c r="E42">
        <v>2859</v>
      </c>
      <c r="F42">
        <v>2518</v>
      </c>
      <c r="G42">
        <v>4168</v>
      </c>
      <c r="H42" t="s">
        <v>100</v>
      </c>
      <c r="I42">
        <v>2720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9</v>
      </c>
    </row>
    <row r="43" spans="1:16" x14ac:dyDescent="0.3">
      <c r="A43">
        <v>4280</v>
      </c>
      <c r="B43">
        <v>4254</v>
      </c>
      <c r="C43">
        <v>78551</v>
      </c>
      <c r="D43">
        <v>7051</v>
      </c>
      <c r="E43">
        <v>4240</v>
      </c>
      <c r="F43">
        <v>51881</v>
      </c>
      <c r="G43">
        <v>99661</v>
      </c>
      <c r="H43">
        <v>99683</v>
      </c>
      <c r="I43">
        <v>78039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9</v>
      </c>
    </row>
    <row r="44" spans="1:16" x14ac:dyDescent="0.3">
      <c r="A44">
        <v>42823</v>
      </c>
      <c r="B44">
        <v>5849</v>
      </c>
      <c r="C44">
        <v>72888</v>
      </c>
      <c r="D44">
        <v>5185</v>
      </c>
      <c r="E44">
        <v>78551</v>
      </c>
      <c r="F44">
        <v>99683</v>
      </c>
      <c r="G44">
        <v>99672</v>
      </c>
      <c r="H44">
        <v>5121</v>
      </c>
      <c r="I44">
        <v>2763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9</v>
      </c>
    </row>
    <row r="45" spans="1:16" x14ac:dyDescent="0.3">
      <c r="A45">
        <v>41011</v>
      </c>
      <c r="B45">
        <v>78551</v>
      </c>
      <c r="C45">
        <v>99811</v>
      </c>
      <c r="D45">
        <v>2851</v>
      </c>
      <c r="E45">
        <v>496</v>
      </c>
      <c r="F45">
        <v>4280</v>
      </c>
      <c r="G45">
        <v>380</v>
      </c>
      <c r="H45">
        <v>5192</v>
      </c>
      <c r="I45">
        <v>2875</v>
      </c>
      <c r="J45" t="s">
        <v>82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10</v>
      </c>
    </row>
    <row r="46" spans="1:16" x14ac:dyDescent="0.3">
      <c r="A46">
        <v>41011</v>
      </c>
      <c r="B46">
        <v>4280</v>
      </c>
      <c r="C46">
        <v>78551</v>
      </c>
      <c r="D46">
        <v>4275</v>
      </c>
      <c r="E46">
        <v>78039</v>
      </c>
      <c r="F46">
        <v>9971</v>
      </c>
      <c r="G46">
        <v>42731</v>
      </c>
      <c r="H46">
        <v>2763</v>
      </c>
      <c r="I46">
        <v>5185</v>
      </c>
      <c r="J46" t="s">
        <v>83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10</v>
      </c>
    </row>
    <row r="47" spans="1:16" x14ac:dyDescent="0.3">
      <c r="A47">
        <v>4280</v>
      </c>
      <c r="B47">
        <v>4254</v>
      </c>
      <c r="C47">
        <v>4271</v>
      </c>
      <c r="D47">
        <v>5990</v>
      </c>
      <c r="E47">
        <v>51881</v>
      </c>
      <c r="F47">
        <v>42731</v>
      </c>
      <c r="G47">
        <v>2761</v>
      </c>
      <c r="H47">
        <v>78551</v>
      </c>
      <c r="I47">
        <v>2851</v>
      </c>
      <c r="J47">
        <v>2869</v>
      </c>
      <c r="K47">
        <v>5939</v>
      </c>
      <c r="L47">
        <v>2768</v>
      </c>
      <c r="M47">
        <v>2449</v>
      </c>
      <c r="N47" t="s">
        <v>79</v>
      </c>
      <c r="O47" t="s">
        <v>90</v>
      </c>
      <c r="P47">
        <f t="shared" si="0"/>
        <v>15</v>
      </c>
    </row>
    <row r="48" spans="1:16" x14ac:dyDescent="0.3">
      <c r="A48">
        <v>4271</v>
      </c>
      <c r="B48">
        <v>4259</v>
      </c>
      <c r="C48">
        <v>30560</v>
      </c>
      <c r="D48">
        <v>5845</v>
      </c>
      <c r="E48">
        <v>4538</v>
      </c>
      <c r="F48">
        <v>5185</v>
      </c>
      <c r="G48" t="s">
        <v>92</v>
      </c>
      <c r="H48">
        <v>99811</v>
      </c>
      <c r="I48">
        <v>4240</v>
      </c>
      <c r="J48">
        <v>99683</v>
      </c>
      <c r="K48">
        <v>30570</v>
      </c>
      <c r="L48">
        <v>2762</v>
      </c>
      <c r="M48">
        <v>7863</v>
      </c>
      <c r="N48">
        <v>4280</v>
      </c>
      <c r="O48">
        <v>78551</v>
      </c>
      <c r="P48">
        <f t="shared" si="0"/>
        <v>15</v>
      </c>
    </row>
    <row r="49" spans="1:16" x14ac:dyDescent="0.3">
      <c r="A49">
        <v>41001</v>
      </c>
      <c r="B49">
        <v>78551</v>
      </c>
      <c r="C49">
        <v>42731</v>
      </c>
      <c r="D49">
        <v>42741</v>
      </c>
      <c r="E49">
        <v>4280</v>
      </c>
      <c r="F49">
        <v>5128</v>
      </c>
      <c r="G49">
        <v>2761</v>
      </c>
      <c r="H49">
        <v>2768</v>
      </c>
      <c r="I49">
        <v>5119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9</v>
      </c>
    </row>
    <row r="50" spans="1:16" x14ac:dyDescent="0.3">
      <c r="A50">
        <v>4280</v>
      </c>
      <c r="B50">
        <v>78551</v>
      </c>
      <c r="C50">
        <v>51881</v>
      </c>
      <c r="D50">
        <v>4271</v>
      </c>
      <c r="E50">
        <v>99811</v>
      </c>
      <c r="F50">
        <v>43820</v>
      </c>
      <c r="G50">
        <v>2762</v>
      </c>
      <c r="H50">
        <v>74685</v>
      </c>
      <c r="I50">
        <v>5771</v>
      </c>
      <c r="J50">
        <v>4254</v>
      </c>
      <c r="K50">
        <v>4168</v>
      </c>
      <c r="L50">
        <v>42731</v>
      </c>
      <c r="M50">
        <v>41401</v>
      </c>
      <c r="N50">
        <v>4148</v>
      </c>
      <c r="O50">
        <v>5739</v>
      </c>
      <c r="P50">
        <f t="shared" si="0"/>
        <v>15</v>
      </c>
    </row>
    <row r="51" spans="1:16" x14ac:dyDescent="0.3">
      <c r="A51">
        <v>4254</v>
      </c>
      <c r="B51">
        <v>51881</v>
      </c>
      <c r="C51">
        <v>4280</v>
      </c>
      <c r="D51">
        <v>99683</v>
      </c>
      <c r="E51">
        <v>2449</v>
      </c>
      <c r="F51" t="s">
        <v>79</v>
      </c>
      <c r="G51">
        <v>25000</v>
      </c>
      <c r="H51" t="s">
        <v>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8</v>
      </c>
    </row>
    <row r="52" spans="1:16" x14ac:dyDescent="0.3">
      <c r="A52">
        <v>4280</v>
      </c>
      <c r="B52">
        <v>78551</v>
      </c>
      <c r="C52" t="s">
        <v>79</v>
      </c>
      <c r="D52">
        <v>2761</v>
      </c>
      <c r="E52">
        <v>99662</v>
      </c>
      <c r="F52">
        <v>99591</v>
      </c>
      <c r="G52">
        <v>42731</v>
      </c>
      <c r="H52">
        <v>389</v>
      </c>
      <c r="I52">
        <v>2749</v>
      </c>
      <c r="J52">
        <v>99683</v>
      </c>
      <c r="K52">
        <v>30393</v>
      </c>
      <c r="L52">
        <v>5990</v>
      </c>
      <c r="M52">
        <v>99811</v>
      </c>
      <c r="N52">
        <v>4254</v>
      </c>
      <c r="O52">
        <v>5845</v>
      </c>
      <c r="P52">
        <f t="shared" si="0"/>
        <v>15</v>
      </c>
    </row>
    <row r="53" spans="1:16" x14ac:dyDescent="0.3">
      <c r="A53">
        <v>4280</v>
      </c>
      <c r="B53">
        <v>4254</v>
      </c>
      <c r="C53">
        <v>41401</v>
      </c>
      <c r="D53">
        <v>5185</v>
      </c>
      <c r="E53">
        <v>9980</v>
      </c>
      <c r="F53">
        <v>99859</v>
      </c>
      <c r="G53">
        <v>6822</v>
      </c>
      <c r="H53">
        <v>99832</v>
      </c>
      <c r="I53">
        <v>4538</v>
      </c>
      <c r="J53">
        <v>5119</v>
      </c>
      <c r="K53">
        <v>2762</v>
      </c>
      <c r="L53">
        <v>4588</v>
      </c>
      <c r="M53">
        <v>99889</v>
      </c>
      <c r="N53">
        <v>7806</v>
      </c>
      <c r="O53">
        <v>2752</v>
      </c>
      <c r="P53">
        <f t="shared" si="0"/>
        <v>15</v>
      </c>
    </row>
    <row r="54" spans="1:16" x14ac:dyDescent="0.3">
      <c r="A54">
        <v>4254</v>
      </c>
      <c r="B54">
        <v>4280</v>
      </c>
      <c r="C54">
        <v>78551</v>
      </c>
      <c r="D54">
        <v>4019</v>
      </c>
      <c r="E54">
        <v>4168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5</v>
      </c>
    </row>
    <row r="55" spans="1:16" x14ac:dyDescent="0.3">
      <c r="A55">
        <v>4280</v>
      </c>
      <c r="B55">
        <v>4254</v>
      </c>
      <c r="C55">
        <v>78551</v>
      </c>
      <c r="D55">
        <v>99811</v>
      </c>
      <c r="E55">
        <v>4240</v>
      </c>
      <c r="F55">
        <v>2765</v>
      </c>
      <c r="G55">
        <v>34982</v>
      </c>
      <c r="H55">
        <v>5722</v>
      </c>
      <c r="I55">
        <v>4589</v>
      </c>
      <c r="J55">
        <v>2518</v>
      </c>
      <c r="K55">
        <v>49390</v>
      </c>
      <c r="L55">
        <v>5730</v>
      </c>
      <c r="M55">
        <v>5939</v>
      </c>
      <c r="N55" t="s">
        <v>79</v>
      </c>
      <c r="O55">
        <v>2888</v>
      </c>
      <c r="P55">
        <f t="shared" si="0"/>
        <v>15</v>
      </c>
    </row>
    <row r="56" spans="1:16" x14ac:dyDescent="0.3">
      <c r="A56">
        <v>4280</v>
      </c>
      <c r="B56">
        <v>78551</v>
      </c>
      <c r="C56">
        <v>4254</v>
      </c>
      <c r="D56">
        <v>5859</v>
      </c>
      <c r="E56">
        <v>4558</v>
      </c>
      <c r="F56">
        <v>2449</v>
      </c>
      <c r="G56">
        <v>51881</v>
      </c>
      <c r="H56">
        <v>5282</v>
      </c>
      <c r="I56">
        <v>4271</v>
      </c>
      <c r="J56" t="s">
        <v>91</v>
      </c>
      <c r="K56">
        <v>2761</v>
      </c>
      <c r="L56">
        <v>2869</v>
      </c>
      <c r="M56">
        <v>4168</v>
      </c>
      <c r="N56">
        <v>5849</v>
      </c>
      <c r="O56">
        <v>0</v>
      </c>
      <c r="P56">
        <f t="shared" si="0"/>
        <v>14</v>
      </c>
    </row>
    <row r="57" spans="1:16" x14ac:dyDescent="0.3">
      <c r="A57">
        <v>41001</v>
      </c>
      <c r="B57">
        <v>78551</v>
      </c>
      <c r="C57">
        <v>5185</v>
      </c>
      <c r="D57">
        <v>9974</v>
      </c>
      <c r="E57">
        <v>9975</v>
      </c>
      <c r="F57">
        <v>5849</v>
      </c>
      <c r="G57">
        <v>2875</v>
      </c>
      <c r="H57">
        <v>389</v>
      </c>
      <c r="I57">
        <v>5789</v>
      </c>
      <c r="J57">
        <v>99812</v>
      </c>
      <c r="K57">
        <v>99702</v>
      </c>
      <c r="L57">
        <v>78001</v>
      </c>
      <c r="M57">
        <v>99662</v>
      </c>
      <c r="N57" t="s">
        <v>259</v>
      </c>
      <c r="O57">
        <v>99859</v>
      </c>
      <c r="P57">
        <f t="shared" si="0"/>
        <v>15</v>
      </c>
    </row>
    <row r="58" spans="1:16" x14ac:dyDescent="0.3">
      <c r="A58">
        <v>4254</v>
      </c>
      <c r="B58">
        <v>4280</v>
      </c>
      <c r="C58">
        <v>78551</v>
      </c>
      <c r="D58">
        <v>99683</v>
      </c>
      <c r="E58">
        <v>99811</v>
      </c>
      <c r="F58">
        <v>4230</v>
      </c>
      <c r="G58">
        <v>2851</v>
      </c>
      <c r="H58">
        <v>2869</v>
      </c>
      <c r="I58">
        <v>9971</v>
      </c>
      <c r="J58">
        <v>42731</v>
      </c>
      <c r="K58">
        <v>5185</v>
      </c>
      <c r="L58">
        <v>29384</v>
      </c>
      <c r="M58" t="s">
        <v>89</v>
      </c>
      <c r="N58">
        <v>0</v>
      </c>
      <c r="O58">
        <v>0</v>
      </c>
      <c r="P58">
        <f t="shared" si="0"/>
        <v>13</v>
      </c>
    </row>
    <row r="59" spans="1:16" x14ac:dyDescent="0.3">
      <c r="A59">
        <v>41406</v>
      </c>
      <c r="B59">
        <v>4280</v>
      </c>
      <c r="C59">
        <v>4254</v>
      </c>
      <c r="D59">
        <v>42731</v>
      </c>
      <c r="E59">
        <v>42732</v>
      </c>
      <c r="F59">
        <v>4139</v>
      </c>
      <c r="G59">
        <v>260</v>
      </c>
      <c r="H59">
        <v>51881</v>
      </c>
      <c r="I59">
        <v>486</v>
      </c>
      <c r="J59">
        <v>25051</v>
      </c>
      <c r="K59">
        <v>99859</v>
      </c>
      <c r="L59">
        <v>2765</v>
      </c>
      <c r="M59">
        <v>99683</v>
      </c>
      <c r="N59">
        <v>20280</v>
      </c>
      <c r="O59">
        <v>36201</v>
      </c>
      <c r="P59">
        <f t="shared" si="0"/>
        <v>15</v>
      </c>
    </row>
    <row r="60" spans="1:16" x14ac:dyDescent="0.3">
      <c r="A60">
        <v>4280</v>
      </c>
      <c r="B60">
        <v>4254</v>
      </c>
      <c r="C60">
        <v>4271</v>
      </c>
      <c r="D60">
        <v>2867</v>
      </c>
      <c r="E60">
        <v>78551</v>
      </c>
      <c r="F60">
        <v>9975</v>
      </c>
      <c r="G60">
        <v>5845</v>
      </c>
      <c r="H60">
        <v>5730</v>
      </c>
      <c r="I60" t="s">
        <v>87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9</v>
      </c>
    </row>
    <row r="61" spans="1:16" x14ac:dyDescent="0.3">
      <c r="A61">
        <v>4254</v>
      </c>
      <c r="B61">
        <v>2869</v>
      </c>
      <c r="C61" t="s">
        <v>79</v>
      </c>
      <c r="D61">
        <v>2761</v>
      </c>
      <c r="E61">
        <v>25000</v>
      </c>
      <c r="F61">
        <v>412</v>
      </c>
      <c r="G61">
        <v>4168</v>
      </c>
      <c r="H61">
        <v>99811</v>
      </c>
      <c r="I61">
        <v>2724</v>
      </c>
      <c r="J61">
        <v>78551</v>
      </c>
      <c r="K61">
        <v>2768</v>
      </c>
      <c r="L61">
        <v>4240</v>
      </c>
      <c r="M61">
        <v>5849</v>
      </c>
      <c r="N61">
        <v>2441</v>
      </c>
      <c r="O61">
        <v>4280</v>
      </c>
      <c r="P61">
        <f t="shared" si="0"/>
        <v>15</v>
      </c>
    </row>
    <row r="62" spans="1:16" x14ac:dyDescent="0.3">
      <c r="A62">
        <v>4280</v>
      </c>
      <c r="B62">
        <v>4254</v>
      </c>
      <c r="C62">
        <v>4271</v>
      </c>
      <c r="D62">
        <v>41519</v>
      </c>
      <c r="E62">
        <v>3970</v>
      </c>
      <c r="F62">
        <v>2639</v>
      </c>
      <c r="G62">
        <v>42653</v>
      </c>
      <c r="H62">
        <v>51881</v>
      </c>
      <c r="I62">
        <v>78551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9</v>
      </c>
    </row>
    <row r="63" spans="1:16" x14ac:dyDescent="0.3">
      <c r="A63">
        <v>39891</v>
      </c>
      <c r="B63">
        <v>3963</v>
      </c>
      <c r="C63" t="s">
        <v>85</v>
      </c>
      <c r="D63">
        <v>4270</v>
      </c>
      <c r="E63">
        <v>9973</v>
      </c>
      <c r="F63">
        <v>2761</v>
      </c>
      <c r="G63">
        <v>4148</v>
      </c>
      <c r="H63">
        <v>3970</v>
      </c>
      <c r="I63">
        <v>41401</v>
      </c>
      <c r="J63">
        <v>5185</v>
      </c>
      <c r="K63">
        <v>30393</v>
      </c>
      <c r="L63">
        <v>496</v>
      </c>
      <c r="M63">
        <v>78551</v>
      </c>
      <c r="N63">
        <v>5180</v>
      </c>
      <c r="O63">
        <v>4255</v>
      </c>
      <c r="P63">
        <f t="shared" si="0"/>
        <v>15</v>
      </c>
    </row>
    <row r="64" spans="1:16" x14ac:dyDescent="0.3">
      <c r="A64">
        <v>4148</v>
      </c>
      <c r="B64">
        <v>78551</v>
      </c>
      <c r="C64">
        <v>4280</v>
      </c>
      <c r="D64">
        <v>5121</v>
      </c>
      <c r="E64">
        <v>99859</v>
      </c>
      <c r="F64">
        <v>99683</v>
      </c>
      <c r="G64">
        <v>99832</v>
      </c>
      <c r="H64">
        <v>9971</v>
      </c>
      <c r="I64">
        <v>42732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9</v>
      </c>
    </row>
    <row r="65" spans="1:16" x14ac:dyDescent="0.3">
      <c r="A65">
        <v>4280</v>
      </c>
      <c r="B65">
        <v>4254</v>
      </c>
      <c r="C65">
        <v>78551</v>
      </c>
      <c r="D65">
        <v>99811</v>
      </c>
      <c r="E65">
        <v>2869</v>
      </c>
      <c r="F65">
        <v>5119</v>
      </c>
      <c r="G65">
        <v>4239</v>
      </c>
      <c r="H65">
        <v>2724</v>
      </c>
      <c r="I65">
        <v>25000</v>
      </c>
      <c r="J65">
        <v>2449</v>
      </c>
      <c r="K65">
        <v>29680</v>
      </c>
      <c r="L65">
        <v>29620</v>
      </c>
      <c r="M65">
        <v>4111</v>
      </c>
      <c r="N65">
        <v>0</v>
      </c>
      <c r="O65">
        <v>0</v>
      </c>
      <c r="P65">
        <f t="shared" si="0"/>
        <v>13</v>
      </c>
    </row>
    <row r="66" spans="1:16" x14ac:dyDescent="0.3">
      <c r="A66">
        <v>4148</v>
      </c>
      <c r="B66">
        <v>4280</v>
      </c>
      <c r="C66">
        <v>3229</v>
      </c>
      <c r="D66">
        <v>99701</v>
      </c>
      <c r="E66">
        <v>388</v>
      </c>
      <c r="F66">
        <v>3314</v>
      </c>
      <c r="G66">
        <v>78039</v>
      </c>
      <c r="H66">
        <v>5192</v>
      </c>
      <c r="I66">
        <v>99859</v>
      </c>
      <c r="J66">
        <v>5672</v>
      </c>
      <c r="K66">
        <v>9975</v>
      </c>
      <c r="L66">
        <v>5849</v>
      </c>
      <c r="M66">
        <v>7907</v>
      </c>
      <c r="N66">
        <v>99812</v>
      </c>
      <c r="O66">
        <v>99811</v>
      </c>
      <c r="P66">
        <f t="shared" si="0"/>
        <v>15</v>
      </c>
    </row>
    <row r="67" spans="1:16" x14ac:dyDescent="0.3">
      <c r="A67">
        <v>42820</v>
      </c>
      <c r="B67">
        <v>5185</v>
      </c>
      <c r="C67">
        <v>4254</v>
      </c>
      <c r="D67">
        <v>4271</v>
      </c>
      <c r="E67">
        <v>99812</v>
      </c>
      <c r="F67">
        <v>4275</v>
      </c>
      <c r="G67">
        <v>388</v>
      </c>
      <c r="H67">
        <v>99931</v>
      </c>
      <c r="I67">
        <v>99592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15-COUNTIF(A67:O67, "=0")</f>
        <v>9</v>
      </c>
    </row>
    <row r="68" spans="1:16" x14ac:dyDescent="0.3">
      <c r="A68">
        <v>4241</v>
      </c>
      <c r="B68">
        <v>51851</v>
      </c>
      <c r="C68">
        <v>389</v>
      </c>
      <c r="D68">
        <v>5845</v>
      </c>
      <c r="E68">
        <v>78551</v>
      </c>
      <c r="F68">
        <v>34830</v>
      </c>
      <c r="G68">
        <v>99731</v>
      </c>
      <c r="H68">
        <v>42821</v>
      </c>
      <c r="I68">
        <v>99591</v>
      </c>
      <c r="J68">
        <v>7994</v>
      </c>
      <c r="K68">
        <v>7470</v>
      </c>
      <c r="L68">
        <v>99811</v>
      </c>
      <c r="M68">
        <v>1122</v>
      </c>
      <c r="N68">
        <v>99609</v>
      </c>
      <c r="O68">
        <v>2851</v>
      </c>
      <c r="P68">
        <f t="shared" si="1"/>
        <v>15</v>
      </c>
    </row>
    <row r="69" spans="1:16" x14ac:dyDescent="0.3">
      <c r="A69">
        <v>41041</v>
      </c>
      <c r="B69">
        <v>78551</v>
      </c>
      <c r="C69">
        <v>4240</v>
      </c>
      <c r="D69">
        <v>9971</v>
      </c>
      <c r="E69">
        <v>42732</v>
      </c>
      <c r="F69">
        <v>47831</v>
      </c>
      <c r="G69">
        <v>5849</v>
      </c>
      <c r="H69">
        <v>4148</v>
      </c>
      <c r="I69">
        <v>41401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9</v>
      </c>
    </row>
    <row r="70" spans="1:16" x14ac:dyDescent="0.3">
      <c r="A70">
        <v>42823</v>
      </c>
      <c r="B70">
        <v>5845</v>
      </c>
      <c r="C70">
        <v>78551</v>
      </c>
      <c r="D70">
        <v>4254</v>
      </c>
      <c r="E70">
        <v>2761</v>
      </c>
      <c r="F70">
        <v>5990</v>
      </c>
      <c r="G70">
        <v>2639</v>
      </c>
      <c r="H70">
        <v>2867</v>
      </c>
      <c r="I70">
        <v>4271</v>
      </c>
      <c r="J70">
        <v>2851</v>
      </c>
      <c r="K70">
        <v>99811</v>
      </c>
      <c r="L70">
        <v>51189</v>
      </c>
      <c r="M70">
        <v>4280</v>
      </c>
      <c r="N70">
        <v>52100</v>
      </c>
      <c r="O70">
        <v>32723</v>
      </c>
      <c r="P70">
        <f t="shared" si="1"/>
        <v>15</v>
      </c>
    </row>
    <row r="71" spans="1:16" x14ac:dyDescent="0.3">
      <c r="A71">
        <v>99661</v>
      </c>
      <c r="B71">
        <v>7907</v>
      </c>
      <c r="C71">
        <v>4111</v>
      </c>
      <c r="D71">
        <v>4280</v>
      </c>
      <c r="E71">
        <v>42843</v>
      </c>
      <c r="F71">
        <v>4254</v>
      </c>
      <c r="G71">
        <v>42099</v>
      </c>
      <c r="H71">
        <v>78551</v>
      </c>
      <c r="I71">
        <v>4271</v>
      </c>
      <c r="J71">
        <v>41401</v>
      </c>
      <c r="K71">
        <v>5849</v>
      </c>
      <c r="L71">
        <v>99812</v>
      </c>
      <c r="M71">
        <v>99811</v>
      </c>
      <c r="N71">
        <v>4240</v>
      </c>
      <c r="O71">
        <v>4241</v>
      </c>
      <c r="P71">
        <f t="shared" si="1"/>
        <v>15</v>
      </c>
    </row>
    <row r="72" spans="1:16" x14ac:dyDescent="0.3">
      <c r="A72">
        <v>4148</v>
      </c>
      <c r="B72">
        <v>4280</v>
      </c>
      <c r="C72">
        <v>42731</v>
      </c>
      <c r="D72">
        <v>42732</v>
      </c>
      <c r="E72" t="s">
        <v>79</v>
      </c>
      <c r="F72" t="s">
        <v>90</v>
      </c>
      <c r="G72">
        <v>412</v>
      </c>
      <c r="H72" t="s">
        <v>85</v>
      </c>
      <c r="I72">
        <v>53081</v>
      </c>
      <c r="J72">
        <v>99683</v>
      </c>
      <c r="K72">
        <v>2749</v>
      </c>
      <c r="L72" t="s">
        <v>87</v>
      </c>
      <c r="M72">
        <v>0</v>
      </c>
      <c r="N72">
        <v>0</v>
      </c>
      <c r="O72">
        <v>0</v>
      </c>
      <c r="P72">
        <f t="shared" si="1"/>
        <v>12</v>
      </c>
    </row>
    <row r="73" spans="1:16" x14ac:dyDescent="0.3">
      <c r="A73">
        <v>25080</v>
      </c>
      <c r="B73">
        <v>78551</v>
      </c>
      <c r="C73">
        <v>5849</v>
      </c>
      <c r="D73">
        <v>4271</v>
      </c>
      <c r="E73">
        <v>70703</v>
      </c>
      <c r="F73">
        <v>4254</v>
      </c>
      <c r="G73">
        <v>2763</v>
      </c>
      <c r="H73">
        <v>51189</v>
      </c>
      <c r="I73">
        <v>4231</v>
      </c>
      <c r="J73">
        <v>56039</v>
      </c>
      <c r="K73">
        <v>2761</v>
      </c>
      <c r="L73">
        <v>2851</v>
      </c>
      <c r="M73">
        <v>2639</v>
      </c>
      <c r="N73">
        <v>4280</v>
      </c>
      <c r="O73">
        <v>2875</v>
      </c>
      <c r="P73">
        <f t="shared" si="1"/>
        <v>15</v>
      </c>
    </row>
    <row r="74" spans="1:16" x14ac:dyDescent="0.3">
      <c r="A74">
        <v>4254</v>
      </c>
      <c r="B74">
        <v>4240</v>
      </c>
      <c r="C74">
        <v>3970</v>
      </c>
      <c r="D74">
        <v>4160</v>
      </c>
      <c r="E74">
        <v>4231</v>
      </c>
      <c r="F74">
        <v>4230</v>
      </c>
      <c r="G74">
        <v>99811</v>
      </c>
      <c r="H74">
        <v>99683</v>
      </c>
      <c r="I74">
        <v>389</v>
      </c>
      <c r="J74">
        <v>7994</v>
      </c>
      <c r="K74">
        <v>4820</v>
      </c>
      <c r="L74">
        <v>5180</v>
      </c>
      <c r="M74">
        <v>5990</v>
      </c>
      <c r="N74">
        <v>7895</v>
      </c>
      <c r="O74">
        <v>2639</v>
      </c>
      <c r="P74">
        <f t="shared" si="1"/>
        <v>15</v>
      </c>
    </row>
    <row r="75" spans="1:16" x14ac:dyDescent="0.3">
      <c r="A75">
        <v>4280</v>
      </c>
      <c r="B75">
        <v>4148</v>
      </c>
      <c r="C75">
        <v>42731</v>
      </c>
      <c r="D75">
        <v>42732</v>
      </c>
      <c r="E75">
        <v>99669</v>
      </c>
      <c r="F75">
        <v>1122</v>
      </c>
      <c r="G75">
        <v>5193</v>
      </c>
      <c r="H75">
        <v>51881</v>
      </c>
      <c r="I75">
        <v>29620</v>
      </c>
      <c r="J75">
        <v>99811</v>
      </c>
      <c r="K75">
        <v>3970</v>
      </c>
      <c r="L75">
        <v>2761</v>
      </c>
      <c r="M75">
        <v>5849</v>
      </c>
      <c r="N75">
        <v>7994</v>
      </c>
      <c r="O75">
        <v>78551</v>
      </c>
      <c r="P75">
        <f t="shared" si="1"/>
        <v>15</v>
      </c>
    </row>
    <row r="76" spans="1:16" x14ac:dyDescent="0.3">
      <c r="A76">
        <v>78551</v>
      </c>
      <c r="B76">
        <v>41001</v>
      </c>
      <c r="C76">
        <v>4280</v>
      </c>
      <c r="D76">
        <v>41401</v>
      </c>
      <c r="E76">
        <v>4148</v>
      </c>
      <c r="F76">
        <v>99662</v>
      </c>
      <c r="G76">
        <v>389</v>
      </c>
      <c r="H76">
        <v>4111</v>
      </c>
      <c r="I76">
        <v>4271</v>
      </c>
      <c r="J76">
        <v>486</v>
      </c>
      <c r="K76">
        <v>2888</v>
      </c>
      <c r="L76">
        <v>2930</v>
      </c>
      <c r="M76">
        <v>3079</v>
      </c>
      <c r="N76" t="s">
        <v>90</v>
      </c>
      <c r="O76" t="s">
        <v>93</v>
      </c>
      <c r="P76">
        <f t="shared" si="1"/>
        <v>15</v>
      </c>
    </row>
    <row r="77" spans="1:16" x14ac:dyDescent="0.3">
      <c r="A77">
        <v>4280</v>
      </c>
      <c r="B77">
        <v>4254</v>
      </c>
      <c r="C77">
        <v>7895</v>
      </c>
      <c r="D77">
        <v>7907</v>
      </c>
      <c r="E77">
        <v>5845</v>
      </c>
      <c r="F77">
        <v>1125</v>
      </c>
      <c r="G77">
        <v>11284</v>
      </c>
      <c r="H77">
        <v>2848</v>
      </c>
      <c r="I77">
        <v>486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9</v>
      </c>
    </row>
    <row r="78" spans="1:16" x14ac:dyDescent="0.3">
      <c r="A78">
        <v>41041</v>
      </c>
      <c r="B78">
        <v>78551</v>
      </c>
      <c r="C78">
        <v>4280</v>
      </c>
      <c r="D78">
        <v>4231</v>
      </c>
      <c r="E78">
        <v>5849</v>
      </c>
      <c r="F78">
        <v>5770</v>
      </c>
      <c r="G78">
        <v>4271</v>
      </c>
      <c r="H78">
        <v>4240</v>
      </c>
      <c r="I78">
        <v>4148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9</v>
      </c>
    </row>
    <row r="79" spans="1:16" x14ac:dyDescent="0.3">
      <c r="A79">
        <v>4254</v>
      </c>
      <c r="B79">
        <v>4280</v>
      </c>
      <c r="C79">
        <v>78551</v>
      </c>
      <c r="D79">
        <v>99811</v>
      </c>
      <c r="E79">
        <v>2851</v>
      </c>
      <c r="F79">
        <v>570</v>
      </c>
      <c r="G79">
        <v>2867</v>
      </c>
      <c r="H79">
        <v>5849</v>
      </c>
      <c r="I79">
        <v>2930</v>
      </c>
      <c r="J79">
        <v>5990</v>
      </c>
      <c r="K79">
        <v>4189</v>
      </c>
      <c r="L79">
        <v>78791</v>
      </c>
      <c r="M79">
        <v>28529</v>
      </c>
      <c r="N79" t="s">
        <v>79</v>
      </c>
      <c r="O79">
        <v>0</v>
      </c>
      <c r="P79">
        <f t="shared" si="1"/>
        <v>14</v>
      </c>
    </row>
    <row r="80" spans="1:16" x14ac:dyDescent="0.3">
      <c r="A80">
        <v>4280</v>
      </c>
      <c r="B80">
        <v>4254</v>
      </c>
      <c r="C80">
        <v>78551</v>
      </c>
      <c r="D80">
        <v>99683</v>
      </c>
      <c r="E80">
        <v>9971</v>
      </c>
      <c r="F80">
        <v>42731</v>
      </c>
      <c r="G80">
        <v>9973</v>
      </c>
      <c r="H80">
        <v>5180</v>
      </c>
      <c r="I80">
        <v>7847</v>
      </c>
      <c r="J80" t="s">
        <v>87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10</v>
      </c>
    </row>
    <row r="81" spans="1:16" x14ac:dyDescent="0.3">
      <c r="A81">
        <v>4280</v>
      </c>
      <c r="B81">
        <v>67484</v>
      </c>
      <c r="C81">
        <v>4259</v>
      </c>
      <c r="D81">
        <v>9974</v>
      </c>
      <c r="E81">
        <v>5768</v>
      </c>
      <c r="F81" t="s">
        <v>86</v>
      </c>
      <c r="G81">
        <v>99683</v>
      </c>
      <c r="H81" t="s">
        <v>87</v>
      </c>
      <c r="I81">
        <v>486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9</v>
      </c>
    </row>
    <row r="82" spans="1:16" x14ac:dyDescent="0.3">
      <c r="A82">
        <v>4254</v>
      </c>
      <c r="B82">
        <v>4271</v>
      </c>
      <c r="C82">
        <v>5185</v>
      </c>
      <c r="D82">
        <v>42731</v>
      </c>
      <c r="E82">
        <v>42090</v>
      </c>
      <c r="F82">
        <v>5845</v>
      </c>
      <c r="G82">
        <v>2851</v>
      </c>
      <c r="H82">
        <v>4240</v>
      </c>
      <c r="I82">
        <v>5693</v>
      </c>
      <c r="J82">
        <v>2866</v>
      </c>
      <c r="K82">
        <v>4820</v>
      </c>
      <c r="L82">
        <v>9971</v>
      </c>
      <c r="M82">
        <v>78551</v>
      </c>
      <c r="N82">
        <v>99811</v>
      </c>
      <c r="O82">
        <v>4280</v>
      </c>
      <c r="P82">
        <f t="shared" si="1"/>
        <v>15</v>
      </c>
    </row>
    <row r="83" spans="1:16" x14ac:dyDescent="0.3">
      <c r="A83">
        <v>4210</v>
      </c>
      <c r="B83">
        <v>4111</v>
      </c>
      <c r="C83">
        <v>78909</v>
      </c>
      <c r="D83">
        <v>2809</v>
      </c>
      <c r="E83">
        <v>5533</v>
      </c>
      <c r="F83">
        <v>7907</v>
      </c>
      <c r="G83" t="s">
        <v>79</v>
      </c>
      <c r="H83">
        <v>4254</v>
      </c>
      <c r="I83">
        <v>4280</v>
      </c>
      <c r="J83">
        <v>4271</v>
      </c>
      <c r="K83">
        <v>99859</v>
      </c>
      <c r="L83">
        <v>5192</v>
      </c>
      <c r="M83">
        <v>9971</v>
      </c>
      <c r="N83">
        <v>99672</v>
      </c>
      <c r="O83">
        <v>9973</v>
      </c>
      <c r="P83">
        <f t="shared" si="1"/>
        <v>15</v>
      </c>
    </row>
    <row r="84" spans="1:16" x14ac:dyDescent="0.3">
      <c r="A84">
        <v>4280</v>
      </c>
      <c r="B84">
        <v>2760</v>
      </c>
      <c r="C84">
        <v>34590</v>
      </c>
      <c r="D84">
        <v>99812</v>
      </c>
      <c r="E84">
        <v>5990</v>
      </c>
      <c r="F84">
        <v>99683</v>
      </c>
      <c r="G84">
        <v>7455</v>
      </c>
      <c r="H84">
        <v>51881</v>
      </c>
      <c r="I84">
        <v>49390</v>
      </c>
      <c r="J84">
        <v>99672</v>
      </c>
      <c r="K84">
        <v>4250</v>
      </c>
      <c r="L84">
        <v>4538</v>
      </c>
      <c r="M84">
        <v>1122</v>
      </c>
      <c r="N84">
        <v>2639</v>
      </c>
      <c r="O84">
        <v>78551</v>
      </c>
      <c r="P84">
        <f t="shared" si="1"/>
        <v>15</v>
      </c>
    </row>
    <row r="85" spans="1:16" x14ac:dyDescent="0.3">
      <c r="A85">
        <v>4241</v>
      </c>
      <c r="B85">
        <v>2851</v>
      </c>
      <c r="C85">
        <v>2763</v>
      </c>
      <c r="D85">
        <v>4280</v>
      </c>
      <c r="E85">
        <v>42731</v>
      </c>
      <c r="F85">
        <v>5849</v>
      </c>
      <c r="G85">
        <v>99672</v>
      </c>
      <c r="H85">
        <v>4148</v>
      </c>
      <c r="I85">
        <v>2859</v>
      </c>
      <c r="J85" t="s">
        <v>105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10</v>
      </c>
    </row>
    <row r="86" spans="1:16" x14ac:dyDescent="0.3">
      <c r="A86">
        <v>4280</v>
      </c>
      <c r="B86">
        <v>4160</v>
      </c>
      <c r="C86">
        <v>4139</v>
      </c>
      <c r="D86">
        <v>4254</v>
      </c>
      <c r="E86">
        <v>4271</v>
      </c>
      <c r="F86">
        <v>25000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"/>
        <v>6</v>
      </c>
    </row>
    <row r="87" spans="1:16" x14ac:dyDescent="0.3">
      <c r="A87">
        <v>41091</v>
      </c>
      <c r="B87">
        <v>78551</v>
      </c>
      <c r="C87">
        <v>4280</v>
      </c>
      <c r="D87">
        <v>2880</v>
      </c>
      <c r="E87">
        <v>5849</v>
      </c>
      <c r="F87">
        <v>2762</v>
      </c>
      <c r="G87">
        <v>2875</v>
      </c>
      <c r="H87">
        <v>486</v>
      </c>
      <c r="I87">
        <v>41401</v>
      </c>
      <c r="J87">
        <v>27541</v>
      </c>
      <c r="K87">
        <v>4148</v>
      </c>
      <c r="L87">
        <v>4019</v>
      </c>
      <c r="M87">
        <v>2859</v>
      </c>
      <c r="N87">
        <v>514</v>
      </c>
      <c r="O87">
        <v>0</v>
      </c>
      <c r="P87">
        <f t="shared" si="1"/>
        <v>14</v>
      </c>
    </row>
    <row r="88" spans="1:16" x14ac:dyDescent="0.3">
      <c r="A88">
        <v>67454</v>
      </c>
      <c r="B88">
        <v>389</v>
      </c>
      <c r="C88">
        <v>99592</v>
      </c>
      <c r="D88">
        <v>78552</v>
      </c>
      <c r="E88">
        <v>78551</v>
      </c>
      <c r="F88">
        <v>5185</v>
      </c>
      <c r="G88">
        <v>486</v>
      </c>
      <c r="H88" t="s">
        <v>81</v>
      </c>
      <c r="I88">
        <v>5183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9</v>
      </c>
    </row>
    <row r="89" spans="1:16" x14ac:dyDescent="0.3">
      <c r="A89">
        <v>4280</v>
      </c>
      <c r="B89">
        <v>4254</v>
      </c>
      <c r="C89">
        <v>4240</v>
      </c>
      <c r="D89">
        <v>4242</v>
      </c>
      <c r="E89">
        <v>4160</v>
      </c>
      <c r="F89">
        <v>4271</v>
      </c>
      <c r="G89">
        <v>5609</v>
      </c>
      <c r="H89">
        <v>5781</v>
      </c>
      <c r="I89">
        <v>99609</v>
      </c>
      <c r="J89" t="s">
        <v>82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10</v>
      </c>
    </row>
    <row r="90" spans="1:16" x14ac:dyDescent="0.3">
      <c r="A90">
        <v>4280</v>
      </c>
      <c r="B90">
        <v>4254</v>
      </c>
      <c r="C90">
        <v>78551</v>
      </c>
      <c r="D90">
        <v>99812</v>
      </c>
      <c r="E90" t="s">
        <v>79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5</v>
      </c>
    </row>
    <row r="91" spans="1:16" x14ac:dyDescent="0.3">
      <c r="A91">
        <v>4254</v>
      </c>
      <c r="B91">
        <v>4589</v>
      </c>
      <c r="C91">
        <v>5119</v>
      </c>
      <c r="D91">
        <v>4280</v>
      </c>
      <c r="E91">
        <v>570</v>
      </c>
      <c r="F91">
        <v>51881</v>
      </c>
      <c r="G91">
        <v>2874</v>
      </c>
      <c r="H91">
        <v>78551</v>
      </c>
      <c r="I91">
        <v>4271</v>
      </c>
      <c r="J91">
        <v>5849</v>
      </c>
      <c r="K91">
        <v>2800</v>
      </c>
      <c r="L91">
        <v>99672</v>
      </c>
      <c r="M91">
        <v>99811</v>
      </c>
      <c r="N91">
        <v>2761</v>
      </c>
      <c r="O91">
        <v>41001</v>
      </c>
      <c r="P91">
        <f t="shared" si="1"/>
        <v>15</v>
      </c>
    </row>
    <row r="92" spans="1:16" x14ac:dyDescent="0.3">
      <c r="A92">
        <v>4148</v>
      </c>
      <c r="B92">
        <v>4280</v>
      </c>
      <c r="C92">
        <v>99811</v>
      </c>
      <c r="D92">
        <v>9982</v>
      </c>
      <c r="E92">
        <v>78551</v>
      </c>
      <c r="F92">
        <v>5845</v>
      </c>
      <c r="G92">
        <v>4271</v>
      </c>
      <c r="H92">
        <v>2767</v>
      </c>
      <c r="I92">
        <v>2762</v>
      </c>
      <c r="J92">
        <v>570</v>
      </c>
      <c r="K92">
        <v>7907</v>
      </c>
      <c r="L92">
        <v>42090</v>
      </c>
      <c r="M92">
        <v>4538</v>
      </c>
      <c r="N92">
        <v>5184</v>
      </c>
      <c r="O92">
        <v>486</v>
      </c>
      <c r="P92">
        <f t="shared" si="1"/>
        <v>15</v>
      </c>
    </row>
    <row r="93" spans="1:16" x14ac:dyDescent="0.3">
      <c r="A93">
        <v>4280</v>
      </c>
      <c r="B93">
        <v>4254</v>
      </c>
      <c r="C93">
        <v>389</v>
      </c>
      <c r="D93">
        <v>2761</v>
      </c>
      <c r="E93">
        <v>486</v>
      </c>
      <c r="F93">
        <v>5845</v>
      </c>
      <c r="G93">
        <v>2767</v>
      </c>
      <c r="H93">
        <v>5119</v>
      </c>
      <c r="I93">
        <v>28319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9</v>
      </c>
    </row>
    <row r="94" spans="1:16" x14ac:dyDescent="0.3">
      <c r="A94">
        <v>42833</v>
      </c>
      <c r="B94">
        <v>78551</v>
      </c>
      <c r="C94">
        <v>416</v>
      </c>
      <c r="D94">
        <v>51881</v>
      </c>
      <c r="E94">
        <v>4280</v>
      </c>
      <c r="F94">
        <v>25000</v>
      </c>
      <c r="G94">
        <v>2530</v>
      </c>
      <c r="H94">
        <v>4254</v>
      </c>
      <c r="I94">
        <v>40390</v>
      </c>
      <c r="J94">
        <v>99831</v>
      </c>
      <c r="K94">
        <v>5859</v>
      </c>
      <c r="L94">
        <v>5990</v>
      </c>
      <c r="M94">
        <v>99811</v>
      </c>
      <c r="N94">
        <v>2724</v>
      </c>
      <c r="O94">
        <v>486</v>
      </c>
      <c r="P94">
        <f t="shared" si="1"/>
        <v>15</v>
      </c>
    </row>
    <row r="95" spans="1:16" x14ac:dyDescent="0.3">
      <c r="A95">
        <v>4254</v>
      </c>
      <c r="B95">
        <v>25002</v>
      </c>
      <c r="C95">
        <v>4280</v>
      </c>
      <c r="D95">
        <v>431</v>
      </c>
      <c r="E95">
        <v>42731</v>
      </c>
      <c r="F95">
        <v>9972</v>
      </c>
      <c r="G95">
        <v>41401</v>
      </c>
      <c r="H95">
        <v>2449</v>
      </c>
      <c r="I95">
        <v>2724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9</v>
      </c>
    </row>
    <row r="96" spans="1:16" x14ac:dyDescent="0.3">
      <c r="A96">
        <v>4280</v>
      </c>
      <c r="B96">
        <v>51881</v>
      </c>
      <c r="C96">
        <v>99889</v>
      </c>
      <c r="D96">
        <v>99811</v>
      </c>
      <c r="E96">
        <v>4821</v>
      </c>
      <c r="F96">
        <v>42741</v>
      </c>
      <c r="G96">
        <v>5185</v>
      </c>
      <c r="H96">
        <v>5849</v>
      </c>
      <c r="I96">
        <v>5180</v>
      </c>
      <c r="J96">
        <v>48241</v>
      </c>
      <c r="K96">
        <v>5119</v>
      </c>
      <c r="L96">
        <v>78551</v>
      </c>
      <c r="M96">
        <v>40391</v>
      </c>
      <c r="N96">
        <v>70707</v>
      </c>
      <c r="O96">
        <v>4258</v>
      </c>
      <c r="P96">
        <f t="shared" si="1"/>
        <v>15</v>
      </c>
    </row>
    <row r="97" spans="1:16" x14ac:dyDescent="0.3">
      <c r="A97">
        <v>4280</v>
      </c>
      <c r="B97">
        <v>4254</v>
      </c>
      <c r="C97">
        <v>78039</v>
      </c>
      <c r="D97">
        <v>486</v>
      </c>
      <c r="E97">
        <v>9973</v>
      </c>
      <c r="F97">
        <v>47830</v>
      </c>
      <c r="G97">
        <v>99702</v>
      </c>
      <c r="H97">
        <v>43491</v>
      </c>
      <c r="I97">
        <v>9971</v>
      </c>
      <c r="J97" t="s">
        <v>83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10</v>
      </c>
    </row>
    <row r="98" spans="1:16" x14ac:dyDescent="0.3">
      <c r="A98">
        <v>41071</v>
      </c>
      <c r="B98">
        <v>4254</v>
      </c>
      <c r="C98">
        <v>4271</v>
      </c>
      <c r="D98">
        <v>51881</v>
      </c>
      <c r="E98">
        <v>4280</v>
      </c>
      <c r="F98">
        <v>78551</v>
      </c>
      <c r="G98">
        <v>99811</v>
      </c>
      <c r="H98">
        <v>99662</v>
      </c>
      <c r="I98">
        <v>99859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9</v>
      </c>
    </row>
    <row r="99" spans="1:16" x14ac:dyDescent="0.3">
      <c r="A99">
        <v>99671</v>
      </c>
      <c r="B99">
        <v>78551</v>
      </c>
      <c r="C99">
        <v>570</v>
      </c>
      <c r="D99">
        <v>42823</v>
      </c>
      <c r="E99">
        <v>4280</v>
      </c>
      <c r="F99">
        <v>74710</v>
      </c>
      <c r="G99">
        <v>99811</v>
      </c>
      <c r="H99">
        <v>99799</v>
      </c>
      <c r="I99">
        <v>9971</v>
      </c>
      <c r="J99">
        <v>42731</v>
      </c>
      <c r="K99">
        <v>4271</v>
      </c>
      <c r="L99">
        <v>42741</v>
      </c>
      <c r="M99">
        <v>9975</v>
      </c>
      <c r="N99">
        <v>5849</v>
      </c>
      <c r="O99">
        <v>5990</v>
      </c>
      <c r="P99">
        <f t="shared" si="1"/>
        <v>15</v>
      </c>
    </row>
    <row r="100" spans="1:16" x14ac:dyDescent="0.3">
      <c r="A100">
        <v>4280</v>
      </c>
      <c r="B100">
        <v>4254</v>
      </c>
      <c r="C100">
        <v>78551</v>
      </c>
      <c r="D100">
        <v>2761</v>
      </c>
      <c r="E100">
        <v>5990</v>
      </c>
      <c r="F100">
        <v>4271</v>
      </c>
      <c r="G100">
        <v>5180</v>
      </c>
      <c r="H100">
        <v>99683</v>
      </c>
      <c r="I100">
        <v>57410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9</v>
      </c>
    </row>
    <row r="101" spans="1:16" x14ac:dyDescent="0.3">
      <c r="A101">
        <v>42823</v>
      </c>
      <c r="B101">
        <v>78551</v>
      </c>
      <c r="C101">
        <v>5849</v>
      </c>
      <c r="D101">
        <v>4271</v>
      </c>
      <c r="E101">
        <v>56986</v>
      </c>
      <c r="F101">
        <v>5853</v>
      </c>
      <c r="G101">
        <v>4561</v>
      </c>
      <c r="H101">
        <v>4254</v>
      </c>
      <c r="I101">
        <v>99674</v>
      </c>
      <c r="J101">
        <v>2761</v>
      </c>
      <c r="K101">
        <v>5180</v>
      </c>
      <c r="L101">
        <v>99609</v>
      </c>
      <c r="M101">
        <v>11284</v>
      </c>
      <c r="N101">
        <v>2851</v>
      </c>
      <c r="O101">
        <v>36234</v>
      </c>
      <c r="P101">
        <f t="shared" si="1"/>
        <v>15</v>
      </c>
    </row>
    <row r="102" spans="1:16" x14ac:dyDescent="0.3">
      <c r="A102">
        <v>4254</v>
      </c>
      <c r="B102">
        <v>4280</v>
      </c>
      <c r="C102">
        <v>7454</v>
      </c>
      <c r="D102">
        <v>78551</v>
      </c>
      <c r="E102">
        <v>51882</v>
      </c>
      <c r="F102">
        <v>5180</v>
      </c>
      <c r="G102">
        <v>4160</v>
      </c>
      <c r="H102">
        <v>2763</v>
      </c>
      <c r="I102">
        <v>2761</v>
      </c>
      <c r="J102">
        <v>7863</v>
      </c>
      <c r="K102">
        <v>2851</v>
      </c>
      <c r="L102">
        <v>7455</v>
      </c>
      <c r="M102">
        <v>9971</v>
      </c>
      <c r="N102">
        <v>4271</v>
      </c>
      <c r="O102">
        <v>9982</v>
      </c>
      <c r="P102">
        <f t="shared" si="1"/>
        <v>15</v>
      </c>
    </row>
    <row r="103" spans="1:16" x14ac:dyDescent="0.3">
      <c r="A103">
        <v>41011</v>
      </c>
      <c r="B103">
        <v>78551</v>
      </c>
      <c r="C103">
        <v>3849</v>
      </c>
      <c r="D103">
        <v>5185</v>
      </c>
      <c r="E103">
        <v>99859</v>
      </c>
      <c r="F103">
        <v>99592</v>
      </c>
      <c r="G103">
        <v>9975</v>
      </c>
      <c r="H103">
        <v>5849</v>
      </c>
      <c r="I103">
        <v>5845</v>
      </c>
      <c r="J103">
        <v>7070</v>
      </c>
      <c r="K103">
        <v>4280</v>
      </c>
      <c r="L103">
        <v>99883</v>
      </c>
      <c r="M103">
        <v>99811</v>
      </c>
      <c r="N103">
        <v>2851</v>
      </c>
      <c r="O103">
        <v>9980</v>
      </c>
      <c r="P103">
        <f t="shared" si="1"/>
        <v>15</v>
      </c>
    </row>
    <row r="104" spans="1:16" x14ac:dyDescent="0.3">
      <c r="A104">
        <v>4254</v>
      </c>
      <c r="B104">
        <v>4280</v>
      </c>
      <c r="C104">
        <v>99811</v>
      </c>
      <c r="D104">
        <v>99859</v>
      </c>
      <c r="E104">
        <v>47830</v>
      </c>
      <c r="F104">
        <v>42731</v>
      </c>
      <c r="G104">
        <v>5990</v>
      </c>
      <c r="H104">
        <v>99683</v>
      </c>
      <c r="I104" t="s">
        <v>260</v>
      </c>
      <c r="J104">
        <v>4111</v>
      </c>
      <c r="K104">
        <v>2449</v>
      </c>
      <c r="L104">
        <v>75982</v>
      </c>
      <c r="M104">
        <v>5306</v>
      </c>
      <c r="N104">
        <v>75312</v>
      </c>
      <c r="O104">
        <v>414</v>
      </c>
      <c r="P104">
        <f t="shared" si="1"/>
        <v>15</v>
      </c>
    </row>
    <row r="105" spans="1:16" x14ac:dyDescent="0.3">
      <c r="A105">
        <v>4280</v>
      </c>
      <c r="B105">
        <v>27739</v>
      </c>
      <c r="C105">
        <v>42731</v>
      </c>
      <c r="D105">
        <v>2763</v>
      </c>
      <c r="E105">
        <v>7907</v>
      </c>
      <c r="F105">
        <v>5990</v>
      </c>
      <c r="G105">
        <v>4257</v>
      </c>
      <c r="H105">
        <v>5693</v>
      </c>
      <c r="I105">
        <v>56210</v>
      </c>
      <c r="J105">
        <v>9971</v>
      </c>
      <c r="K105">
        <v>5680</v>
      </c>
      <c r="L105">
        <v>5849</v>
      </c>
      <c r="M105">
        <v>4239</v>
      </c>
      <c r="N105">
        <v>5119</v>
      </c>
      <c r="O105">
        <v>78551</v>
      </c>
      <c r="P105">
        <f t="shared" si="1"/>
        <v>15</v>
      </c>
    </row>
    <row r="106" spans="1:16" x14ac:dyDescent="0.3">
      <c r="A106">
        <v>41011</v>
      </c>
      <c r="B106">
        <v>78551</v>
      </c>
      <c r="C106">
        <v>51881</v>
      </c>
      <c r="D106">
        <v>4280</v>
      </c>
      <c r="E106">
        <v>5070</v>
      </c>
      <c r="F106">
        <v>99662</v>
      </c>
      <c r="G106">
        <v>42731</v>
      </c>
      <c r="H106">
        <v>4271</v>
      </c>
      <c r="I106">
        <v>48289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9</v>
      </c>
    </row>
    <row r="107" spans="1:16" x14ac:dyDescent="0.3">
      <c r="A107">
        <v>4271</v>
      </c>
      <c r="B107">
        <v>4254</v>
      </c>
      <c r="C107">
        <v>4019</v>
      </c>
      <c r="D107">
        <v>5849</v>
      </c>
      <c r="E107">
        <v>79001</v>
      </c>
      <c r="F107">
        <v>99683</v>
      </c>
      <c r="G107">
        <v>4280</v>
      </c>
      <c r="H107">
        <v>99672</v>
      </c>
      <c r="I107">
        <v>4240</v>
      </c>
      <c r="J107">
        <v>5119</v>
      </c>
      <c r="K107">
        <v>3970</v>
      </c>
      <c r="L107">
        <v>2839</v>
      </c>
      <c r="M107">
        <v>5990</v>
      </c>
      <c r="N107">
        <v>51881</v>
      </c>
      <c r="O107">
        <v>78551</v>
      </c>
      <c r="P107">
        <f t="shared" si="1"/>
        <v>15</v>
      </c>
    </row>
    <row r="108" spans="1:16" x14ac:dyDescent="0.3">
      <c r="A108">
        <v>4280</v>
      </c>
      <c r="B108">
        <v>4254</v>
      </c>
      <c r="C108">
        <v>51881</v>
      </c>
      <c r="D108">
        <v>591</v>
      </c>
      <c r="E108" t="s">
        <v>93</v>
      </c>
      <c r="F108">
        <v>412</v>
      </c>
      <c r="G108" t="s">
        <v>79</v>
      </c>
      <c r="H108">
        <v>2809</v>
      </c>
      <c r="I108">
        <v>38830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1"/>
        <v>9</v>
      </c>
    </row>
    <row r="109" spans="1:16" x14ac:dyDescent="0.3">
      <c r="A109">
        <v>4280</v>
      </c>
      <c r="B109">
        <v>99683</v>
      </c>
      <c r="C109">
        <v>99672</v>
      </c>
      <c r="D109">
        <v>2761</v>
      </c>
      <c r="E109">
        <v>28981</v>
      </c>
      <c r="F109">
        <v>2860</v>
      </c>
      <c r="G109">
        <v>45340</v>
      </c>
      <c r="H109">
        <v>51881</v>
      </c>
      <c r="I109">
        <v>5119</v>
      </c>
      <c r="J109">
        <v>42731</v>
      </c>
      <c r="K109">
        <v>7895</v>
      </c>
      <c r="L109">
        <v>42732</v>
      </c>
      <c r="M109">
        <v>78551</v>
      </c>
      <c r="N109">
        <v>41511</v>
      </c>
      <c r="O109">
        <v>4254</v>
      </c>
      <c r="P109">
        <f t="shared" si="1"/>
        <v>15</v>
      </c>
    </row>
    <row r="110" spans="1:16" x14ac:dyDescent="0.3">
      <c r="A110">
        <v>4254</v>
      </c>
      <c r="B110">
        <v>4271</v>
      </c>
      <c r="C110">
        <v>2800</v>
      </c>
      <c r="D110">
        <v>78551</v>
      </c>
      <c r="E110">
        <v>51881</v>
      </c>
      <c r="F110">
        <v>99811</v>
      </c>
      <c r="G110">
        <v>4821</v>
      </c>
      <c r="H110">
        <v>2880</v>
      </c>
      <c r="I110">
        <v>389</v>
      </c>
      <c r="J110">
        <v>4538</v>
      </c>
      <c r="K110">
        <v>99592</v>
      </c>
      <c r="L110">
        <v>2639</v>
      </c>
      <c r="M110">
        <v>5849</v>
      </c>
      <c r="N110">
        <v>5789</v>
      </c>
      <c r="O110">
        <v>4280</v>
      </c>
      <c r="P110">
        <f t="shared" si="1"/>
        <v>15</v>
      </c>
    </row>
    <row r="111" spans="1:16" x14ac:dyDescent="0.3">
      <c r="A111">
        <v>4280</v>
      </c>
      <c r="B111">
        <v>78551</v>
      </c>
      <c r="C111">
        <v>5845</v>
      </c>
      <c r="D111">
        <v>845</v>
      </c>
      <c r="E111">
        <v>99672</v>
      </c>
      <c r="F111">
        <v>2639</v>
      </c>
      <c r="G111">
        <v>99812</v>
      </c>
      <c r="H111">
        <v>51881</v>
      </c>
      <c r="I111">
        <v>99662</v>
      </c>
      <c r="J111">
        <v>5118</v>
      </c>
      <c r="K111">
        <v>389</v>
      </c>
      <c r="L111">
        <v>2851</v>
      </c>
      <c r="M111">
        <v>99811</v>
      </c>
      <c r="N111">
        <v>4230</v>
      </c>
      <c r="O111">
        <v>4231</v>
      </c>
      <c r="P111">
        <f t="shared" si="1"/>
        <v>15</v>
      </c>
    </row>
    <row r="112" spans="1:16" x14ac:dyDescent="0.3">
      <c r="A112">
        <v>41401</v>
      </c>
      <c r="B112">
        <v>9971</v>
      </c>
      <c r="C112">
        <v>4275</v>
      </c>
      <c r="D112">
        <v>78551</v>
      </c>
      <c r="E112">
        <v>4280</v>
      </c>
      <c r="F112">
        <v>5185</v>
      </c>
      <c r="G112">
        <v>4111</v>
      </c>
      <c r="H112">
        <v>5845</v>
      </c>
      <c r="I112">
        <v>40391</v>
      </c>
      <c r="J112">
        <v>99672</v>
      </c>
      <c r="K112">
        <v>2851</v>
      </c>
      <c r="L112">
        <v>2874</v>
      </c>
      <c r="M112">
        <v>570</v>
      </c>
      <c r="N112">
        <v>5770</v>
      </c>
      <c r="O112">
        <v>2867</v>
      </c>
      <c r="P112">
        <f t="shared" si="1"/>
        <v>15</v>
      </c>
    </row>
    <row r="113" spans="1:16" x14ac:dyDescent="0.3">
      <c r="A113">
        <v>4280</v>
      </c>
      <c r="B113">
        <v>5849</v>
      </c>
      <c r="C113">
        <v>99931</v>
      </c>
      <c r="D113">
        <v>51883</v>
      </c>
      <c r="E113">
        <v>78959</v>
      </c>
      <c r="F113">
        <v>4271</v>
      </c>
      <c r="G113">
        <v>7994</v>
      </c>
      <c r="H113">
        <v>78551</v>
      </c>
      <c r="I113">
        <v>5990</v>
      </c>
      <c r="J113">
        <v>99591</v>
      </c>
      <c r="K113">
        <v>2869</v>
      </c>
      <c r="L113">
        <v>5856</v>
      </c>
      <c r="M113">
        <v>3819</v>
      </c>
      <c r="N113">
        <v>2761</v>
      </c>
      <c r="O113">
        <v>34982</v>
      </c>
      <c r="P113">
        <f t="shared" si="1"/>
        <v>15</v>
      </c>
    </row>
    <row r="114" spans="1:16" x14ac:dyDescent="0.3">
      <c r="A114">
        <v>4148</v>
      </c>
      <c r="B114">
        <v>56985</v>
      </c>
      <c r="C114">
        <v>4271</v>
      </c>
      <c r="D114">
        <v>2763</v>
      </c>
      <c r="E114">
        <v>51852</v>
      </c>
      <c r="F114">
        <v>99683</v>
      </c>
      <c r="G114">
        <v>4280</v>
      </c>
      <c r="H114">
        <v>42822</v>
      </c>
      <c r="I114">
        <v>2864</v>
      </c>
      <c r="J114">
        <v>99832</v>
      </c>
      <c r="K114" t="s">
        <v>78</v>
      </c>
      <c r="L114">
        <v>41401</v>
      </c>
      <c r="M114" t="s">
        <v>90</v>
      </c>
      <c r="N114" t="s">
        <v>93</v>
      </c>
      <c r="O114">
        <v>5859</v>
      </c>
      <c r="P114">
        <f t="shared" si="1"/>
        <v>15</v>
      </c>
    </row>
    <row r="115" spans="1:16" x14ac:dyDescent="0.3">
      <c r="A115">
        <v>99662</v>
      </c>
      <c r="B115">
        <v>27651</v>
      </c>
      <c r="C115">
        <v>4280</v>
      </c>
      <c r="D115">
        <v>4254</v>
      </c>
      <c r="E115">
        <v>5781</v>
      </c>
      <c r="F115">
        <v>78551</v>
      </c>
      <c r="G115">
        <v>99683</v>
      </c>
      <c r="H115">
        <v>99811</v>
      </c>
      <c r="I115">
        <v>99859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9</v>
      </c>
    </row>
    <row r="116" spans="1:16" x14ac:dyDescent="0.3">
      <c r="A116">
        <v>41001</v>
      </c>
      <c r="B116">
        <v>42823</v>
      </c>
      <c r="C116">
        <v>51881</v>
      </c>
      <c r="D116">
        <v>5849</v>
      </c>
      <c r="E116">
        <v>78551</v>
      </c>
      <c r="F116">
        <v>4280</v>
      </c>
      <c r="G116">
        <v>4233</v>
      </c>
      <c r="H116">
        <v>515</v>
      </c>
      <c r="I116">
        <v>5307</v>
      </c>
      <c r="J116">
        <v>42732</v>
      </c>
      <c r="K116">
        <v>5569</v>
      </c>
      <c r="L116">
        <v>845</v>
      </c>
      <c r="M116">
        <v>4271</v>
      </c>
      <c r="N116">
        <v>4270</v>
      </c>
      <c r="O116">
        <v>9971</v>
      </c>
      <c r="P116">
        <f t="shared" si="1"/>
        <v>15</v>
      </c>
    </row>
    <row r="117" spans="1:16" x14ac:dyDescent="0.3">
      <c r="A117">
        <v>4280</v>
      </c>
      <c r="B117">
        <v>78550</v>
      </c>
      <c r="C117">
        <v>51881</v>
      </c>
      <c r="D117">
        <v>7070</v>
      </c>
      <c r="E117">
        <v>4254</v>
      </c>
      <c r="F117">
        <v>5070</v>
      </c>
      <c r="G117">
        <v>5180</v>
      </c>
      <c r="H117">
        <v>99683</v>
      </c>
      <c r="I117">
        <v>5845</v>
      </c>
      <c r="J117">
        <v>2639</v>
      </c>
      <c r="K117">
        <v>40391</v>
      </c>
      <c r="L117">
        <v>25061</v>
      </c>
      <c r="M117">
        <v>99662</v>
      </c>
      <c r="N117">
        <v>2875</v>
      </c>
      <c r="O117">
        <v>2767</v>
      </c>
      <c r="P117">
        <f t="shared" si="1"/>
        <v>15</v>
      </c>
    </row>
    <row r="118" spans="1:16" x14ac:dyDescent="0.3">
      <c r="A118">
        <v>4281</v>
      </c>
      <c r="B118">
        <v>5185</v>
      </c>
      <c r="C118">
        <v>78551</v>
      </c>
      <c r="D118">
        <v>486</v>
      </c>
      <c r="E118">
        <v>5849</v>
      </c>
      <c r="F118">
        <v>4271</v>
      </c>
      <c r="G118">
        <v>9974</v>
      </c>
      <c r="H118">
        <v>5601</v>
      </c>
      <c r="I118">
        <v>2651</v>
      </c>
      <c r="J118">
        <v>99672</v>
      </c>
      <c r="K118">
        <v>99661</v>
      </c>
      <c r="L118">
        <v>99709</v>
      </c>
      <c r="M118">
        <v>4239</v>
      </c>
      <c r="N118">
        <v>2851</v>
      </c>
      <c r="O118">
        <v>4254</v>
      </c>
      <c r="P118">
        <f t="shared" si="1"/>
        <v>15</v>
      </c>
    </row>
    <row r="119" spans="1:16" x14ac:dyDescent="0.3">
      <c r="A119">
        <v>4148</v>
      </c>
      <c r="B119">
        <v>7455</v>
      </c>
      <c r="C119" t="s">
        <v>103</v>
      </c>
      <c r="D119">
        <v>41091</v>
      </c>
      <c r="E119">
        <v>4280</v>
      </c>
      <c r="F119">
        <v>41401</v>
      </c>
      <c r="G119">
        <v>4242</v>
      </c>
      <c r="H119">
        <v>4271</v>
      </c>
      <c r="I119">
        <v>2720</v>
      </c>
      <c r="J119">
        <v>51881</v>
      </c>
      <c r="K119" t="s">
        <v>261</v>
      </c>
      <c r="L119">
        <v>5849</v>
      </c>
      <c r="M119">
        <v>99812</v>
      </c>
      <c r="N119">
        <v>4240</v>
      </c>
      <c r="O119">
        <v>78551</v>
      </c>
      <c r="P119">
        <f t="shared" si="1"/>
        <v>15</v>
      </c>
    </row>
    <row r="120" spans="1:16" x14ac:dyDescent="0.3">
      <c r="A120">
        <v>42291</v>
      </c>
      <c r="B120">
        <v>48283</v>
      </c>
      <c r="C120">
        <v>3481</v>
      </c>
      <c r="D120">
        <v>5849</v>
      </c>
      <c r="E120">
        <v>51881</v>
      </c>
      <c r="F120">
        <v>2761</v>
      </c>
      <c r="G120">
        <v>3840</v>
      </c>
      <c r="H120">
        <v>5990</v>
      </c>
      <c r="I120">
        <v>1125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9</v>
      </c>
    </row>
    <row r="121" spans="1:16" x14ac:dyDescent="0.3">
      <c r="A121">
        <v>4280</v>
      </c>
      <c r="B121">
        <v>99811</v>
      </c>
      <c r="C121">
        <v>2869</v>
      </c>
      <c r="D121">
        <v>99812</v>
      </c>
      <c r="E121">
        <v>5118</v>
      </c>
      <c r="F121">
        <v>5180</v>
      </c>
      <c r="G121">
        <v>5770</v>
      </c>
      <c r="H121">
        <v>5845</v>
      </c>
      <c r="I121">
        <v>51881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9</v>
      </c>
    </row>
    <row r="122" spans="1:16" x14ac:dyDescent="0.3">
      <c r="A122">
        <v>4280</v>
      </c>
      <c r="B122">
        <v>4255</v>
      </c>
      <c r="C122">
        <v>5849</v>
      </c>
      <c r="D122">
        <v>4271</v>
      </c>
      <c r="E122">
        <v>99811</v>
      </c>
      <c r="F122">
        <v>7895</v>
      </c>
      <c r="G122">
        <v>2869</v>
      </c>
      <c r="H122">
        <v>99662</v>
      </c>
      <c r="I122">
        <v>2765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9</v>
      </c>
    </row>
    <row r="123" spans="1:16" x14ac:dyDescent="0.3">
      <c r="A123">
        <v>4280</v>
      </c>
      <c r="B123">
        <v>4254</v>
      </c>
      <c r="C123">
        <v>99812</v>
      </c>
      <c r="D123">
        <v>2874</v>
      </c>
      <c r="E123">
        <v>5119</v>
      </c>
      <c r="F123">
        <v>99661</v>
      </c>
      <c r="G123">
        <v>3811</v>
      </c>
      <c r="H123">
        <v>7101</v>
      </c>
      <c r="I123">
        <v>5849</v>
      </c>
      <c r="J123">
        <v>2639</v>
      </c>
      <c r="K123">
        <v>51881</v>
      </c>
      <c r="L123">
        <v>486</v>
      </c>
      <c r="M123">
        <v>41519</v>
      </c>
      <c r="N123">
        <v>5180</v>
      </c>
      <c r="O123">
        <v>2767</v>
      </c>
      <c r="P123">
        <f t="shared" si="1"/>
        <v>15</v>
      </c>
    </row>
    <row r="124" spans="1:16" x14ac:dyDescent="0.3">
      <c r="A124">
        <v>4280</v>
      </c>
      <c r="B124">
        <v>78551</v>
      </c>
      <c r="C124">
        <v>42732</v>
      </c>
      <c r="D124">
        <v>99591</v>
      </c>
      <c r="E124">
        <v>51881</v>
      </c>
      <c r="F124">
        <v>2762</v>
      </c>
      <c r="G124">
        <v>99592</v>
      </c>
      <c r="H124">
        <v>2761</v>
      </c>
      <c r="I124">
        <v>78552</v>
      </c>
      <c r="J124">
        <v>5849</v>
      </c>
      <c r="K124">
        <v>5119</v>
      </c>
      <c r="L124">
        <v>389</v>
      </c>
      <c r="M124">
        <v>2767</v>
      </c>
      <c r="N124">
        <v>99661</v>
      </c>
      <c r="O124">
        <v>4254</v>
      </c>
      <c r="P124">
        <f t="shared" si="1"/>
        <v>15</v>
      </c>
    </row>
    <row r="125" spans="1:16" x14ac:dyDescent="0.3">
      <c r="A125">
        <v>4280</v>
      </c>
      <c r="B125">
        <v>4254</v>
      </c>
      <c r="C125">
        <v>78551</v>
      </c>
      <c r="D125">
        <v>42741</v>
      </c>
      <c r="E125">
        <v>4275</v>
      </c>
      <c r="F125">
        <v>4260</v>
      </c>
      <c r="G125">
        <v>9983</v>
      </c>
      <c r="H125">
        <v>99811</v>
      </c>
      <c r="I125">
        <v>99661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9</v>
      </c>
    </row>
    <row r="126" spans="1:16" x14ac:dyDescent="0.3">
      <c r="A126">
        <v>4280</v>
      </c>
      <c r="B126">
        <v>42731</v>
      </c>
      <c r="C126">
        <v>78551</v>
      </c>
      <c r="D126">
        <v>2762</v>
      </c>
      <c r="E126">
        <v>51881</v>
      </c>
      <c r="F126">
        <v>5845</v>
      </c>
      <c r="G126">
        <v>2766</v>
      </c>
      <c r="H126">
        <v>2760</v>
      </c>
      <c r="I126">
        <v>4271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"/>
        <v>9</v>
      </c>
    </row>
    <row r="127" spans="1:16" x14ac:dyDescent="0.3">
      <c r="A127">
        <v>4280</v>
      </c>
      <c r="B127">
        <v>78551</v>
      </c>
      <c r="C127">
        <v>2761</v>
      </c>
      <c r="D127">
        <v>99811</v>
      </c>
      <c r="E127">
        <v>2851</v>
      </c>
      <c r="F127">
        <v>99812</v>
      </c>
      <c r="G127">
        <v>9973</v>
      </c>
      <c r="H127">
        <v>42731</v>
      </c>
      <c r="I127">
        <v>5119</v>
      </c>
      <c r="J127">
        <v>7863</v>
      </c>
      <c r="K127">
        <v>2848</v>
      </c>
      <c r="L127">
        <v>5185</v>
      </c>
      <c r="M127">
        <v>585</v>
      </c>
      <c r="N127">
        <v>9982</v>
      </c>
      <c r="O127">
        <v>4254</v>
      </c>
      <c r="P127">
        <f t="shared" si="1"/>
        <v>15</v>
      </c>
    </row>
    <row r="128" spans="1:16" x14ac:dyDescent="0.3">
      <c r="A128">
        <v>4148</v>
      </c>
      <c r="B128">
        <v>5185</v>
      </c>
      <c r="C128">
        <v>5849</v>
      </c>
      <c r="D128">
        <v>78551</v>
      </c>
      <c r="E128">
        <v>42822</v>
      </c>
      <c r="F128">
        <v>4275</v>
      </c>
      <c r="G128">
        <v>5601</v>
      </c>
      <c r="H128">
        <v>99661</v>
      </c>
      <c r="I128">
        <v>99672</v>
      </c>
      <c r="J128">
        <v>99811</v>
      </c>
      <c r="K128">
        <v>5180</v>
      </c>
      <c r="L128">
        <v>2639</v>
      </c>
      <c r="M128">
        <v>7455</v>
      </c>
      <c r="N128">
        <v>2761</v>
      </c>
      <c r="O128">
        <v>2764</v>
      </c>
      <c r="P128">
        <f t="shared" si="1"/>
        <v>15</v>
      </c>
    </row>
    <row r="129" spans="1:16" x14ac:dyDescent="0.3">
      <c r="A129">
        <v>4280</v>
      </c>
      <c r="B129">
        <v>4254</v>
      </c>
      <c r="C129">
        <v>99683</v>
      </c>
      <c r="D129">
        <v>5845</v>
      </c>
      <c r="E129">
        <v>7863</v>
      </c>
      <c r="F129">
        <v>4240</v>
      </c>
      <c r="G129">
        <v>5180</v>
      </c>
      <c r="H129">
        <v>486</v>
      </c>
      <c r="I129">
        <v>5119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9</v>
      </c>
    </row>
    <row r="130" spans="1:16" x14ac:dyDescent="0.3">
      <c r="A130">
        <v>4280</v>
      </c>
      <c r="B130">
        <v>99672</v>
      </c>
      <c r="C130">
        <v>2851</v>
      </c>
      <c r="D130">
        <v>5990</v>
      </c>
      <c r="E130">
        <v>5118</v>
      </c>
      <c r="F130">
        <v>9973</v>
      </c>
      <c r="G130">
        <v>99679</v>
      </c>
      <c r="H130">
        <v>99662</v>
      </c>
      <c r="I130">
        <v>5780</v>
      </c>
      <c r="J130">
        <v>99602</v>
      </c>
      <c r="K130">
        <v>27652</v>
      </c>
      <c r="L130">
        <v>9975</v>
      </c>
      <c r="M130">
        <v>7907</v>
      </c>
      <c r="N130">
        <v>99812</v>
      </c>
      <c r="O130">
        <v>78551</v>
      </c>
      <c r="P130">
        <f t="shared" si="1"/>
        <v>15</v>
      </c>
    </row>
    <row r="131" spans="1:16" x14ac:dyDescent="0.3">
      <c r="A131">
        <v>42741</v>
      </c>
      <c r="B131">
        <v>41071</v>
      </c>
      <c r="C131">
        <v>5733</v>
      </c>
      <c r="D131">
        <v>2866</v>
      </c>
      <c r="E131">
        <v>99592</v>
      </c>
      <c r="F131">
        <v>389</v>
      </c>
      <c r="G131">
        <v>70703</v>
      </c>
      <c r="H131">
        <v>78551</v>
      </c>
      <c r="I131">
        <v>2639</v>
      </c>
      <c r="J131">
        <v>431</v>
      </c>
      <c r="K131">
        <v>2762</v>
      </c>
      <c r="L131">
        <v>47831</v>
      </c>
      <c r="M131">
        <v>5849</v>
      </c>
      <c r="N131">
        <v>2760</v>
      </c>
      <c r="O131">
        <v>4280</v>
      </c>
      <c r="P131">
        <f t="shared" ref="P131:P165" si="2">15-COUNTIF(A131:O131, "=0")</f>
        <v>15</v>
      </c>
    </row>
    <row r="132" spans="1:16" x14ac:dyDescent="0.3">
      <c r="A132">
        <v>4280</v>
      </c>
      <c r="B132">
        <v>4254</v>
      </c>
      <c r="C132">
        <v>3811</v>
      </c>
      <c r="D132">
        <v>42731</v>
      </c>
      <c r="E132">
        <v>40391</v>
      </c>
      <c r="F132">
        <v>99592</v>
      </c>
      <c r="G132">
        <v>5849</v>
      </c>
      <c r="H132">
        <v>5119</v>
      </c>
      <c r="I132">
        <v>6822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9</v>
      </c>
    </row>
    <row r="133" spans="1:16" x14ac:dyDescent="0.3">
      <c r="A133">
        <v>4280</v>
      </c>
      <c r="B133">
        <v>4259</v>
      </c>
      <c r="C133">
        <v>42731</v>
      </c>
      <c r="D133">
        <v>389</v>
      </c>
      <c r="E133">
        <v>7070</v>
      </c>
      <c r="F133">
        <v>5849</v>
      </c>
      <c r="G133">
        <v>2760</v>
      </c>
      <c r="H133">
        <v>4271</v>
      </c>
      <c r="I133">
        <v>99604</v>
      </c>
      <c r="J133">
        <v>41401</v>
      </c>
      <c r="K133">
        <v>25000</v>
      </c>
      <c r="L133">
        <v>5191</v>
      </c>
      <c r="M133">
        <v>2449</v>
      </c>
      <c r="N133">
        <v>2724</v>
      </c>
      <c r="O133">
        <v>4538</v>
      </c>
      <c r="P133">
        <f t="shared" si="2"/>
        <v>15</v>
      </c>
    </row>
    <row r="134" spans="1:16" x14ac:dyDescent="0.3">
      <c r="A134">
        <v>4254</v>
      </c>
      <c r="B134">
        <v>99812</v>
      </c>
      <c r="C134">
        <v>4230</v>
      </c>
      <c r="D134">
        <v>4280</v>
      </c>
      <c r="E134">
        <v>99859</v>
      </c>
      <c r="F134">
        <v>3811</v>
      </c>
      <c r="G134">
        <v>41401</v>
      </c>
      <c r="H134">
        <v>99683</v>
      </c>
      <c r="I134">
        <v>412</v>
      </c>
      <c r="J134" t="s">
        <v>79</v>
      </c>
      <c r="K134">
        <v>2518</v>
      </c>
      <c r="L134">
        <v>99662</v>
      </c>
      <c r="M134" t="s">
        <v>107</v>
      </c>
      <c r="N134">
        <v>3483</v>
      </c>
      <c r="O134">
        <v>9972</v>
      </c>
      <c r="P134">
        <f t="shared" si="2"/>
        <v>15</v>
      </c>
    </row>
    <row r="135" spans="1:16" x14ac:dyDescent="0.3">
      <c r="A135">
        <v>4280</v>
      </c>
      <c r="B135">
        <v>4254</v>
      </c>
      <c r="C135">
        <v>41071</v>
      </c>
      <c r="D135">
        <v>4160</v>
      </c>
      <c r="E135">
        <v>4240</v>
      </c>
      <c r="F135">
        <v>42731</v>
      </c>
      <c r="G135">
        <v>2767</v>
      </c>
      <c r="H135">
        <v>41401</v>
      </c>
      <c r="I135">
        <v>4019</v>
      </c>
      <c r="J135">
        <v>2720</v>
      </c>
      <c r="K135">
        <v>2449</v>
      </c>
      <c r="L135">
        <v>2740</v>
      </c>
      <c r="M135">
        <v>0</v>
      </c>
      <c r="N135">
        <v>0</v>
      </c>
      <c r="O135">
        <v>0</v>
      </c>
      <c r="P135">
        <f t="shared" si="2"/>
        <v>12</v>
      </c>
    </row>
    <row r="136" spans="1:16" x14ac:dyDescent="0.3">
      <c r="A136">
        <v>4280</v>
      </c>
      <c r="B136">
        <v>4254</v>
      </c>
      <c r="C136">
        <v>311</v>
      </c>
      <c r="D136">
        <v>2763</v>
      </c>
      <c r="E136">
        <v>99811</v>
      </c>
      <c r="F136">
        <v>99662</v>
      </c>
      <c r="G136">
        <v>5730</v>
      </c>
      <c r="H136">
        <v>78551</v>
      </c>
      <c r="I136">
        <v>30000</v>
      </c>
      <c r="J136">
        <v>5849</v>
      </c>
      <c r="K136">
        <v>4359</v>
      </c>
      <c r="L136">
        <v>2761</v>
      </c>
      <c r="M136">
        <v>41071</v>
      </c>
      <c r="N136">
        <v>5601</v>
      </c>
      <c r="O136">
        <v>41091</v>
      </c>
      <c r="P136">
        <f t="shared" si="2"/>
        <v>15</v>
      </c>
    </row>
    <row r="137" spans="1:16" x14ac:dyDescent="0.3">
      <c r="A137">
        <v>4254</v>
      </c>
      <c r="B137">
        <v>4280</v>
      </c>
      <c r="C137">
        <v>78551</v>
      </c>
      <c r="D137">
        <v>5118</v>
      </c>
      <c r="E137">
        <v>9983</v>
      </c>
      <c r="F137">
        <v>42971</v>
      </c>
      <c r="G137">
        <v>2760</v>
      </c>
      <c r="H137">
        <v>42731</v>
      </c>
      <c r="I137">
        <v>5128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9</v>
      </c>
    </row>
    <row r="138" spans="1:16" x14ac:dyDescent="0.3">
      <c r="A138">
        <v>4254</v>
      </c>
      <c r="B138">
        <v>2762</v>
      </c>
      <c r="C138">
        <v>4280</v>
      </c>
      <c r="D138">
        <v>42741</v>
      </c>
      <c r="E138">
        <v>4242</v>
      </c>
      <c r="F138">
        <v>4240</v>
      </c>
      <c r="G138">
        <v>4271</v>
      </c>
      <c r="H138">
        <v>2761</v>
      </c>
      <c r="I138">
        <v>5845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9</v>
      </c>
    </row>
    <row r="139" spans="1:16" x14ac:dyDescent="0.3">
      <c r="A139">
        <v>4280</v>
      </c>
      <c r="B139">
        <v>78551</v>
      </c>
      <c r="C139">
        <v>2874</v>
      </c>
      <c r="D139">
        <v>5849</v>
      </c>
      <c r="E139">
        <v>570</v>
      </c>
      <c r="F139">
        <v>42731</v>
      </c>
      <c r="G139">
        <v>42732</v>
      </c>
      <c r="H139">
        <v>4538</v>
      </c>
      <c r="I139">
        <v>4590</v>
      </c>
      <c r="J139">
        <v>7907</v>
      </c>
      <c r="K139">
        <v>4148</v>
      </c>
      <c r="L139">
        <v>43410</v>
      </c>
      <c r="M139">
        <v>34290</v>
      </c>
      <c r="N139">
        <v>2740</v>
      </c>
      <c r="O139">
        <v>2888</v>
      </c>
      <c r="P139">
        <f t="shared" si="2"/>
        <v>15</v>
      </c>
    </row>
    <row r="140" spans="1:16" x14ac:dyDescent="0.3">
      <c r="A140">
        <v>41091</v>
      </c>
      <c r="B140">
        <v>51881</v>
      </c>
      <c r="C140">
        <v>845</v>
      </c>
      <c r="D140">
        <v>5722</v>
      </c>
      <c r="E140" t="s">
        <v>81</v>
      </c>
      <c r="F140">
        <v>5119</v>
      </c>
      <c r="G140">
        <v>389</v>
      </c>
      <c r="H140">
        <v>5845</v>
      </c>
      <c r="I140">
        <v>99591</v>
      </c>
      <c r="J140">
        <v>4233</v>
      </c>
      <c r="K140">
        <v>99674</v>
      </c>
      <c r="L140">
        <v>570</v>
      </c>
      <c r="M140">
        <v>5070</v>
      </c>
      <c r="N140">
        <v>5601</v>
      </c>
      <c r="O140">
        <v>78551</v>
      </c>
      <c r="P140">
        <f t="shared" si="2"/>
        <v>15</v>
      </c>
    </row>
    <row r="141" spans="1:16" x14ac:dyDescent="0.3">
      <c r="A141">
        <v>4280</v>
      </c>
      <c r="B141">
        <v>4254</v>
      </c>
      <c r="C141">
        <v>4271</v>
      </c>
      <c r="D141">
        <v>99811</v>
      </c>
      <c r="E141">
        <v>2761</v>
      </c>
      <c r="F141">
        <v>5990</v>
      </c>
      <c r="G141">
        <v>2869</v>
      </c>
      <c r="H141">
        <v>5845</v>
      </c>
      <c r="I141">
        <v>2764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9</v>
      </c>
    </row>
    <row r="142" spans="1:16" x14ac:dyDescent="0.3">
      <c r="A142">
        <v>4271</v>
      </c>
      <c r="B142">
        <v>51881</v>
      </c>
      <c r="C142">
        <v>99683</v>
      </c>
      <c r="D142">
        <v>42823</v>
      </c>
      <c r="E142">
        <v>570</v>
      </c>
      <c r="F142">
        <v>48282</v>
      </c>
      <c r="G142">
        <v>48283</v>
      </c>
      <c r="H142">
        <v>99832</v>
      </c>
      <c r="I142">
        <v>99811</v>
      </c>
      <c r="J142">
        <v>5118</v>
      </c>
      <c r="K142">
        <v>5119</v>
      </c>
      <c r="L142">
        <v>41402</v>
      </c>
      <c r="M142">
        <v>5845</v>
      </c>
      <c r="N142">
        <v>2639</v>
      </c>
      <c r="O142">
        <v>2762</v>
      </c>
      <c r="P142">
        <f t="shared" si="2"/>
        <v>15</v>
      </c>
    </row>
    <row r="143" spans="1:16" x14ac:dyDescent="0.3">
      <c r="A143">
        <v>4280</v>
      </c>
      <c r="B143">
        <v>4254</v>
      </c>
      <c r="C143">
        <v>41402</v>
      </c>
      <c r="D143">
        <v>51881</v>
      </c>
      <c r="E143">
        <v>1641</v>
      </c>
      <c r="F143">
        <v>382</v>
      </c>
      <c r="G143">
        <v>4240</v>
      </c>
      <c r="H143">
        <v>3970</v>
      </c>
      <c r="I143">
        <v>2866</v>
      </c>
      <c r="J143">
        <v>5849</v>
      </c>
      <c r="K143">
        <v>99603</v>
      </c>
      <c r="L143">
        <v>2859</v>
      </c>
      <c r="M143">
        <v>5070</v>
      </c>
      <c r="N143">
        <v>5302</v>
      </c>
      <c r="O143">
        <v>5997</v>
      </c>
      <c r="P143">
        <f t="shared" si="2"/>
        <v>15</v>
      </c>
    </row>
    <row r="144" spans="1:16" x14ac:dyDescent="0.3">
      <c r="A144">
        <v>4280</v>
      </c>
      <c r="B144">
        <v>4254</v>
      </c>
      <c r="C144">
        <v>4240</v>
      </c>
      <c r="D144">
        <v>3970</v>
      </c>
      <c r="E144">
        <v>99683</v>
      </c>
      <c r="F144">
        <v>99812</v>
      </c>
      <c r="G144">
        <v>2851</v>
      </c>
      <c r="H144">
        <v>2761</v>
      </c>
      <c r="I144">
        <v>78551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9</v>
      </c>
    </row>
    <row r="145" spans="1:16" x14ac:dyDescent="0.3">
      <c r="A145">
        <v>4280</v>
      </c>
      <c r="B145">
        <v>4254</v>
      </c>
      <c r="C145">
        <v>4240</v>
      </c>
      <c r="D145">
        <v>42732</v>
      </c>
      <c r="E145">
        <v>2761</v>
      </c>
      <c r="F145">
        <v>78551</v>
      </c>
      <c r="G145">
        <v>51881</v>
      </c>
      <c r="H145">
        <v>7863</v>
      </c>
      <c r="I145">
        <v>99662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9</v>
      </c>
    </row>
    <row r="146" spans="1:16" x14ac:dyDescent="0.3">
      <c r="A146">
        <v>4280</v>
      </c>
      <c r="B146">
        <v>4254</v>
      </c>
      <c r="C146">
        <v>42731</v>
      </c>
      <c r="D146">
        <v>7907</v>
      </c>
      <c r="E146">
        <v>78551</v>
      </c>
      <c r="F146">
        <v>2851</v>
      </c>
      <c r="G146">
        <v>99811</v>
      </c>
      <c r="H146">
        <v>4271</v>
      </c>
      <c r="I146">
        <v>51881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9</v>
      </c>
    </row>
    <row r="147" spans="1:16" x14ac:dyDescent="0.3">
      <c r="A147">
        <v>2710</v>
      </c>
      <c r="B147">
        <v>4271</v>
      </c>
      <c r="C147">
        <v>486</v>
      </c>
      <c r="D147">
        <v>2869</v>
      </c>
      <c r="E147">
        <v>53140</v>
      </c>
      <c r="F147">
        <v>4200</v>
      </c>
      <c r="G147">
        <v>2639</v>
      </c>
      <c r="H147">
        <v>99811</v>
      </c>
      <c r="I147">
        <v>99661</v>
      </c>
      <c r="J147">
        <v>4257</v>
      </c>
      <c r="K147">
        <v>42741</v>
      </c>
      <c r="L147">
        <v>99812</v>
      </c>
      <c r="M147">
        <v>53541</v>
      </c>
      <c r="N147">
        <v>5845</v>
      </c>
      <c r="O147">
        <v>4275</v>
      </c>
      <c r="P147">
        <f t="shared" si="2"/>
        <v>15</v>
      </c>
    </row>
    <row r="148" spans="1:16" x14ac:dyDescent="0.3">
      <c r="A148">
        <v>4280</v>
      </c>
      <c r="B148">
        <v>4254</v>
      </c>
      <c r="C148">
        <v>677</v>
      </c>
      <c r="D148">
        <v>4019</v>
      </c>
      <c r="E148">
        <v>2720</v>
      </c>
      <c r="F148">
        <v>99702</v>
      </c>
      <c r="G148">
        <v>34290</v>
      </c>
      <c r="H148">
        <v>5185</v>
      </c>
      <c r="I148">
        <v>99811</v>
      </c>
      <c r="J148">
        <v>25000</v>
      </c>
      <c r="K148">
        <v>6929</v>
      </c>
      <c r="L148">
        <v>3811</v>
      </c>
      <c r="M148">
        <v>99591</v>
      </c>
      <c r="N148">
        <v>78552</v>
      </c>
      <c r="O148">
        <v>78791</v>
      </c>
      <c r="P148">
        <f t="shared" si="2"/>
        <v>15</v>
      </c>
    </row>
    <row r="149" spans="1:16" x14ac:dyDescent="0.3">
      <c r="A149">
        <v>4254</v>
      </c>
      <c r="B149">
        <v>4280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2</v>
      </c>
    </row>
    <row r="150" spans="1:16" x14ac:dyDescent="0.3">
      <c r="A150">
        <v>42821</v>
      </c>
      <c r="B150">
        <v>78551</v>
      </c>
      <c r="C150">
        <v>51881</v>
      </c>
      <c r="D150">
        <v>41091</v>
      </c>
      <c r="E150">
        <v>4271</v>
      </c>
      <c r="F150">
        <v>5849</v>
      </c>
      <c r="G150">
        <v>4254</v>
      </c>
      <c r="H150">
        <v>2869</v>
      </c>
      <c r="I150">
        <v>486</v>
      </c>
      <c r="J150">
        <v>5128</v>
      </c>
      <c r="K150">
        <v>570</v>
      </c>
      <c r="L150">
        <v>9982</v>
      </c>
      <c r="M150">
        <v>99811</v>
      </c>
      <c r="N150">
        <v>0</v>
      </c>
      <c r="O150">
        <v>0</v>
      </c>
      <c r="P150">
        <f t="shared" si="2"/>
        <v>13</v>
      </c>
    </row>
    <row r="151" spans="1:16" x14ac:dyDescent="0.3">
      <c r="A151">
        <v>4280</v>
      </c>
      <c r="B151">
        <v>4254</v>
      </c>
      <c r="C151">
        <v>5856</v>
      </c>
      <c r="D151">
        <v>40391</v>
      </c>
      <c r="E151">
        <v>78551</v>
      </c>
      <c r="F151">
        <v>5845</v>
      </c>
      <c r="G151">
        <v>99859</v>
      </c>
      <c r="H151">
        <v>3819</v>
      </c>
      <c r="I151">
        <v>99592</v>
      </c>
      <c r="J151">
        <v>78552</v>
      </c>
      <c r="K151">
        <v>99683</v>
      </c>
      <c r="L151">
        <v>99681</v>
      </c>
      <c r="M151">
        <v>4240</v>
      </c>
      <c r="N151">
        <v>4242</v>
      </c>
      <c r="O151">
        <v>9982</v>
      </c>
      <c r="P151">
        <f t="shared" si="2"/>
        <v>15</v>
      </c>
    </row>
    <row r="152" spans="1:16" x14ac:dyDescent="0.3">
      <c r="A152">
        <v>4148</v>
      </c>
      <c r="B152">
        <v>51881</v>
      </c>
      <c r="C152">
        <v>4588</v>
      </c>
      <c r="D152">
        <v>4271</v>
      </c>
      <c r="E152">
        <v>99811</v>
      </c>
      <c r="F152">
        <v>99931</v>
      </c>
      <c r="G152">
        <v>5119</v>
      </c>
      <c r="H152">
        <v>3819</v>
      </c>
      <c r="I152">
        <v>5990</v>
      </c>
      <c r="J152">
        <v>5070</v>
      </c>
      <c r="K152">
        <v>4280</v>
      </c>
      <c r="L152">
        <v>4275</v>
      </c>
      <c r="M152">
        <v>99592</v>
      </c>
      <c r="N152">
        <v>99812</v>
      </c>
      <c r="O152">
        <v>78551</v>
      </c>
      <c r="P152">
        <f t="shared" si="2"/>
        <v>15</v>
      </c>
    </row>
    <row r="153" spans="1:16" x14ac:dyDescent="0.3">
      <c r="A153">
        <v>41011</v>
      </c>
      <c r="B153">
        <v>4280</v>
      </c>
      <c r="C153">
        <v>51881</v>
      </c>
      <c r="D153">
        <v>99672</v>
      </c>
      <c r="E153">
        <v>5845</v>
      </c>
      <c r="F153">
        <v>5849</v>
      </c>
      <c r="G153">
        <v>47831</v>
      </c>
      <c r="H153">
        <v>2848</v>
      </c>
      <c r="I153">
        <v>99859</v>
      </c>
      <c r="J153">
        <v>388</v>
      </c>
      <c r="K153">
        <v>99883</v>
      </c>
      <c r="L153">
        <v>2639</v>
      </c>
      <c r="M153">
        <v>41401</v>
      </c>
      <c r="N153">
        <v>6000</v>
      </c>
      <c r="O153">
        <v>4239</v>
      </c>
      <c r="P153">
        <f t="shared" si="2"/>
        <v>15</v>
      </c>
    </row>
    <row r="154" spans="1:16" x14ac:dyDescent="0.3">
      <c r="A154">
        <v>4280</v>
      </c>
      <c r="B154">
        <v>4254</v>
      </c>
      <c r="C154">
        <v>51881</v>
      </c>
      <c r="D154">
        <v>78551</v>
      </c>
      <c r="E154">
        <v>42741</v>
      </c>
      <c r="F154">
        <v>99812</v>
      </c>
      <c r="G154">
        <v>5070</v>
      </c>
      <c r="H154">
        <v>99662</v>
      </c>
      <c r="I154">
        <v>5119</v>
      </c>
      <c r="J154" t="s">
        <v>95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2"/>
        <v>10</v>
      </c>
    </row>
    <row r="155" spans="1:16" x14ac:dyDescent="0.3">
      <c r="A155">
        <v>4280</v>
      </c>
      <c r="B155">
        <v>5845</v>
      </c>
      <c r="C155">
        <v>4168</v>
      </c>
      <c r="D155">
        <v>5859</v>
      </c>
      <c r="E155" t="s">
        <v>79</v>
      </c>
      <c r="F155">
        <v>2761</v>
      </c>
      <c r="G155">
        <v>4148</v>
      </c>
      <c r="H155">
        <v>4240</v>
      </c>
      <c r="I155">
        <v>2839</v>
      </c>
      <c r="J155">
        <v>42731</v>
      </c>
      <c r="K155">
        <v>486</v>
      </c>
      <c r="L155">
        <v>0</v>
      </c>
      <c r="M155">
        <v>0</v>
      </c>
      <c r="N155">
        <v>0</v>
      </c>
      <c r="O155">
        <v>0</v>
      </c>
      <c r="P155">
        <f t="shared" si="2"/>
        <v>11</v>
      </c>
    </row>
    <row r="156" spans="1:16" x14ac:dyDescent="0.3">
      <c r="A156">
        <v>39891</v>
      </c>
      <c r="B156">
        <v>3963</v>
      </c>
      <c r="C156">
        <v>9974</v>
      </c>
      <c r="D156">
        <v>5750</v>
      </c>
      <c r="E156">
        <v>3811</v>
      </c>
      <c r="F156">
        <v>42613</v>
      </c>
      <c r="G156">
        <v>9982</v>
      </c>
      <c r="H156">
        <v>42741</v>
      </c>
      <c r="I156">
        <v>99812</v>
      </c>
      <c r="J156">
        <v>56081</v>
      </c>
      <c r="K156">
        <v>4538</v>
      </c>
      <c r="L156">
        <v>78551</v>
      </c>
      <c r="M156">
        <v>99811</v>
      </c>
      <c r="N156">
        <v>42731</v>
      </c>
      <c r="O156">
        <v>4254</v>
      </c>
      <c r="P156">
        <f t="shared" si="2"/>
        <v>15</v>
      </c>
    </row>
    <row r="157" spans="1:16" x14ac:dyDescent="0.3">
      <c r="A157">
        <v>42823</v>
      </c>
      <c r="B157">
        <v>380</v>
      </c>
      <c r="C157">
        <v>3844</v>
      </c>
      <c r="D157">
        <v>78551</v>
      </c>
      <c r="E157">
        <v>5070</v>
      </c>
      <c r="F157">
        <v>5192</v>
      </c>
      <c r="G157">
        <v>99592</v>
      </c>
      <c r="H157">
        <v>4271</v>
      </c>
      <c r="I157">
        <v>5781</v>
      </c>
      <c r="J157">
        <v>5119</v>
      </c>
      <c r="K157">
        <v>99661</v>
      </c>
      <c r="L157">
        <v>99609</v>
      </c>
      <c r="M157">
        <v>2761</v>
      </c>
      <c r="N157">
        <v>845</v>
      </c>
      <c r="O157">
        <v>99859</v>
      </c>
      <c r="P157">
        <f t="shared" si="2"/>
        <v>15</v>
      </c>
    </row>
    <row r="158" spans="1:16" x14ac:dyDescent="0.3">
      <c r="A158">
        <v>4280</v>
      </c>
      <c r="B158">
        <v>4254</v>
      </c>
      <c r="C158">
        <v>5118</v>
      </c>
      <c r="D158">
        <v>99672</v>
      </c>
      <c r="E158">
        <v>99811</v>
      </c>
      <c r="F158">
        <v>99662</v>
      </c>
      <c r="G158">
        <v>7863</v>
      </c>
      <c r="H158">
        <v>5180</v>
      </c>
      <c r="I158">
        <v>3481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9</v>
      </c>
    </row>
    <row r="159" spans="1:16" x14ac:dyDescent="0.3">
      <c r="A159">
        <v>4148</v>
      </c>
      <c r="B159">
        <v>4280</v>
      </c>
      <c r="C159">
        <v>5185</v>
      </c>
      <c r="D159">
        <v>99812</v>
      </c>
      <c r="E159">
        <v>99683</v>
      </c>
      <c r="F159">
        <v>412</v>
      </c>
      <c r="G159" t="s">
        <v>90</v>
      </c>
      <c r="H159">
        <v>5939</v>
      </c>
      <c r="I159">
        <v>2749</v>
      </c>
      <c r="J159">
        <v>2449</v>
      </c>
      <c r="K159">
        <v>92401</v>
      </c>
      <c r="L159" t="s">
        <v>262</v>
      </c>
      <c r="M159" t="s">
        <v>87</v>
      </c>
      <c r="N159" t="s">
        <v>104</v>
      </c>
      <c r="O159">
        <v>0</v>
      </c>
      <c r="P159">
        <f t="shared" si="2"/>
        <v>14</v>
      </c>
    </row>
    <row r="160" spans="1:16" x14ac:dyDescent="0.3">
      <c r="A160">
        <v>9971</v>
      </c>
      <c r="B160">
        <v>42741</v>
      </c>
      <c r="C160">
        <v>52100</v>
      </c>
      <c r="D160">
        <v>99931</v>
      </c>
      <c r="E160">
        <v>3844</v>
      </c>
      <c r="F160">
        <v>99592</v>
      </c>
      <c r="G160">
        <v>40493</v>
      </c>
      <c r="H160">
        <v>51881</v>
      </c>
      <c r="I160">
        <v>5856</v>
      </c>
      <c r="J160">
        <v>99811</v>
      </c>
      <c r="K160">
        <v>4280</v>
      </c>
      <c r="L160">
        <v>5849</v>
      </c>
      <c r="M160">
        <v>4271</v>
      </c>
      <c r="N160">
        <v>5119</v>
      </c>
      <c r="O160">
        <v>78551</v>
      </c>
      <c r="P160">
        <f t="shared" si="2"/>
        <v>15</v>
      </c>
    </row>
    <row r="161" spans="1:16" x14ac:dyDescent="0.3">
      <c r="A161">
        <v>4271</v>
      </c>
      <c r="B161">
        <v>4254</v>
      </c>
      <c r="C161">
        <v>4280</v>
      </c>
      <c r="D161" t="s">
        <v>79</v>
      </c>
      <c r="E161">
        <v>99702</v>
      </c>
      <c r="F161">
        <v>99859</v>
      </c>
      <c r="G161">
        <v>9972</v>
      </c>
      <c r="H161">
        <v>99812</v>
      </c>
      <c r="I161">
        <v>2874</v>
      </c>
      <c r="J161">
        <v>48283</v>
      </c>
      <c r="K161">
        <v>24290</v>
      </c>
      <c r="L161">
        <v>32723</v>
      </c>
      <c r="M161">
        <v>30000</v>
      </c>
      <c r="N161">
        <v>0</v>
      </c>
      <c r="O161">
        <v>0</v>
      </c>
      <c r="P161">
        <f t="shared" si="2"/>
        <v>13</v>
      </c>
    </row>
    <row r="162" spans="1:16" x14ac:dyDescent="0.3">
      <c r="A162">
        <v>4254</v>
      </c>
      <c r="B162">
        <v>4280</v>
      </c>
      <c r="C162">
        <v>5185</v>
      </c>
      <c r="D162">
        <v>5849</v>
      </c>
      <c r="E162">
        <v>42781</v>
      </c>
      <c r="F162">
        <v>42731</v>
      </c>
      <c r="G162">
        <v>486</v>
      </c>
      <c r="H162">
        <v>4271</v>
      </c>
      <c r="I162">
        <v>78551</v>
      </c>
      <c r="J162">
        <v>1125</v>
      </c>
      <c r="K162">
        <v>99859</v>
      </c>
      <c r="L162">
        <v>2765</v>
      </c>
      <c r="M162">
        <v>9986</v>
      </c>
      <c r="N162">
        <v>5672</v>
      </c>
      <c r="O162">
        <v>56210</v>
      </c>
      <c r="P162">
        <f t="shared" si="2"/>
        <v>15</v>
      </c>
    </row>
    <row r="163" spans="1:16" x14ac:dyDescent="0.3">
      <c r="A163">
        <v>4280</v>
      </c>
      <c r="B163">
        <v>4254</v>
      </c>
      <c r="C163">
        <v>42731</v>
      </c>
      <c r="D163">
        <v>496</v>
      </c>
      <c r="E163">
        <v>5849</v>
      </c>
      <c r="F163">
        <v>99812</v>
      </c>
      <c r="G163">
        <v>99811</v>
      </c>
      <c r="H163">
        <v>99683</v>
      </c>
      <c r="I163">
        <v>42789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 t="shared" si="2"/>
        <v>9</v>
      </c>
    </row>
    <row r="164" spans="1:16" x14ac:dyDescent="0.3">
      <c r="A164">
        <v>4280</v>
      </c>
      <c r="B164">
        <v>78039</v>
      </c>
      <c r="C164">
        <v>4275</v>
      </c>
      <c r="D164">
        <v>99812</v>
      </c>
      <c r="E164">
        <v>4538</v>
      </c>
      <c r="F164">
        <v>99672</v>
      </c>
      <c r="G164">
        <v>2760</v>
      </c>
      <c r="H164">
        <v>2762</v>
      </c>
      <c r="I164">
        <v>389</v>
      </c>
      <c r="J164">
        <v>99669</v>
      </c>
      <c r="K164">
        <v>99592</v>
      </c>
      <c r="L164">
        <v>5845</v>
      </c>
      <c r="M164">
        <v>42741</v>
      </c>
      <c r="N164">
        <v>3481</v>
      </c>
      <c r="O164">
        <v>4254</v>
      </c>
      <c r="P164">
        <f t="shared" si="2"/>
        <v>15</v>
      </c>
    </row>
    <row r="165" spans="1:16" x14ac:dyDescent="0.3">
      <c r="A165">
        <v>4280</v>
      </c>
      <c r="B165">
        <v>4254</v>
      </c>
      <c r="C165">
        <v>99672</v>
      </c>
      <c r="D165">
        <v>4271</v>
      </c>
      <c r="E165">
        <v>99683</v>
      </c>
      <c r="F165">
        <v>2859</v>
      </c>
      <c r="G165">
        <v>42732</v>
      </c>
      <c r="H165">
        <v>7889</v>
      </c>
      <c r="I165">
        <v>5990</v>
      </c>
      <c r="J165" t="s">
        <v>80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 t="shared" si="2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zoomScaleNormal="100" workbookViewId="0">
      <selection activeCell="V169" sqref="V169"/>
    </sheetView>
  </sheetViews>
  <sheetFormatPr defaultRowHeight="14.4" x14ac:dyDescent="0.3"/>
  <sheetData>
    <row r="1" spans="1:4" x14ac:dyDescent="0.3">
      <c r="A1" t="s">
        <v>31</v>
      </c>
      <c r="B1" t="s">
        <v>35</v>
      </c>
      <c r="C1" t="s">
        <v>36</v>
      </c>
      <c r="D1" t="s">
        <v>32</v>
      </c>
    </row>
    <row r="2" spans="1:4" x14ac:dyDescent="0.3">
      <c r="A2">
        <v>148</v>
      </c>
      <c r="B2">
        <v>148</v>
      </c>
      <c r="C2">
        <f>B2-A2</f>
        <v>0</v>
      </c>
      <c r="D2">
        <v>0</v>
      </c>
    </row>
    <row r="3" spans="1:4" x14ac:dyDescent="0.3">
      <c r="A3">
        <v>51</v>
      </c>
      <c r="B3">
        <v>51</v>
      </c>
      <c r="C3">
        <f>B3-A3</f>
        <v>0</v>
      </c>
      <c r="D3">
        <v>1</v>
      </c>
    </row>
    <row r="4" spans="1:4" x14ac:dyDescent="0.3">
      <c r="A4">
        <v>34</v>
      </c>
      <c r="B4">
        <v>34</v>
      </c>
      <c r="C4">
        <f>B4-A4</f>
        <v>0</v>
      </c>
      <c r="D4">
        <v>1</v>
      </c>
    </row>
    <row r="5" spans="1:4" x14ac:dyDescent="0.3">
      <c r="A5">
        <v>18</v>
      </c>
      <c r="B5">
        <v>18</v>
      </c>
      <c r="C5">
        <f>B5-A5</f>
        <v>0</v>
      </c>
      <c r="D5">
        <v>0</v>
      </c>
    </row>
    <row r="6" spans="1:4" x14ac:dyDescent="0.3">
      <c r="A6">
        <v>0</v>
      </c>
      <c r="B6">
        <v>0</v>
      </c>
      <c r="C6">
        <f>B6-A6</f>
        <v>0</v>
      </c>
      <c r="D6">
        <v>0</v>
      </c>
    </row>
    <row r="7" spans="1:4" x14ac:dyDescent="0.3">
      <c r="A7">
        <v>0</v>
      </c>
      <c r="B7">
        <v>0</v>
      </c>
      <c r="C7">
        <f>B7-A7</f>
        <v>0</v>
      </c>
      <c r="D7">
        <v>1</v>
      </c>
    </row>
    <row r="8" spans="1:4" x14ac:dyDescent="0.3">
      <c r="A8">
        <v>2</v>
      </c>
      <c r="B8">
        <v>2</v>
      </c>
      <c r="C8">
        <f>B8-A8</f>
        <v>0</v>
      </c>
      <c r="D8">
        <v>0</v>
      </c>
    </row>
    <row r="9" spans="1:4" x14ac:dyDescent="0.3">
      <c r="A9">
        <v>1</v>
      </c>
      <c r="B9">
        <v>1</v>
      </c>
      <c r="C9">
        <f>B9-A9</f>
        <v>0</v>
      </c>
      <c r="D9">
        <v>0</v>
      </c>
    </row>
    <row r="10" spans="1:4" x14ac:dyDescent="0.3">
      <c r="A10">
        <v>1</v>
      </c>
      <c r="B10">
        <v>1</v>
      </c>
      <c r="C10">
        <f>B10-A10</f>
        <v>0</v>
      </c>
      <c r="D10">
        <v>0</v>
      </c>
    </row>
    <row r="11" spans="1:4" x14ac:dyDescent="0.3">
      <c r="A11">
        <v>12</v>
      </c>
      <c r="B11">
        <v>12</v>
      </c>
      <c r="C11">
        <f>B11-A11</f>
        <v>0</v>
      </c>
      <c r="D11">
        <v>0</v>
      </c>
    </row>
    <row r="12" spans="1:4" x14ac:dyDescent="0.3">
      <c r="A12">
        <v>33</v>
      </c>
      <c r="B12">
        <v>33</v>
      </c>
      <c r="C12">
        <f>B12-A12</f>
        <v>0</v>
      </c>
      <c r="D12">
        <v>0</v>
      </c>
    </row>
    <row r="13" spans="1:4" x14ac:dyDescent="0.3">
      <c r="A13">
        <v>21</v>
      </c>
      <c r="B13">
        <v>21</v>
      </c>
      <c r="C13">
        <f>B13-A13</f>
        <v>0</v>
      </c>
      <c r="D13">
        <v>1</v>
      </c>
    </row>
    <row r="14" spans="1:4" x14ac:dyDescent="0.3">
      <c r="A14">
        <v>0</v>
      </c>
      <c r="B14">
        <v>0</v>
      </c>
      <c r="C14">
        <f>B14-A14</f>
        <v>0</v>
      </c>
      <c r="D14">
        <v>1</v>
      </c>
    </row>
    <row r="15" spans="1:4" x14ac:dyDescent="0.3">
      <c r="A15">
        <v>0</v>
      </c>
      <c r="B15">
        <v>0</v>
      </c>
      <c r="C15">
        <f>B15-A15</f>
        <v>0</v>
      </c>
      <c r="D15">
        <v>1</v>
      </c>
    </row>
    <row r="16" spans="1:4" x14ac:dyDescent="0.3">
      <c r="A16">
        <v>0</v>
      </c>
      <c r="B16">
        <v>0</v>
      </c>
      <c r="C16">
        <f>B16-A16</f>
        <v>0</v>
      </c>
      <c r="D16">
        <v>0</v>
      </c>
    </row>
    <row r="17" spans="1:4" x14ac:dyDescent="0.3">
      <c r="A17">
        <v>0</v>
      </c>
      <c r="B17">
        <v>0</v>
      </c>
      <c r="C17">
        <f>B17-A17</f>
        <v>0</v>
      </c>
      <c r="D17">
        <v>0</v>
      </c>
    </row>
    <row r="18" spans="1:4" x14ac:dyDescent="0.3">
      <c r="A18">
        <v>0</v>
      </c>
      <c r="B18">
        <v>0</v>
      </c>
      <c r="C18">
        <f>B18-A18</f>
        <v>0</v>
      </c>
      <c r="D18">
        <v>1</v>
      </c>
    </row>
    <row r="19" spans="1:4" x14ac:dyDescent="0.3">
      <c r="A19">
        <v>0</v>
      </c>
      <c r="B19">
        <v>0</v>
      </c>
      <c r="C19">
        <f>B19-A19</f>
        <v>0</v>
      </c>
      <c r="D19">
        <v>1</v>
      </c>
    </row>
    <row r="20" spans="1:4" x14ac:dyDescent="0.3">
      <c r="A20">
        <v>1</v>
      </c>
      <c r="B20">
        <v>1</v>
      </c>
      <c r="C20">
        <f>B20-A20</f>
        <v>0</v>
      </c>
      <c r="D20">
        <v>0</v>
      </c>
    </row>
    <row r="21" spans="1:4" x14ac:dyDescent="0.3">
      <c r="A21">
        <v>13</v>
      </c>
      <c r="B21">
        <v>13</v>
      </c>
      <c r="C21">
        <f>B21-A21</f>
        <v>0</v>
      </c>
      <c r="D21">
        <v>0</v>
      </c>
    </row>
    <row r="22" spans="1:4" x14ac:dyDescent="0.3">
      <c r="A22">
        <v>23</v>
      </c>
      <c r="B22">
        <v>23</v>
      </c>
      <c r="C22">
        <f>B22-A22</f>
        <v>0</v>
      </c>
      <c r="D22">
        <v>0</v>
      </c>
    </row>
    <row r="23" spans="1:4" x14ac:dyDescent="0.3">
      <c r="A23">
        <v>1</v>
      </c>
      <c r="B23">
        <v>2</v>
      </c>
      <c r="C23">
        <f>B23-A23</f>
        <v>1</v>
      </c>
      <c r="D23">
        <v>0</v>
      </c>
    </row>
    <row r="24" spans="1:4" x14ac:dyDescent="0.3">
      <c r="A24">
        <v>3</v>
      </c>
      <c r="B24">
        <v>5</v>
      </c>
      <c r="C24">
        <f>B24-A24</f>
        <v>2</v>
      </c>
      <c r="D24">
        <v>0</v>
      </c>
    </row>
    <row r="25" spans="1:4" x14ac:dyDescent="0.3">
      <c r="A25">
        <v>21</v>
      </c>
      <c r="B25">
        <v>23</v>
      </c>
      <c r="C25">
        <f>B25-A25</f>
        <v>2</v>
      </c>
      <c r="D25">
        <v>0</v>
      </c>
    </row>
    <row r="26" spans="1:4" x14ac:dyDescent="0.3">
      <c r="A26">
        <v>1</v>
      </c>
      <c r="B26">
        <v>3</v>
      </c>
      <c r="C26">
        <f>B26-A26</f>
        <v>2</v>
      </c>
      <c r="D26">
        <v>1</v>
      </c>
    </row>
    <row r="27" spans="1:4" x14ac:dyDescent="0.3">
      <c r="A27">
        <v>5</v>
      </c>
      <c r="B27">
        <v>9</v>
      </c>
      <c r="C27">
        <f>B27-A27</f>
        <v>4</v>
      </c>
      <c r="D27">
        <v>0</v>
      </c>
    </row>
    <row r="28" spans="1:4" x14ac:dyDescent="0.3">
      <c r="A28">
        <v>5</v>
      </c>
      <c r="B28">
        <v>9</v>
      </c>
      <c r="C28">
        <f>B28-A28</f>
        <v>4</v>
      </c>
      <c r="D28">
        <v>0</v>
      </c>
    </row>
    <row r="29" spans="1:4" x14ac:dyDescent="0.3">
      <c r="A29">
        <v>11</v>
      </c>
      <c r="B29">
        <v>15</v>
      </c>
      <c r="C29">
        <f>B29-A29</f>
        <v>4</v>
      </c>
      <c r="D29">
        <v>0</v>
      </c>
    </row>
    <row r="30" spans="1:4" x14ac:dyDescent="0.3">
      <c r="A30">
        <v>16</v>
      </c>
      <c r="B30">
        <v>20</v>
      </c>
      <c r="C30">
        <f>B30-A30</f>
        <v>4</v>
      </c>
      <c r="D30">
        <v>0</v>
      </c>
    </row>
    <row r="31" spans="1:4" x14ac:dyDescent="0.3">
      <c r="A31">
        <v>6</v>
      </c>
      <c r="B31">
        <v>10</v>
      </c>
      <c r="C31">
        <f>B31-A31</f>
        <v>4</v>
      </c>
      <c r="D31">
        <v>0</v>
      </c>
    </row>
    <row r="32" spans="1:4" x14ac:dyDescent="0.3">
      <c r="A32">
        <v>7</v>
      </c>
      <c r="B32">
        <v>11</v>
      </c>
      <c r="C32">
        <f>B32-A32</f>
        <v>4</v>
      </c>
      <c r="D32">
        <v>0</v>
      </c>
    </row>
    <row r="33" spans="1:4" x14ac:dyDescent="0.3">
      <c r="A33">
        <v>2</v>
      </c>
      <c r="B33">
        <v>7</v>
      </c>
      <c r="C33">
        <f>B33-A33</f>
        <v>5</v>
      </c>
      <c r="D33">
        <v>0</v>
      </c>
    </row>
    <row r="34" spans="1:4" x14ac:dyDescent="0.3">
      <c r="A34">
        <v>6</v>
      </c>
      <c r="B34">
        <v>11</v>
      </c>
      <c r="C34">
        <f>B34-A34</f>
        <v>5</v>
      </c>
      <c r="D34">
        <v>0</v>
      </c>
    </row>
    <row r="35" spans="1:4" x14ac:dyDescent="0.3">
      <c r="A35">
        <v>1</v>
      </c>
      <c r="B35">
        <v>7</v>
      </c>
      <c r="C35">
        <f>B35-A35</f>
        <v>6</v>
      </c>
      <c r="D35">
        <v>0</v>
      </c>
    </row>
    <row r="36" spans="1:4" x14ac:dyDescent="0.3">
      <c r="A36">
        <v>10</v>
      </c>
      <c r="B36">
        <v>16</v>
      </c>
      <c r="C36">
        <f>B36-A36</f>
        <v>6</v>
      </c>
      <c r="D36">
        <v>0</v>
      </c>
    </row>
    <row r="37" spans="1:4" x14ac:dyDescent="0.3">
      <c r="A37">
        <v>0</v>
      </c>
      <c r="B37">
        <v>6</v>
      </c>
      <c r="C37">
        <f>B37-A37</f>
        <v>6</v>
      </c>
      <c r="D37">
        <v>0</v>
      </c>
    </row>
    <row r="38" spans="1:4" x14ac:dyDescent="0.3">
      <c r="A38">
        <v>6</v>
      </c>
      <c r="B38">
        <v>12</v>
      </c>
      <c r="C38">
        <f>B38-A38</f>
        <v>6</v>
      </c>
      <c r="D38">
        <v>1</v>
      </c>
    </row>
    <row r="39" spans="1:4" x14ac:dyDescent="0.3">
      <c r="A39">
        <v>60</v>
      </c>
      <c r="B39">
        <v>66</v>
      </c>
      <c r="C39">
        <f>B39-A39</f>
        <v>6</v>
      </c>
      <c r="D39">
        <v>0</v>
      </c>
    </row>
    <row r="40" spans="1:4" x14ac:dyDescent="0.3">
      <c r="A40">
        <v>13</v>
      </c>
      <c r="B40">
        <v>20</v>
      </c>
      <c r="C40">
        <f>B40-A40</f>
        <v>7</v>
      </c>
      <c r="D40">
        <v>0</v>
      </c>
    </row>
    <row r="41" spans="1:4" x14ac:dyDescent="0.3">
      <c r="A41">
        <v>2</v>
      </c>
      <c r="B41">
        <v>9</v>
      </c>
      <c r="C41">
        <f>B41-A41</f>
        <v>7</v>
      </c>
      <c r="D41">
        <v>1</v>
      </c>
    </row>
    <row r="42" spans="1:4" x14ac:dyDescent="0.3">
      <c r="A42">
        <v>11</v>
      </c>
      <c r="B42">
        <v>18</v>
      </c>
      <c r="C42">
        <f>B42-A42</f>
        <v>7</v>
      </c>
      <c r="D42">
        <v>0</v>
      </c>
    </row>
    <row r="43" spans="1:4" x14ac:dyDescent="0.3">
      <c r="A43">
        <v>8</v>
      </c>
      <c r="B43">
        <v>16</v>
      </c>
      <c r="C43">
        <f>B43-A43</f>
        <v>8</v>
      </c>
      <c r="D43">
        <v>0</v>
      </c>
    </row>
    <row r="44" spans="1:4" x14ac:dyDescent="0.3">
      <c r="A44">
        <v>1</v>
      </c>
      <c r="B44">
        <v>9</v>
      </c>
      <c r="C44">
        <f>B44-A44</f>
        <v>8</v>
      </c>
      <c r="D44">
        <v>1</v>
      </c>
    </row>
    <row r="45" spans="1:4" x14ac:dyDescent="0.3">
      <c r="A45">
        <v>0</v>
      </c>
      <c r="B45">
        <v>8</v>
      </c>
      <c r="C45">
        <f>B45-A45</f>
        <v>8</v>
      </c>
      <c r="D45">
        <v>1</v>
      </c>
    </row>
    <row r="46" spans="1:4" x14ac:dyDescent="0.3">
      <c r="A46">
        <v>13</v>
      </c>
      <c r="B46">
        <v>21</v>
      </c>
      <c r="C46">
        <f>B46-A46</f>
        <v>8</v>
      </c>
      <c r="D46">
        <v>0</v>
      </c>
    </row>
    <row r="47" spans="1:4" x14ac:dyDescent="0.3">
      <c r="A47">
        <v>3</v>
      </c>
      <c r="B47">
        <v>12</v>
      </c>
      <c r="C47">
        <f>B47-A47</f>
        <v>9</v>
      </c>
      <c r="D47">
        <v>0</v>
      </c>
    </row>
    <row r="48" spans="1:4" x14ac:dyDescent="0.3">
      <c r="A48">
        <v>1</v>
      </c>
      <c r="B48">
        <v>11</v>
      </c>
      <c r="C48">
        <f>B48-A48</f>
        <v>10</v>
      </c>
      <c r="D48">
        <v>0</v>
      </c>
    </row>
    <row r="49" spans="1:4" x14ac:dyDescent="0.3">
      <c r="A49">
        <v>0</v>
      </c>
      <c r="B49">
        <v>10</v>
      </c>
      <c r="C49">
        <f>B49-A49</f>
        <v>10</v>
      </c>
      <c r="D49">
        <v>0</v>
      </c>
    </row>
    <row r="50" spans="1:4" x14ac:dyDescent="0.3">
      <c r="A50">
        <v>9</v>
      </c>
      <c r="B50">
        <v>19</v>
      </c>
      <c r="C50">
        <f>B50-A50</f>
        <v>10</v>
      </c>
      <c r="D50">
        <v>0</v>
      </c>
    </row>
    <row r="51" spans="1:4" x14ac:dyDescent="0.3">
      <c r="A51">
        <v>6</v>
      </c>
      <c r="B51">
        <v>17</v>
      </c>
      <c r="C51">
        <f>B51-A51</f>
        <v>11</v>
      </c>
      <c r="D51">
        <v>0</v>
      </c>
    </row>
    <row r="52" spans="1:4" x14ac:dyDescent="0.3">
      <c r="A52">
        <v>27</v>
      </c>
      <c r="B52">
        <v>38</v>
      </c>
      <c r="C52">
        <f>B52-A52</f>
        <v>11</v>
      </c>
      <c r="D52">
        <v>0</v>
      </c>
    </row>
    <row r="53" spans="1:4" x14ac:dyDescent="0.3">
      <c r="A53">
        <v>2</v>
      </c>
      <c r="B53">
        <v>14</v>
      </c>
      <c r="C53">
        <f>B53-A53</f>
        <v>12</v>
      </c>
      <c r="D53">
        <v>0</v>
      </c>
    </row>
    <row r="54" spans="1:4" x14ac:dyDescent="0.3">
      <c r="A54">
        <v>4</v>
      </c>
      <c r="B54">
        <v>16</v>
      </c>
      <c r="C54">
        <f>B54-A54</f>
        <v>12</v>
      </c>
      <c r="D54">
        <v>0</v>
      </c>
    </row>
    <row r="55" spans="1:4" x14ac:dyDescent="0.3">
      <c r="A55">
        <v>11</v>
      </c>
      <c r="B55">
        <v>25</v>
      </c>
      <c r="C55">
        <f>B55-A55</f>
        <v>14</v>
      </c>
      <c r="D55">
        <v>0</v>
      </c>
    </row>
    <row r="56" spans="1:4" x14ac:dyDescent="0.3">
      <c r="A56">
        <v>1</v>
      </c>
      <c r="B56">
        <v>15</v>
      </c>
      <c r="C56">
        <f>B56-A56</f>
        <v>14</v>
      </c>
      <c r="D56">
        <v>1</v>
      </c>
    </row>
    <row r="57" spans="1:4" x14ac:dyDescent="0.3">
      <c r="A57">
        <v>3</v>
      </c>
      <c r="B57">
        <v>17</v>
      </c>
      <c r="C57">
        <f>B57-A57</f>
        <v>14</v>
      </c>
      <c r="D57">
        <v>0</v>
      </c>
    </row>
    <row r="58" spans="1:4" x14ac:dyDescent="0.3">
      <c r="A58">
        <v>5</v>
      </c>
      <c r="B58">
        <v>20</v>
      </c>
      <c r="C58">
        <f>B58-A58</f>
        <v>15</v>
      </c>
      <c r="D58">
        <v>0</v>
      </c>
    </row>
    <row r="59" spans="1:4" x14ac:dyDescent="0.3">
      <c r="A59">
        <v>2</v>
      </c>
      <c r="B59">
        <v>18</v>
      </c>
      <c r="C59">
        <f>B59-A59</f>
        <v>16</v>
      </c>
      <c r="D59">
        <v>0</v>
      </c>
    </row>
    <row r="60" spans="1:4" x14ac:dyDescent="0.3">
      <c r="A60">
        <v>11</v>
      </c>
      <c r="B60">
        <v>27</v>
      </c>
      <c r="C60">
        <f>B60-A60</f>
        <v>16</v>
      </c>
      <c r="D60">
        <v>0</v>
      </c>
    </row>
    <row r="61" spans="1:4" x14ac:dyDescent="0.3">
      <c r="A61">
        <v>5</v>
      </c>
      <c r="B61">
        <v>21</v>
      </c>
      <c r="C61">
        <f>B61-A61</f>
        <v>16</v>
      </c>
      <c r="D61">
        <v>0</v>
      </c>
    </row>
    <row r="62" spans="1:4" x14ac:dyDescent="0.3">
      <c r="A62">
        <v>2</v>
      </c>
      <c r="B62">
        <v>19</v>
      </c>
      <c r="C62">
        <f>B62-A62</f>
        <v>17</v>
      </c>
      <c r="D62">
        <v>0</v>
      </c>
    </row>
    <row r="63" spans="1:4" x14ac:dyDescent="0.3">
      <c r="A63">
        <v>10</v>
      </c>
      <c r="B63">
        <v>28</v>
      </c>
      <c r="C63">
        <f>B63-A63</f>
        <v>18</v>
      </c>
      <c r="D63">
        <v>0</v>
      </c>
    </row>
    <row r="64" spans="1:4" x14ac:dyDescent="0.3">
      <c r="A64">
        <v>2</v>
      </c>
      <c r="B64">
        <v>20</v>
      </c>
      <c r="C64">
        <f>B64-A64</f>
        <v>18</v>
      </c>
      <c r="D64">
        <v>0</v>
      </c>
    </row>
    <row r="65" spans="1:4" x14ac:dyDescent="0.3">
      <c r="A65">
        <v>2</v>
      </c>
      <c r="B65">
        <v>22</v>
      </c>
      <c r="C65">
        <f>B65-A65</f>
        <v>20</v>
      </c>
      <c r="D65">
        <v>0</v>
      </c>
    </row>
    <row r="66" spans="1:4" x14ac:dyDescent="0.3">
      <c r="A66">
        <v>63</v>
      </c>
      <c r="B66">
        <v>83</v>
      </c>
      <c r="C66">
        <f>B66-A66</f>
        <v>20</v>
      </c>
      <c r="D66">
        <v>1</v>
      </c>
    </row>
    <row r="67" spans="1:4" x14ac:dyDescent="0.3">
      <c r="A67">
        <v>8</v>
      </c>
      <c r="B67">
        <v>28</v>
      </c>
      <c r="C67">
        <f>B67-A67</f>
        <v>20</v>
      </c>
      <c r="D67">
        <v>0</v>
      </c>
    </row>
    <row r="68" spans="1:4" x14ac:dyDescent="0.3">
      <c r="A68">
        <v>0</v>
      </c>
      <c r="B68">
        <v>21</v>
      </c>
      <c r="C68">
        <f>B68-A68</f>
        <v>21</v>
      </c>
      <c r="D68">
        <v>0</v>
      </c>
    </row>
    <row r="69" spans="1:4" x14ac:dyDescent="0.3">
      <c r="A69">
        <v>0</v>
      </c>
      <c r="B69">
        <v>21</v>
      </c>
      <c r="C69">
        <f>B69-A69</f>
        <v>21</v>
      </c>
      <c r="D69">
        <v>0</v>
      </c>
    </row>
    <row r="70" spans="1:4" x14ac:dyDescent="0.3">
      <c r="A70">
        <v>15</v>
      </c>
      <c r="B70">
        <v>37</v>
      </c>
      <c r="C70">
        <f>B70-A70</f>
        <v>22</v>
      </c>
      <c r="D70">
        <v>0</v>
      </c>
    </row>
    <row r="71" spans="1:4" x14ac:dyDescent="0.3">
      <c r="A71">
        <v>30</v>
      </c>
      <c r="B71">
        <v>55</v>
      </c>
      <c r="C71">
        <f>B71-A71</f>
        <v>25</v>
      </c>
      <c r="D71">
        <v>0</v>
      </c>
    </row>
    <row r="72" spans="1:4" x14ac:dyDescent="0.3">
      <c r="A72">
        <v>15</v>
      </c>
      <c r="B72">
        <v>41</v>
      </c>
      <c r="C72">
        <f>B72-A72</f>
        <v>26</v>
      </c>
      <c r="D72">
        <v>0</v>
      </c>
    </row>
    <row r="73" spans="1:4" x14ac:dyDescent="0.3">
      <c r="A73">
        <v>16</v>
      </c>
      <c r="B73">
        <v>43</v>
      </c>
      <c r="C73">
        <f>B73-A73</f>
        <v>27</v>
      </c>
      <c r="D73">
        <v>0</v>
      </c>
    </row>
    <row r="74" spans="1:4" x14ac:dyDescent="0.3">
      <c r="A74">
        <v>20</v>
      </c>
      <c r="B74">
        <v>47</v>
      </c>
      <c r="C74">
        <f>B74-A74</f>
        <v>27</v>
      </c>
      <c r="D74">
        <v>0</v>
      </c>
    </row>
    <row r="75" spans="1:4" x14ac:dyDescent="0.3">
      <c r="A75">
        <v>27</v>
      </c>
      <c r="B75">
        <v>54</v>
      </c>
      <c r="C75">
        <f>B75-A75</f>
        <v>27</v>
      </c>
      <c r="D75">
        <v>0</v>
      </c>
    </row>
    <row r="76" spans="1:4" x14ac:dyDescent="0.3">
      <c r="A76">
        <v>6</v>
      </c>
      <c r="B76">
        <v>34</v>
      </c>
      <c r="C76">
        <f>B76-A76</f>
        <v>28</v>
      </c>
      <c r="D76">
        <v>0</v>
      </c>
    </row>
    <row r="77" spans="1:4" x14ac:dyDescent="0.3">
      <c r="A77">
        <v>19</v>
      </c>
      <c r="B77">
        <v>47</v>
      </c>
      <c r="C77">
        <f>B77-A77</f>
        <v>28</v>
      </c>
      <c r="D77">
        <v>1</v>
      </c>
    </row>
    <row r="78" spans="1:4" x14ac:dyDescent="0.3">
      <c r="A78">
        <v>3</v>
      </c>
      <c r="B78">
        <v>31</v>
      </c>
      <c r="C78">
        <f>B78-A78</f>
        <v>28</v>
      </c>
      <c r="D78">
        <v>0</v>
      </c>
    </row>
    <row r="79" spans="1:4" x14ac:dyDescent="0.3">
      <c r="A79">
        <v>4</v>
      </c>
      <c r="B79">
        <v>34</v>
      </c>
      <c r="C79">
        <f>B79-A79</f>
        <v>30</v>
      </c>
      <c r="D79">
        <v>0</v>
      </c>
    </row>
    <row r="80" spans="1:4" x14ac:dyDescent="0.3">
      <c r="A80">
        <v>5</v>
      </c>
      <c r="B80">
        <v>35</v>
      </c>
      <c r="C80">
        <f>B80-A80</f>
        <v>30</v>
      </c>
      <c r="D80">
        <v>0</v>
      </c>
    </row>
    <row r="81" spans="1:8" x14ac:dyDescent="0.3">
      <c r="A81">
        <v>25</v>
      </c>
      <c r="B81">
        <v>57</v>
      </c>
      <c r="C81">
        <f>B81-A81</f>
        <v>32</v>
      </c>
      <c r="D81">
        <v>0</v>
      </c>
    </row>
    <row r="82" spans="1:8" x14ac:dyDescent="0.3">
      <c r="A82">
        <v>4</v>
      </c>
      <c r="B82">
        <v>36</v>
      </c>
      <c r="C82">
        <f>B82-A82</f>
        <v>32</v>
      </c>
      <c r="D82">
        <v>0</v>
      </c>
    </row>
    <row r="83" spans="1:8" x14ac:dyDescent="0.3">
      <c r="A83">
        <v>27</v>
      </c>
      <c r="B83">
        <v>59</v>
      </c>
      <c r="C83">
        <f>B83-A83</f>
        <v>32</v>
      </c>
      <c r="D83">
        <v>1</v>
      </c>
    </row>
    <row r="84" spans="1:8" x14ac:dyDescent="0.3">
      <c r="A84">
        <v>11</v>
      </c>
      <c r="B84">
        <v>43</v>
      </c>
      <c r="C84">
        <f>B84-A84</f>
        <v>32</v>
      </c>
      <c r="D84">
        <v>0</v>
      </c>
    </row>
    <row r="85" spans="1:8" x14ac:dyDescent="0.3">
      <c r="A85">
        <v>0</v>
      </c>
      <c r="B85">
        <v>32</v>
      </c>
      <c r="C85">
        <f>B85-A85</f>
        <v>32</v>
      </c>
      <c r="D85">
        <v>0</v>
      </c>
      <c r="F85">
        <f>COUNTIF(D2:D46, "=1")/COUNT(D2:D46)</f>
        <v>0.28888888888888886</v>
      </c>
      <c r="H85">
        <f>F85/F86</f>
        <v>2.6444444444444444</v>
      </c>
    </row>
    <row r="86" spans="1:8" x14ac:dyDescent="0.3">
      <c r="A86">
        <v>35</v>
      </c>
      <c r="B86">
        <v>68</v>
      </c>
      <c r="C86">
        <f>B86-A86</f>
        <v>33</v>
      </c>
      <c r="D86">
        <v>0</v>
      </c>
      <c r="F86">
        <f>COUNTIF(D47:D165, "=1")/COUNT(D47:D165)</f>
        <v>0.1092436974789916</v>
      </c>
    </row>
    <row r="87" spans="1:8" x14ac:dyDescent="0.3">
      <c r="A87">
        <v>5</v>
      </c>
      <c r="B87">
        <v>38</v>
      </c>
      <c r="C87">
        <f>B87-A87</f>
        <v>33</v>
      </c>
      <c r="D87">
        <v>0</v>
      </c>
    </row>
    <row r="88" spans="1:8" x14ac:dyDescent="0.3">
      <c r="A88">
        <v>23</v>
      </c>
      <c r="B88">
        <v>57</v>
      </c>
      <c r="C88">
        <f>B88-A88</f>
        <v>34</v>
      </c>
      <c r="D88">
        <v>0</v>
      </c>
    </row>
    <row r="89" spans="1:8" x14ac:dyDescent="0.3">
      <c r="A89">
        <v>11</v>
      </c>
      <c r="B89">
        <v>45</v>
      </c>
      <c r="C89">
        <f>B89-A89</f>
        <v>34</v>
      </c>
      <c r="D89">
        <v>0</v>
      </c>
    </row>
    <row r="90" spans="1:8" x14ac:dyDescent="0.3">
      <c r="A90">
        <v>17</v>
      </c>
      <c r="B90">
        <v>51</v>
      </c>
      <c r="C90">
        <f>B90-A90</f>
        <v>34</v>
      </c>
      <c r="D90">
        <v>0</v>
      </c>
    </row>
    <row r="91" spans="1:8" x14ac:dyDescent="0.3">
      <c r="A91">
        <v>7</v>
      </c>
      <c r="B91">
        <v>42</v>
      </c>
      <c r="C91">
        <f>B91-A91</f>
        <v>35</v>
      </c>
      <c r="D91">
        <v>0</v>
      </c>
    </row>
    <row r="92" spans="1:8" x14ac:dyDescent="0.3">
      <c r="A92">
        <v>7</v>
      </c>
      <c r="B92">
        <v>42</v>
      </c>
      <c r="C92">
        <f>B92-A92</f>
        <v>35</v>
      </c>
      <c r="D92">
        <v>0</v>
      </c>
    </row>
    <row r="93" spans="1:8" x14ac:dyDescent="0.3">
      <c r="A93">
        <v>21</v>
      </c>
      <c r="B93">
        <v>57</v>
      </c>
      <c r="C93">
        <f>B93-A93</f>
        <v>36</v>
      </c>
      <c r="D93">
        <v>0</v>
      </c>
    </row>
    <row r="94" spans="1:8" x14ac:dyDescent="0.3">
      <c r="A94">
        <v>2</v>
      </c>
      <c r="B94">
        <v>38</v>
      </c>
      <c r="C94">
        <f>B94-A94</f>
        <v>36</v>
      </c>
      <c r="D94">
        <v>0</v>
      </c>
    </row>
    <row r="95" spans="1:8" x14ac:dyDescent="0.3">
      <c r="A95">
        <v>32</v>
      </c>
      <c r="B95">
        <v>68</v>
      </c>
      <c r="C95">
        <f>B95-A95</f>
        <v>36</v>
      </c>
      <c r="D95">
        <v>0</v>
      </c>
    </row>
    <row r="96" spans="1:8" x14ac:dyDescent="0.3">
      <c r="A96">
        <v>1</v>
      </c>
      <c r="B96">
        <v>38</v>
      </c>
      <c r="C96">
        <f>B96-A96</f>
        <v>37</v>
      </c>
      <c r="D96">
        <v>0</v>
      </c>
    </row>
    <row r="97" spans="1:4" x14ac:dyDescent="0.3">
      <c r="A97">
        <v>28</v>
      </c>
      <c r="B97">
        <v>66</v>
      </c>
      <c r="C97">
        <f>B97-A97</f>
        <v>38</v>
      </c>
      <c r="D97">
        <v>0</v>
      </c>
    </row>
    <row r="98" spans="1:4" x14ac:dyDescent="0.3">
      <c r="A98">
        <v>0</v>
      </c>
      <c r="B98">
        <v>38</v>
      </c>
      <c r="C98">
        <f>B98-A98</f>
        <v>38</v>
      </c>
      <c r="D98">
        <v>1</v>
      </c>
    </row>
    <row r="99" spans="1:4" x14ac:dyDescent="0.3">
      <c r="A99">
        <v>4</v>
      </c>
      <c r="B99">
        <v>44</v>
      </c>
      <c r="C99">
        <f>B99-A99</f>
        <v>40</v>
      </c>
      <c r="D99">
        <v>0</v>
      </c>
    </row>
    <row r="100" spans="1:4" x14ac:dyDescent="0.3">
      <c r="A100">
        <v>6</v>
      </c>
      <c r="B100">
        <v>48</v>
      </c>
      <c r="C100">
        <f>B100-A100</f>
        <v>42</v>
      </c>
      <c r="D100">
        <v>0</v>
      </c>
    </row>
    <row r="101" spans="1:4" x14ac:dyDescent="0.3">
      <c r="A101">
        <v>15</v>
      </c>
      <c r="B101">
        <v>57</v>
      </c>
      <c r="C101">
        <f>B101-A101</f>
        <v>42</v>
      </c>
      <c r="D101">
        <v>0</v>
      </c>
    </row>
    <row r="102" spans="1:4" x14ac:dyDescent="0.3">
      <c r="A102">
        <v>11</v>
      </c>
      <c r="B102">
        <v>54</v>
      </c>
      <c r="C102">
        <f>B102-A102</f>
        <v>43</v>
      </c>
      <c r="D102">
        <v>0</v>
      </c>
    </row>
    <row r="103" spans="1:4" x14ac:dyDescent="0.3">
      <c r="A103">
        <v>3</v>
      </c>
      <c r="B103">
        <v>46</v>
      </c>
      <c r="C103">
        <f>B103-A103</f>
        <v>43</v>
      </c>
      <c r="D103">
        <v>0</v>
      </c>
    </row>
    <row r="104" spans="1:4" x14ac:dyDescent="0.3">
      <c r="A104">
        <v>14</v>
      </c>
      <c r="B104">
        <v>59</v>
      </c>
      <c r="C104">
        <f>B104-A104</f>
        <v>45</v>
      </c>
      <c r="D104">
        <v>0</v>
      </c>
    </row>
    <row r="105" spans="1:4" x14ac:dyDescent="0.3">
      <c r="A105">
        <v>5</v>
      </c>
      <c r="B105">
        <v>50</v>
      </c>
      <c r="C105">
        <f>B105-A105</f>
        <v>45</v>
      </c>
      <c r="D105">
        <v>0</v>
      </c>
    </row>
    <row r="106" spans="1:4" x14ac:dyDescent="0.3">
      <c r="A106">
        <v>8</v>
      </c>
      <c r="B106">
        <v>54</v>
      </c>
      <c r="C106">
        <f>B106-A106</f>
        <v>46</v>
      </c>
      <c r="D106">
        <v>0</v>
      </c>
    </row>
    <row r="107" spans="1:4" x14ac:dyDescent="0.3">
      <c r="A107">
        <v>14</v>
      </c>
      <c r="B107">
        <v>61</v>
      </c>
      <c r="C107">
        <f>B107-A107</f>
        <v>47</v>
      </c>
      <c r="D107">
        <v>0</v>
      </c>
    </row>
    <row r="108" spans="1:4" x14ac:dyDescent="0.3">
      <c r="A108">
        <v>60</v>
      </c>
      <c r="B108">
        <v>108</v>
      </c>
      <c r="C108">
        <f>B108-A108</f>
        <v>48</v>
      </c>
      <c r="D108">
        <v>0</v>
      </c>
    </row>
    <row r="109" spans="1:4" x14ac:dyDescent="0.3">
      <c r="A109">
        <v>3</v>
      </c>
      <c r="B109">
        <v>54</v>
      </c>
      <c r="C109">
        <f>B109-A109</f>
        <v>51</v>
      </c>
      <c r="D109">
        <v>0</v>
      </c>
    </row>
    <row r="110" spans="1:4" x14ac:dyDescent="0.3">
      <c r="A110">
        <v>18</v>
      </c>
      <c r="B110">
        <v>69</v>
      </c>
      <c r="C110">
        <f>B110-A110</f>
        <v>51</v>
      </c>
      <c r="D110">
        <v>0</v>
      </c>
    </row>
    <row r="111" spans="1:4" x14ac:dyDescent="0.3">
      <c r="A111">
        <v>24</v>
      </c>
      <c r="B111">
        <v>75</v>
      </c>
      <c r="C111">
        <f>B111-A111</f>
        <v>51</v>
      </c>
      <c r="D111">
        <v>0</v>
      </c>
    </row>
    <row r="112" spans="1:4" x14ac:dyDescent="0.3">
      <c r="A112">
        <v>8</v>
      </c>
      <c r="B112">
        <v>61</v>
      </c>
      <c r="C112">
        <f>B112-A112</f>
        <v>53</v>
      </c>
      <c r="D112">
        <v>0</v>
      </c>
    </row>
    <row r="113" spans="1:4" x14ac:dyDescent="0.3">
      <c r="A113">
        <v>9</v>
      </c>
      <c r="B113">
        <v>62</v>
      </c>
      <c r="C113">
        <f>B113-A113</f>
        <v>53</v>
      </c>
      <c r="D113">
        <v>0</v>
      </c>
    </row>
    <row r="114" spans="1:4" x14ac:dyDescent="0.3">
      <c r="A114">
        <v>2</v>
      </c>
      <c r="B114">
        <v>56</v>
      </c>
      <c r="C114">
        <f>B114-A114</f>
        <v>54</v>
      </c>
      <c r="D114">
        <v>0</v>
      </c>
    </row>
    <row r="115" spans="1:4" x14ac:dyDescent="0.3">
      <c r="A115">
        <v>16</v>
      </c>
      <c r="B115">
        <v>71</v>
      </c>
      <c r="C115">
        <f>B115-A115</f>
        <v>55</v>
      </c>
      <c r="D115">
        <v>0</v>
      </c>
    </row>
    <row r="116" spans="1:4" x14ac:dyDescent="0.3">
      <c r="A116">
        <v>6</v>
      </c>
      <c r="B116">
        <v>61</v>
      </c>
      <c r="C116">
        <f>B116-A116</f>
        <v>55</v>
      </c>
      <c r="D116">
        <v>1</v>
      </c>
    </row>
    <row r="117" spans="1:4" x14ac:dyDescent="0.3">
      <c r="A117">
        <v>2</v>
      </c>
      <c r="B117">
        <v>62</v>
      </c>
      <c r="C117">
        <f>B117-A117</f>
        <v>60</v>
      </c>
      <c r="D117">
        <v>1</v>
      </c>
    </row>
    <row r="118" spans="1:4" x14ac:dyDescent="0.3">
      <c r="A118">
        <v>20</v>
      </c>
      <c r="B118">
        <v>81</v>
      </c>
      <c r="C118">
        <f>B118-A118</f>
        <v>61</v>
      </c>
      <c r="D118">
        <v>0</v>
      </c>
    </row>
    <row r="119" spans="1:4" x14ac:dyDescent="0.3">
      <c r="A119">
        <v>15</v>
      </c>
      <c r="B119">
        <v>77</v>
      </c>
      <c r="C119">
        <f>B119-A119</f>
        <v>62</v>
      </c>
      <c r="D119">
        <v>0</v>
      </c>
    </row>
    <row r="120" spans="1:4" x14ac:dyDescent="0.3">
      <c r="A120">
        <v>26</v>
      </c>
      <c r="B120">
        <v>90</v>
      </c>
      <c r="C120">
        <f>B120-A120</f>
        <v>64</v>
      </c>
      <c r="D120">
        <v>1</v>
      </c>
    </row>
    <row r="121" spans="1:4" x14ac:dyDescent="0.3">
      <c r="A121">
        <v>21</v>
      </c>
      <c r="B121">
        <v>85</v>
      </c>
      <c r="C121">
        <f>B121-A121</f>
        <v>64</v>
      </c>
      <c r="D121">
        <v>0</v>
      </c>
    </row>
    <row r="122" spans="1:4" x14ac:dyDescent="0.3">
      <c r="A122">
        <v>16</v>
      </c>
      <c r="B122">
        <v>81</v>
      </c>
      <c r="C122">
        <f>B122-A122</f>
        <v>65</v>
      </c>
      <c r="D122">
        <v>0</v>
      </c>
    </row>
    <row r="123" spans="1:4" x14ac:dyDescent="0.3">
      <c r="A123">
        <v>5</v>
      </c>
      <c r="B123">
        <v>71</v>
      </c>
      <c r="C123">
        <f>B123-A123</f>
        <v>66</v>
      </c>
      <c r="D123">
        <v>0</v>
      </c>
    </row>
    <row r="124" spans="1:4" x14ac:dyDescent="0.3">
      <c r="A124">
        <v>64</v>
      </c>
      <c r="B124">
        <v>130</v>
      </c>
      <c r="C124">
        <f>B124-A124</f>
        <v>66</v>
      </c>
      <c r="D124">
        <v>0</v>
      </c>
    </row>
    <row r="125" spans="1:4" x14ac:dyDescent="0.3">
      <c r="A125">
        <v>5</v>
      </c>
      <c r="B125">
        <v>71</v>
      </c>
      <c r="C125">
        <f>B125-A125</f>
        <v>66</v>
      </c>
      <c r="D125">
        <v>0</v>
      </c>
    </row>
    <row r="126" spans="1:4" x14ac:dyDescent="0.3">
      <c r="A126">
        <v>22</v>
      </c>
      <c r="B126">
        <v>89</v>
      </c>
      <c r="C126">
        <f>B126-A126</f>
        <v>67</v>
      </c>
      <c r="D126">
        <v>0</v>
      </c>
    </row>
    <row r="127" spans="1:4" x14ac:dyDescent="0.3">
      <c r="A127">
        <v>63</v>
      </c>
      <c r="B127">
        <v>131</v>
      </c>
      <c r="C127">
        <f>B127-A127</f>
        <v>68</v>
      </c>
      <c r="D127">
        <v>0</v>
      </c>
    </row>
    <row r="128" spans="1:4" x14ac:dyDescent="0.3">
      <c r="A128">
        <v>15</v>
      </c>
      <c r="B128">
        <v>85</v>
      </c>
      <c r="C128">
        <f>B128-A128</f>
        <v>70</v>
      </c>
      <c r="D128">
        <v>0</v>
      </c>
    </row>
    <row r="129" spans="1:4" x14ac:dyDescent="0.3">
      <c r="A129">
        <v>2</v>
      </c>
      <c r="B129">
        <v>72</v>
      </c>
      <c r="C129">
        <f>B129-A129</f>
        <v>70</v>
      </c>
      <c r="D129">
        <v>0</v>
      </c>
    </row>
    <row r="130" spans="1:4" x14ac:dyDescent="0.3">
      <c r="A130">
        <v>11</v>
      </c>
      <c r="B130">
        <v>82</v>
      </c>
      <c r="C130">
        <f>B130-A130</f>
        <v>71</v>
      </c>
      <c r="D130">
        <v>0</v>
      </c>
    </row>
    <row r="131" spans="1:4" x14ac:dyDescent="0.3">
      <c r="A131">
        <v>1</v>
      </c>
      <c r="B131">
        <v>73</v>
      </c>
      <c r="C131">
        <f>B131-A131</f>
        <v>72</v>
      </c>
      <c r="D131">
        <v>0</v>
      </c>
    </row>
    <row r="132" spans="1:4" x14ac:dyDescent="0.3">
      <c r="A132">
        <v>65</v>
      </c>
      <c r="B132">
        <v>137</v>
      </c>
      <c r="C132">
        <f>B132-A132</f>
        <v>72</v>
      </c>
      <c r="D132">
        <v>0</v>
      </c>
    </row>
    <row r="133" spans="1:4" x14ac:dyDescent="0.3">
      <c r="A133">
        <v>49</v>
      </c>
      <c r="B133">
        <v>124</v>
      </c>
      <c r="C133">
        <f>B133-A133</f>
        <v>75</v>
      </c>
      <c r="D133">
        <v>1</v>
      </c>
    </row>
    <row r="134" spans="1:4" x14ac:dyDescent="0.3">
      <c r="A134">
        <v>19</v>
      </c>
      <c r="B134">
        <v>96</v>
      </c>
      <c r="C134">
        <f>B134-A134</f>
        <v>77</v>
      </c>
      <c r="D134">
        <v>0</v>
      </c>
    </row>
    <row r="135" spans="1:4" x14ac:dyDescent="0.3">
      <c r="A135">
        <v>38</v>
      </c>
      <c r="B135">
        <v>115</v>
      </c>
      <c r="C135">
        <f>B135-A135</f>
        <v>77</v>
      </c>
      <c r="D135">
        <v>0</v>
      </c>
    </row>
    <row r="136" spans="1:4" x14ac:dyDescent="0.3">
      <c r="A136">
        <v>60</v>
      </c>
      <c r="B136">
        <v>138</v>
      </c>
      <c r="C136">
        <f>B136-A136</f>
        <v>78</v>
      </c>
      <c r="D136">
        <v>0</v>
      </c>
    </row>
    <row r="137" spans="1:4" x14ac:dyDescent="0.3">
      <c r="A137">
        <v>7</v>
      </c>
      <c r="B137">
        <v>86</v>
      </c>
      <c r="C137">
        <f>B137-A137</f>
        <v>79</v>
      </c>
      <c r="D137">
        <v>0</v>
      </c>
    </row>
    <row r="138" spans="1:4" x14ac:dyDescent="0.3">
      <c r="A138">
        <v>30</v>
      </c>
      <c r="B138">
        <v>109</v>
      </c>
      <c r="C138">
        <f>B138-A138</f>
        <v>79</v>
      </c>
      <c r="D138">
        <v>0</v>
      </c>
    </row>
    <row r="139" spans="1:4" x14ac:dyDescent="0.3">
      <c r="A139">
        <v>11</v>
      </c>
      <c r="B139">
        <v>90</v>
      </c>
      <c r="C139">
        <f>B139-A139</f>
        <v>79</v>
      </c>
      <c r="D139">
        <v>0</v>
      </c>
    </row>
    <row r="140" spans="1:4" x14ac:dyDescent="0.3">
      <c r="A140">
        <v>0</v>
      </c>
      <c r="B140">
        <v>80</v>
      </c>
      <c r="C140">
        <f>B140-A140</f>
        <v>80</v>
      </c>
      <c r="D140">
        <v>0</v>
      </c>
    </row>
    <row r="141" spans="1:4" x14ac:dyDescent="0.3">
      <c r="A141">
        <v>22</v>
      </c>
      <c r="B141">
        <v>103</v>
      </c>
      <c r="C141">
        <f>B141-A141</f>
        <v>81</v>
      </c>
      <c r="D141">
        <v>0</v>
      </c>
    </row>
    <row r="142" spans="1:4" x14ac:dyDescent="0.3">
      <c r="A142">
        <v>0</v>
      </c>
      <c r="B142">
        <v>81</v>
      </c>
      <c r="C142">
        <f>B142-A142</f>
        <v>81</v>
      </c>
      <c r="D142">
        <v>1</v>
      </c>
    </row>
    <row r="143" spans="1:4" x14ac:dyDescent="0.3">
      <c r="A143">
        <v>8</v>
      </c>
      <c r="B143">
        <v>90</v>
      </c>
      <c r="C143">
        <f>B143-A143</f>
        <v>82</v>
      </c>
      <c r="D143">
        <v>1</v>
      </c>
    </row>
    <row r="144" spans="1:4" x14ac:dyDescent="0.3">
      <c r="A144">
        <v>13</v>
      </c>
      <c r="B144">
        <v>98</v>
      </c>
      <c r="C144">
        <f>B144-A144</f>
        <v>85</v>
      </c>
      <c r="D144">
        <v>0</v>
      </c>
    </row>
    <row r="145" spans="1:4" x14ac:dyDescent="0.3">
      <c r="A145">
        <v>5</v>
      </c>
      <c r="B145">
        <v>96</v>
      </c>
      <c r="C145">
        <f>B145-A145</f>
        <v>91</v>
      </c>
      <c r="D145">
        <v>0</v>
      </c>
    </row>
    <row r="146" spans="1:4" x14ac:dyDescent="0.3">
      <c r="A146">
        <v>5</v>
      </c>
      <c r="B146">
        <v>98</v>
      </c>
      <c r="C146">
        <f>B146-A146</f>
        <v>93</v>
      </c>
      <c r="D146">
        <v>0</v>
      </c>
    </row>
    <row r="147" spans="1:4" x14ac:dyDescent="0.3">
      <c r="A147">
        <v>4</v>
      </c>
      <c r="B147">
        <v>98</v>
      </c>
      <c r="C147">
        <f>B147-A147</f>
        <v>94</v>
      </c>
      <c r="D147">
        <v>0</v>
      </c>
    </row>
    <row r="148" spans="1:4" x14ac:dyDescent="0.3">
      <c r="A148">
        <v>28</v>
      </c>
      <c r="B148">
        <v>129</v>
      </c>
      <c r="C148">
        <f>B148-A148</f>
        <v>101</v>
      </c>
      <c r="D148">
        <v>0</v>
      </c>
    </row>
    <row r="149" spans="1:4" x14ac:dyDescent="0.3">
      <c r="A149">
        <v>19</v>
      </c>
      <c r="B149">
        <v>120</v>
      </c>
      <c r="C149">
        <f>B149-A149</f>
        <v>101</v>
      </c>
      <c r="D149">
        <v>0</v>
      </c>
    </row>
    <row r="150" spans="1:4" x14ac:dyDescent="0.3">
      <c r="A150">
        <v>14</v>
      </c>
      <c r="B150">
        <v>128</v>
      </c>
      <c r="C150">
        <f>B150-A150</f>
        <v>114</v>
      </c>
      <c r="D150">
        <v>0</v>
      </c>
    </row>
    <row r="151" spans="1:4" x14ac:dyDescent="0.3">
      <c r="A151">
        <v>11</v>
      </c>
      <c r="B151">
        <v>125</v>
      </c>
      <c r="C151">
        <f>B151-A151</f>
        <v>114</v>
      </c>
      <c r="D151">
        <v>0</v>
      </c>
    </row>
    <row r="152" spans="1:4" x14ac:dyDescent="0.3">
      <c r="A152">
        <v>10</v>
      </c>
      <c r="B152">
        <v>129</v>
      </c>
      <c r="C152">
        <f>B152-A152</f>
        <v>119</v>
      </c>
      <c r="D152">
        <v>0</v>
      </c>
    </row>
    <row r="153" spans="1:4" x14ac:dyDescent="0.3">
      <c r="A153">
        <v>11</v>
      </c>
      <c r="B153">
        <v>130</v>
      </c>
      <c r="C153">
        <f>B153-A153</f>
        <v>119</v>
      </c>
      <c r="D153">
        <v>1</v>
      </c>
    </row>
    <row r="154" spans="1:4" x14ac:dyDescent="0.3">
      <c r="A154">
        <v>22</v>
      </c>
      <c r="B154">
        <v>142</v>
      </c>
      <c r="C154">
        <f>B154-A154</f>
        <v>120</v>
      </c>
      <c r="D154">
        <v>0</v>
      </c>
    </row>
    <row r="155" spans="1:4" x14ac:dyDescent="0.3">
      <c r="A155">
        <v>31</v>
      </c>
      <c r="B155">
        <v>154</v>
      </c>
      <c r="C155">
        <f>B155-A155</f>
        <v>123</v>
      </c>
      <c r="D155">
        <v>0</v>
      </c>
    </row>
    <row r="156" spans="1:4" x14ac:dyDescent="0.3">
      <c r="A156">
        <v>16</v>
      </c>
      <c r="B156">
        <v>142</v>
      </c>
      <c r="C156">
        <f>B156-A156</f>
        <v>126</v>
      </c>
      <c r="D156">
        <v>0</v>
      </c>
    </row>
    <row r="157" spans="1:4" x14ac:dyDescent="0.3">
      <c r="A157">
        <v>7</v>
      </c>
      <c r="B157">
        <v>133</v>
      </c>
      <c r="C157">
        <f>B157-A157</f>
        <v>126</v>
      </c>
      <c r="D157">
        <v>0</v>
      </c>
    </row>
    <row r="158" spans="1:4" x14ac:dyDescent="0.3">
      <c r="A158">
        <v>12</v>
      </c>
      <c r="B158">
        <v>155</v>
      </c>
      <c r="C158">
        <f>B158-A158</f>
        <v>143</v>
      </c>
      <c r="D158">
        <v>1</v>
      </c>
    </row>
    <row r="159" spans="1:4" x14ac:dyDescent="0.3">
      <c r="A159">
        <v>19</v>
      </c>
      <c r="B159">
        <v>163</v>
      </c>
      <c r="C159">
        <f>B159-A159</f>
        <v>144</v>
      </c>
      <c r="D159">
        <v>0</v>
      </c>
    </row>
    <row r="160" spans="1:4" x14ac:dyDescent="0.3">
      <c r="A160">
        <v>0</v>
      </c>
      <c r="B160">
        <v>148</v>
      </c>
      <c r="C160">
        <f>B160-A160</f>
        <v>148</v>
      </c>
      <c r="D160">
        <v>0</v>
      </c>
    </row>
    <row r="161" spans="1:32" x14ac:dyDescent="0.3">
      <c r="A161">
        <v>8</v>
      </c>
      <c r="B161">
        <v>157</v>
      </c>
      <c r="C161">
        <f>B161-A161</f>
        <v>149</v>
      </c>
      <c r="D161">
        <v>0</v>
      </c>
    </row>
    <row r="162" spans="1:32" x14ac:dyDescent="0.3">
      <c r="A162">
        <v>23</v>
      </c>
      <c r="B162">
        <v>178</v>
      </c>
      <c r="C162">
        <f>B162-A162</f>
        <v>155</v>
      </c>
      <c r="D162">
        <v>0</v>
      </c>
    </row>
    <row r="163" spans="1:32" x14ac:dyDescent="0.3">
      <c r="A163">
        <v>21</v>
      </c>
      <c r="B163">
        <v>206</v>
      </c>
      <c r="C163">
        <f>B163-A163</f>
        <v>185</v>
      </c>
      <c r="D163">
        <v>0</v>
      </c>
    </row>
    <row r="164" spans="1:32" x14ac:dyDescent="0.3">
      <c r="A164">
        <v>5</v>
      </c>
      <c r="B164">
        <v>223</v>
      </c>
      <c r="C164">
        <f>B164-A164</f>
        <v>218</v>
      </c>
      <c r="D164">
        <v>0</v>
      </c>
    </row>
    <row r="165" spans="1:32" x14ac:dyDescent="0.3">
      <c r="A165">
        <v>25</v>
      </c>
      <c r="B165">
        <v>331</v>
      </c>
      <c r="C165">
        <f>B165-A165</f>
        <v>306</v>
      </c>
      <c r="D165">
        <v>0</v>
      </c>
    </row>
    <row r="167" spans="1:32" x14ac:dyDescent="0.3">
      <c r="B167" t="s">
        <v>32</v>
      </c>
      <c r="C167" t="s">
        <v>36</v>
      </c>
      <c r="D167" t="s">
        <v>36</v>
      </c>
      <c r="E167" t="s">
        <v>36</v>
      </c>
    </row>
    <row r="168" spans="1:32" x14ac:dyDescent="0.3">
      <c r="B168" t="str">
        <f>"=1"</f>
        <v>=1</v>
      </c>
      <c r="C168" t="str">
        <f>"&lt;=66"</f>
        <v>&lt;=66</v>
      </c>
      <c r="D168" t="str">
        <f>"&gt;33"</f>
        <v>&gt;33</v>
      </c>
      <c r="E168" t="str">
        <f>"&lt;33"</f>
        <v>&lt;33</v>
      </c>
      <c r="W168" s="2"/>
      <c r="X168" s="2"/>
      <c r="Y168" s="2"/>
      <c r="AD168" s="2" t="s">
        <v>141</v>
      </c>
      <c r="AE168" s="2" t="s">
        <v>142</v>
      </c>
      <c r="AF168" s="2" t="s">
        <v>221</v>
      </c>
    </row>
    <row r="169" spans="1:32" x14ac:dyDescent="0.3">
      <c r="A169" t="s">
        <v>37</v>
      </c>
      <c r="B169">
        <f>DCOUNT(A1:D165,"died",B167:D168)</f>
        <v>4</v>
      </c>
      <c r="E169" t="s">
        <v>130</v>
      </c>
      <c r="F169" s="2" t="s">
        <v>41</v>
      </c>
      <c r="G169" s="3" t="s">
        <v>42</v>
      </c>
      <c r="H169" s="2" t="s">
        <v>43</v>
      </c>
      <c r="I169" s="2" t="s">
        <v>137</v>
      </c>
      <c r="J169" s="2" t="s">
        <v>138</v>
      </c>
      <c r="K169" s="2"/>
      <c r="L169" s="2"/>
      <c r="M169" s="3"/>
      <c r="N169" s="2"/>
      <c r="O169" s="2"/>
      <c r="P169" s="2"/>
      <c r="Q169" t="s">
        <v>130</v>
      </c>
      <c r="R169" s="2" t="s">
        <v>255</v>
      </c>
      <c r="S169" s="3" t="s">
        <v>254</v>
      </c>
      <c r="T169" s="2" t="s">
        <v>136</v>
      </c>
      <c r="U169" s="2" t="s">
        <v>133</v>
      </c>
      <c r="V169" s="2" t="s">
        <v>221</v>
      </c>
      <c r="W169" s="2"/>
      <c r="X169" s="2"/>
      <c r="Y169" s="2"/>
      <c r="AD169" s="2" t="s">
        <v>139</v>
      </c>
      <c r="AE169" s="2" t="s">
        <v>140</v>
      </c>
      <c r="AF169" s="2" t="s">
        <v>221</v>
      </c>
    </row>
    <row r="170" spans="1:32" x14ac:dyDescent="0.3">
      <c r="B170">
        <f>COUNTIF(C2:C165,C168)</f>
        <v>124</v>
      </c>
      <c r="E170" t="s">
        <v>129</v>
      </c>
      <c r="F170" s="2">
        <f>(15/69)*100</f>
        <v>21.739130434782609</v>
      </c>
      <c r="G170" s="2">
        <f>(3/38)*100</f>
        <v>7.8947368421052628</v>
      </c>
      <c r="H170" s="2">
        <f>(3/24)*100</f>
        <v>12.5</v>
      </c>
      <c r="I170" s="2">
        <f>(3/15)*100</f>
        <v>20</v>
      </c>
      <c r="J170" s="2">
        <f>(2/18)*100</f>
        <v>11.111111111111111</v>
      </c>
      <c r="K170" s="2"/>
      <c r="L170" s="2"/>
      <c r="M170" s="2"/>
      <c r="N170" s="2"/>
      <c r="O170" s="2"/>
      <c r="P170" s="2"/>
      <c r="Q170" t="s">
        <v>129</v>
      </c>
      <c r="R170">
        <f>(13/45)*100</f>
        <v>28.888888888888886</v>
      </c>
      <c r="S170">
        <f>(4/39)*100</f>
        <v>10.256410256410255</v>
      </c>
      <c r="T170">
        <f>(4/40)*100</f>
        <v>10</v>
      </c>
      <c r="U170">
        <f>(5/40)*100</f>
        <v>12.5</v>
      </c>
      <c r="V170">
        <f>0.277013752455796*100</f>
        <v>27.701375245579602</v>
      </c>
      <c r="W170" s="2"/>
      <c r="X170" s="2"/>
      <c r="Y170" s="4"/>
      <c r="AD170">
        <f>(13/45)*100</f>
        <v>28.888888888888886</v>
      </c>
      <c r="AE170">
        <f>(13/119)*100</f>
        <v>10.92436974789916</v>
      </c>
      <c r="AF170">
        <f>0.277013752455796*100</f>
        <v>27.701375245579602</v>
      </c>
    </row>
    <row r="171" spans="1:32" x14ac:dyDescent="0.3">
      <c r="B171">
        <f>COUNTIF(C2:C165,E168)</f>
        <v>84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32" x14ac:dyDescent="0.3">
      <c r="A172" t="s">
        <v>40</v>
      </c>
      <c r="B172">
        <f>B170-B171</f>
        <v>40</v>
      </c>
      <c r="F172" s="2"/>
      <c r="G172" s="2" t="s">
        <v>46</v>
      </c>
      <c r="H172" s="2" t="s">
        <v>47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32" x14ac:dyDescent="0.3">
      <c r="D173" t="s">
        <v>44</v>
      </c>
      <c r="E173">
        <f>MEDIAN(C2:C165)</f>
        <v>32</v>
      </c>
      <c r="F173" s="2"/>
      <c r="G173" s="2" t="s">
        <v>38</v>
      </c>
      <c r="H173" s="2" t="s">
        <v>39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AA173">
        <v>100</v>
      </c>
    </row>
    <row r="174" spans="1:32" x14ac:dyDescent="0.3">
      <c r="D174" t="s">
        <v>45</v>
      </c>
      <c r="E174">
        <f>AVERAGE(C2:C165)</f>
        <v>43.634146341463413</v>
      </c>
      <c r="F174" s="2"/>
      <c r="G174" s="2">
        <f>17/84</f>
        <v>0.20238095238095238</v>
      </c>
      <c r="H174" s="4">
        <f>9/80</f>
        <v>0.1125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32" x14ac:dyDescent="0.3">
      <c r="B175">
        <f>COUNTIF(D2:D163, 1)</f>
        <v>26</v>
      </c>
      <c r="D175" t="s">
        <v>127</v>
      </c>
      <c r="E175">
        <f>QUARTILE(C2:C165,0)</f>
        <v>0</v>
      </c>
      <c r="H175" s="4"/>
      <c r="I175" s="2"/>
      <c r="J175" s="2">
        <v>100</v>
      </c>
      <c r="K175" s="2"/>
      <c r="L175" s="2"/>
      <c r="M175" s="2"/>
      <c r="N175" s="2"/>
      <c r="O175" s="2"/>
      <c r="P175" s="2"/>
      <c r="Q175" s="2"/>
      <c r="R175" s="2"/>
    </row>
    <row r="176" spans="1:32" x14ac:dyDescent="0.3">
      <c r="D176" t="s">
        <v>124</v>
      </c>
      <c r="E176">
        <f>QUARTILE(C2:C165,1)</f>
        <v>7.75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4:18" x14ac:dyDescent="0.3">
      <c r="D177" t="s">
        <v>125</v>
      </c>
      <c r="E177">
        <f>QUARTILE(C2:C165,2)</f>
        <v>32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4:18" x14ac:dyDescent="0.3">
      <c r="D178" t="s">
        <v>126</v>
      </c>
      <c r="E178">
        <f>QUARTILE(C2:C165,3)</f>
        <v>66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4:18" x14ac:dyDescent="0.3">
      <c r="D179" t="s">
        <v>128</v>
      </c>
      <c r="E179">
        <f>QUARTILE(C2:C165,4)</f>
        <v>306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4:18" x14ac:dyDescent="0.3">
      <c r="F180" s="2"/>
      <c r="G180" s="2"/>
      <c r="H180" s="2"/>
      <c r="I180">
        <f>1.5* (34-7.75)</f>
        <v>39.375</v>
      </c>
    </row>
  </sheetData>
  <sortState ref="A2:D165">
    <sortCondition ref="C1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0"/>
  <sheetViews>
    <sheetView topLeftCell="A84" workbookViewId="0">
      <selection activeCell="J79" sqref="J79"/>
    </sheetView>
  </sheetViews>
  <sheetFormatPr defaultRowHeight="14.4" x14ac:dyDescent="0.3"/>
  <sheetData>
    <row r="1" spans="1:4" x14ac:dyDescent="0.3">
      <c r="A1" t="s">
        <v>31</v>
      </c>
      <c r="B1" t="s">
        <v>35</v>
      </c>
      <c r="C1" t="s">
        <v>36</v>
      </c>
      <c r="D1" t="s">
        <v>32</v>
      </c>
    </row>
    <row r="2" spans="1:4" x14ac:dyDescent="0.3">
      <c r="A2">
        <v>148</v>
      </c>
      <c r="B2">
        <v>148</v>
      </c>
      <c r="C2">
        <f>B2-A2</f>
        <v>0</v>
      </c>
      <c r="D2">
        <v>0</v>
      </c>
    </row>
    <row r="3" spans="1:4" x14ac:dyDescent="0.3">
      <c r="A3">
        <v>51</v>
      </c>
      <c r="B3">
        <v>51</v>
      </c>
      <c r="C3">
        <f>B3-A3</f>
        <v>0</v>
      </c>
      <c r="D3">
        <v>1</v>
      </c>
    </row>
    <row r="4" spans="1:4" x14ac:dyDescent="0.3">
      <c r="A4">
        <v>34</v>
      </c>
      <c r="B4">
        <v>34</v>
      </c>
      <c r="C4">
        <f>B4-A4</f>
        <v>0</v>
      </c>
      <c r="D4">
        <v>1</v>
      </c>
    </row>
    <row r="5" spans="1:4" x14ac:dyDescent="0.3">
      <c r="A5">
        <v>18</v>
      </c>
      <c r="B5">
        <v>18</v>
      </c>
      <c r="C5">
        <f>B5-A5</f>
        <v>0</v>
      </c>
      <c r="D5">
        <v>0</v>
      </c>
    </row>
    <row r="6" spans="1:4" x14ac:dyDescent="0.3">
      <c r="A6">
        <v>0</v>
      </c>
      <c r="B6">
        <v>0</v>
      </c>
      <c r="C6">
        <f>B6-A6</f>
        <v>0</v>
      </c>
      <c r="D6">
        <v>0</v>
      </c>
    </row>
    <row r="7" spans="1:4" x14ac:dyDescent="0.3">
      <c r="A7">
        <v>0</v>
      </c>
      <c r="B7">
        <v>0</v>
      </c>
      <c r="C7">
        <f>B7-A7</f>
        <v>0</v>
      </c>
      <c r="D7">
        <v>1</v>
      </c>
    </row>
    <row r="8" spans="1:4" x14ac:dyDescent="0.3">
      <c r="A8">
        <v>2</v>
      </c>
      <c r="B8">
        <v>2</v>
      </c>
      <c r="C8">
        <f>B8-A8</f>
        <v>0</v>
      </c>
      <c r="D8">
        <v>0</v>
      </c>
    </row>
    <row r="9" spans="1:4" x14ac:dyDescent="0.3">
      <c r="A9">
        <v>1</v>
      </c>
      <c r="B9">
        <v>1</v>
      </c>
      <c r="C9">
        <f>B9-A9</f>
        <v>0</v>
      </c>
      <c r="D9">
        <v>0</v>
      </c>
    </row>
    <row r="10" spans="1:4" x14ac:dyDescent="0.3">
      <c r="A10">
        <v>1</v>
      </c>
      <c r="B10">
        <v>1</v>
      </c>
      <c r="C10">
        <f>B10-A10</f>
        <v>0</v>
      </c>
      <c r="D10">
        <v>0</v>
      </c>
    </row>
    <row r="11" spans="1:4" x14ac:dyDescent="0.3">
      <c r="A11">
        <v>12</v>
      </c>
      <c r="B11">
        <v>12</v>
      </c>
      <c r="C11">
        <f>B11-A11</f>
        <v>0</v>
      </c>
      <c r="D11">
        <v>0</v>
      </c>
    </row>
    <row r="12" spans="1:4" x14ac:dyDescent="0.3">
      <c r="A12">
        <v>33</v>
      </c>
      <c r="B12">
        <v>33</v>
      </c>
      <c r="C12">
        <f>B12-A12</f>
        <v>0</v>
      </c>
      <c r="D12">
        <v>0</v>
      </c>
    </row>
    <row r="13" spans="1:4" x14ac:dyDescent="0.3">
      <c r="A13">
        <v>21</v>
      </c>
      <c r="B13">
        <v>21</v>
      </c>
      <c r="C13">
        <f>B13-A13</f>
        <v>0</v>
      </c>
      <c r="D13">
        <v>1</v>
      </c>
    </row>
    <row r="14" spans="1:4" x14ac:dyDescent="0.3">
      <c r="A14">
        <v>0</v>
      </c>
      <c r="B14">
        <v>0</v>
      </c>
      <c r="C14">
        <f>B14-A14</f>
        <v>0</v>
      </c>
      <c r="D14">
        <v>1</v>
      </c>
    </row>
    <row r="15" spans="1:4" x14ac:dyDescent="0.3">
      <c r="A15">
        <v>0</v>
      </c>
      <c r="B15">
        <v>0</v>
      </c>
      <c r="C15">
        <f>B15-A15</f>
        <v>0</v>
      </c>
      <c r="D15">
        <v>1</v>
      </c>
    </row>
    <row r="16" spans="1:4" x14ac:dyDescent="0.3">
      <c r="A16">
        <v>0</v>
      </c>
      <c r="B16">
        <v>0</v>
      </c>
      <c r="C16">
        <f>B16-A16</f>
        <v>0</v>
      </c>
      <c r="D16">
        <v>0</v>
      </c>
    </row>
    <row r="17" spans="1:5" x14ac:dyDescent="0.3">
      <c r="A17">
        <v>0</v>
      </c>
      <c r="B17">
        <v>0</v>
      </c>
      <c r="C17">
        <f>B17-A17</f>
        <v>0</v>
      </c>
      <c r="D17">
        <v>0</v>
      </c>
    </row>
    <row r="18" spans="1:5" x14ac:dyDescent="0.3">
      <c r="A18">
        <v>0</v>
      </c>
      <c r="B18">
        <v>0</v>
      </c>
      <c r="C18">
        <f>B18-A18</f>
        <v>0</v>
      </c>
      <c r="D18">
        <v>1</v>
      </c>
    </row>
    <row r="19" spans="1:5" x14ac:dyDescent="0.3">
      <c r="A19">
        <v>0</v>
      </c>
      <c r="B19">
        <v>0</v>
      </c>
      <c r="C19">
        <f>B19-A19</f>
        <v>0</v>
      </c>
      <c r="D19">
        <v>1</v>
      </c>
    </row>
    <row r="20" spans="1:5" x14ac:dyDescent="0.3">
      <c r="A20">
        <v>1</v>
      </c>
      <c r="B20">
        <v>1</v>
      </c>
      <c r="C20">
        <f>B20-A20</f>
        <v>0</v>
      </c>
      <c r="D20">
        <v>0</v>
      </c>
    </row>
    <row r="21" spans="1:5" x14ac:dyDescent="0.3">
      <c r="A21">
        <v>13</v>
      </c>
      <c r="B21">
        <v>13</v>
      </c>
      <c r="C21">
        <f>B21-A21</f>
        <v>0</v>
      </c>
      <c r="D21">
        <v>0</v>
      </c>
    </row>
    <row r="22" spans="1:5" x14ac:dyDescent="0.3">
      <c r="A22">
        <v>23</v>
      </c>
      <c r="B22">
        <v>23</v>
      </c>
      <c r="C22">
        <f>B22-A22</f>
        <v>0</v>
      </c>
      <c r="D22">
        <v>0</v>
      </c>
      <c r="E22">
        <v>22</v>
      </c>
    </row>
    <row r="23" spans="1:5" x14ac:dyDescent="0.3">
      <c r="A23">
        <v>1</v>
      </c>
      <c r="B23">
        <v>2</v>
      </c>
      <c r="C23">
        <f>B23-A23</f>
        <v>1</v>
      </c>
      <c r="D23">
        <v>0</v>
      </c>
      <c r="E23">
        <v>23</v>
      </c>
    </row>
    <row r="24" spans="1:5" x14ac:dyDescent="0.3">
      <c r="A24">
        <v>3</v>
      </c>
      <c r="B24">
        <v>5</v>
      </c>
      <c r="C24">
        <f>B24-A24</f>
        <v>2</v>
      </c>
      <c r="D24">
        <v>0</v>
      </c>
    </row>
    <row r="25" spans="1:5" x14ac:dyDescent="0.3">
      <c r="A25">
        <v>21</v>
      </c>
      <c r="B25">
        <v>23</v>
      </c>
      <c r="C25">
        <f>B25-A25</f>
        <v>2</v>
      </c>
      <c r="D25">
        <v>0</v>
      </c>
    </row>
    <row r="26" spans="1:5" x14ac:dyDescent="0.3">
      <c r="A26">
        <v>1</v>
      </c>
      <c r="B26">
        <v>3</v>
      </c>
      <c r="C26">
        <f>B26-A26</f>
        <v>2</v>
      </c>
      <c r="D26">
        <v>1</v>
      </c>
      <c r="E26">
        <v>26</v>
      </c>
    </row>
    <row r="27" spans="1:5" x14ac:dyDescent="0.3">
      <c r="A27">
        <v>5</v>
      </c>
      <c r="B27">
        <v>9</v>
      </c>
      <c r="C27">
        <f>B27-A27</f>
        <v>4</v>
      </c>
      <c r="D27">
        <v>0</v>
      </c>
    </row>
    <row r="28" spans="1:5" x14ac:dyDescent="0.3">
      <c r="A28">
        <v>5</v>
      </c>
      <c r="B28">
        <v>9</v>
      </c>
      <c r="C28">
        <f>B28-A28</f>
        <v>4</v>
      </c>
      <c r="D28">
        <v>0</v>
      </c>
    </row>
    <row r="29" spans="1:5" x14ac:dyDescent="0.3">
      <c r="A29">
        <v>11</v>
      </c>
      <c r="B29">
        <v>15</v>
      </c>
      <c r="C29">
        <f>B29-A29</f>
        <v>4</v>
      </c>
      <c r="D29">
        <v>0</v>
      </c>
    </row>
    <row r="30" spans="1:5" x14ac:dyDescent="0.3">
      <c r="A30">
        <v>16</v>
      </c>
      <c r="B30">
        <v>20</v>
      </c>
      <c r="C30">
        <f>B30-A30</f>
        <v>4</v>
      </c>
      <c r="D30">
        <v>0</v>
      </c>
    </row>
    <row r="31" spans="1:5" x14ac:dyDescent="0.3">
      <c r="A31">
        <v>6</v>
      </c>
      <c r="B31">
        <v>10</v>
      </c>
      <c r="C31">
        <f>B31-A31</f>
        <v>4</v>
      </c>
      <c r="D31">
        <v>0</v>
      </c>
    </row>
    <row r="32" spans="1:5" x14ac:dyDescent="0.3">
      <c r="A32">
        <v>7</v>
      </c>
      <c r="B32">
        <v>11</v>
      </c>
      <c r="C32">
        <f>B32-A32</f>
        <v>4</v>
      </c>
      <c r="D32">
        <v>0</v>
      </c>
      <c r="E32">
        <v>32</v>
      </c>
    </row>
    <row r="33" spans="1:5" x14ac:dyDescent="0.3">
      <c r="A33">
        <v>2</v>
      </c>
      <c r="B33">
        <v>7</v>
      </c>
      <c r="C33">
        <f>B33-A33</f>
        <v>5</v>
      </c>
      <c r="D33">
        <v>0</v>
      </c>
    </row>
    <row r="34" spans="1:5" x14ac:dyDescent="0.3">
      <c r="A34">
        <v>6</v>
      </c>
      <c r="B34">
        <v>11</v>
      </c>
      <c r="C34">
        <f>B34-A34</f>
        <v>5</v>
      </c>
      <c r="D34">
        <v>0</v>
      </c>
      <c r="E34">
        <v>34</v>
      </c>
    </row>
    <row r="35" spans="1:5" x14ac:dyDescent="0.3">
      <c r="A35">
        <v>1</v>
      </c>
      <c r="B35">
        <v>7</v>
      </c>
      <c r="C35">
        <f>B35-A35</f>
        <v>6</v>
      </c>
      <c r="D35">
        <v>0</v>
      </c>
    </row>
    <row r="36" spans="1:5" x14ac:dyDescent="0.3">
      <c r="A36">
        <v>10</v>
      </c>
      <c r="B36">
        <v>16</v>
      </c>
      <c r="C36">
        <f>B36-A36</f>
        <v>6</v>
      </c>
      <c r="D36">
        <v>0</v>
      </c>
    </row>
    <row r="37" spans="1:5" x14ac:dyDescent="0.3">
      <c r="A37">
        <v>0</v>
      </c>
      <c r="B37">
        <v>6</v>
      </c>
      <c r="C37">
        <f>B37-A37</f>
        <v>6</v>
      </c>
      <c r="D37">
        <v>0</v>
      </c>
    </row>
    <row r="38" spans="1:5" x14ac:dyDescent="0.3">
      <c r="A38">
        <v>6</v>
      </c>
      <c r="B38">
        <v>12</v>
      </c>
      <c r="C38">
        <f>B38-A38</f>
        <v>6</v>
      </c>
      <c r="D38">
        <v>1</v>
      </c>
    </row>
    <row r="39" spans="1:5" x14ac:dyDescent="0.3">
      <c r="A39">
        <v>60</v>
      </c>
      <c r="B39">
        <v>66</v>
      </c>
      <c r="C39">
        <f>B39-A39</f>
        <v>6</v>
      </c>
      <c r="D39">
        <v>0</v>
      </c>
      <c r="E39">
        <v>39</v>
      </c>
    </row>
    <row r="40" spans="1:5" x14ac:dyDescent="0.3">
      <c r="A40">
        <v>13</v>
      </c>
      <c r="B40">
        <v>20</v>
      </c>
      <c r="C40">
        <f>B40-A40</f>
        <v>7</v>
      </c>
      <c r="D40">
        <v>0</v>
      </c>
    </row>
    <row r="41" spans="1:5" x14ac:dyDescent="0.3">
      <c r="A41">
        <v>2</v>
      </c>
      <c r="B41">
        <v>9</v>
      </c>
      <c r="C41">
        <f>B41-A41</f>
        <v>7</v>
      </c>
      <c r="D41">
        <v>1</v>
      </c>
    </row>
    <row r="42" spans="1:5" x14ac:dyDescent="0.3">
      <c r="A42">
        <v>11</v>
      </c>
      <c r="B42">
        <v>18</v>
      </c>
      <c r="C42">
        <f>B42-A42</f>
        <v>7</v>
      </c>
      <c r="D42">
        <v>0</v>
      </c>
      <c r="E42">
        <v>42</v>
      </c>
    </row>
    <row r="43" spans="1:5" x14ac:dyDescent="0.3">
      <c r="A43">
        <v>8</v>
      </c>
      <c r="B43">
        <v>16</v>
      </c>
      <c r="C43">
        <f>B43-A43</f>
        <v>8</v>
      </c>
      <c r="D43">
        <v>0</v>
      </c>
    </row>
    <row r="44" spans="1:5" x14ac:dyDescent="0.3">
      <c r="A44">
        <v>1</v>
      </c>
      <c r="B44">
        <v>9</v>
      </c>
      <c r="C44">
        <f>B44-A44</f>
        <v>8</v>
      </c>
      <c r="D44">
        <v>1</v>
      </c>
    </row>
    <row r="45" spans="1:5" x14ac:dyDescent="0.3">
      <c r="A45">
        <v>0</v>
      </c>
      <c r="B45">
        <v>8</v>
      </c>
      <c r="C45">
        <f>B45-A45</f>
        <v>8</v>
      </c>
      <c r="D45">
        <v>1</v>
      </c>
    </row>
    <row r="46" spans="1:5" x14ac:dyDescent="0.3">
      <c r="A46">
        <v>13</v>
      </c>
      <c r="B46">
        <v>21</v>
      </c>
      <c r="C46">
        <f>B46-A46</f>
        <v>8</v>
      </c>
      <c r="D46">
        <v>0</v>
      </c>
      <c r="E46">
        <v>46</v>
      </c>
    </row>
    <row r="47" spans="1:5" x14ac:dyDescent="0.3">
      <c r="A47">
        <v>3</v>
      </c>
      <c r="B47">
        <v>12</v>
      </c>
      <c r="C47">
        <f>B47-A47</f>
        <v>9</v>
      </c>
      <c r="D47">
        <v>0</v>
      </c>
      <c r="E47">
        <v>47</v>
      </c>
    </row>
    <row r="48" spans="1:5" x14ac:dyDescent="0.3">
      <c r="A48">
        <v>1</v>
      </c>
      <c r="B48">
        <v>11</v>
      </c>
      <c r="C48">
        <f>B48-A48</f>
        <v>10</v>
      </c>
      <c r="D48">
        <v>0</v>
      </c>
    </row>
    <row r="49" spans="1:5" x14ac:dyDescent="0.3">
      <c r="A49">
        <v>0</v>
      </c>
      <c r="B49">
        <v>10</v>
      </c>
      <c r="C49">
        <f>B49-A49</f>
        <v>10</v>
      </c>
      <c r="D49">
        <v>0</v>
      </c>
    </row>
    <row r="50" spans="1:5" x14ac:dyDescent="0.3">
      <c r="A50">
        <v>9</v>
      </c>
      <c r="B50">
        <v>19</v>
      </c>
      <c r="C50">
        <f>B50-A50</f>
        <v>10</v>
      </c>
      <c r="D50">
        <v>0</v>
      </c>
      <c r="E50">
        <v>50</v>
      </c>
    </row>
    <row r="51" spans="1:5" x14ac:dyDescent="0.3">
      <c r="A51">
        <v>6</v>
      </c>
      <c r="B51">
        <v>17</v>
      </c>
      <c r="C51">
        <f>B51-A51</f>
        <v>11</v>
      </c>
      <c r="D51">
        <v>0</v>
      </c>
    </row>
    <row r="52" spans="1:5" x14ac:dyDescent="0.3">
      <c r="A52">
        <v>27</v>
      </c>
      <c r="B52">
        <v>38</v>
      </c>
      <c r="C52">
        <f>B52-A52</f>
        <v>11</v>
      </c>
      <c r="D52">
        <v>0</v>
      </c>
      <c r="E52">
        <v>52</v>
      </c>
    </row>
    <row r="53" spans="1:5" x14ac:dyDescent="0.3">
      <c r="A53">
        <v>2</v>
      </c>
      <c r="B53">
        <v>14</v>
      </c>
      <c r="C53">
        <f>B53-A53</f>
        <v>12</v>
      </c>
      <c r="D53">
        <v>0</v>
      </c>
    </row>
    <row r="54" spans="1:5" x14ac:dyDescent="0.3">
      <c r="A54">
        <v>4</v>
      </c>
      <c r="B54">
        <v>16</v>
      </c>
      <c r="C54">
        <f>B54-A54</f>
        <v>12</v>
      </c>
      <c r="D54">
        <v>0</v>
      </c>
      <c r="E54">
        <v>54</v>
      </c>
    </row>
    <row r="55" spans="1:5" x14ac:dyDescent="0.3">
      <c r="A55">
        <v>11</v>
      </c>
      <c r="B55">
        <v>25</v>
      </c>
      <c r="C55">
        <f>B55-A55</f>
        <v>14</v>
      </c>
      <c r="D55">
        <v>0</v>
      </c>
    </row>
    <row r="56" spans="1:5" x14ac:dyDescent="0.3">
      <c r="A56">
        <v>1</v>
      </c>
      <c r="B56">
        <v>15</v>
      </c>
      <c r="C56">
        <f>B56-A56</f>
        <v>14</v>
      </c>
      <c r="D56">
        <v>1</v>
      </c>
    </row>
    <row r="57" spans="1:5" x14ac:dyDescent="0.3">
      <c r="A57">
        <v>3</v>
      </c>
      <c r="B57">
        <v>17</v>
      </c>
      <c r="C57">
        <f>B57-A57</f>
        <v>14</v>
      </c>
      <c r="D57">
        <v>0</v>
      </c>
      <c r="E57">
        <v>57</v>
      </c>
    </row>
    <row r="58" spans="1:5" x14ac:dyDescent="0.3">
      <c r="A58">
        <v>5</v>
      </c>
      <c r="B58">
        <v>20</v>
      </c>
      <c r="C58">
        <f>B58-A58</f>
        <v>15</v>
      </c>
      <c r="D58">
        <v>0</v>
      </c>
      <c r="E58">
        <v>58</v>
      </c>
    </row>
    <row r="59" spans="1:5" x14ac:dyDescent="0.3">
      <c r="A59">
        <v>2</v>
      </c>
      <c r="B59">
        <v>18</v>
      </c>
      <c r="C59">
        <f>B59-A59</f>
        <v>16</v>
      </c>
      <c r="D59">
        <v>0</v>
      </c>
    </row>
    <row r="60" spans="1:5" x14ac:dyDescent="0.3">
      <c r="A60">
        <v>11</v>
      </c>
      <c r="B60">
        <v>27</v>
      </c>
      <c r="C60">
        <f>B60-A60</f>
        <v>16</v>
      </c>
      <c r="D60">
        <v>0</v>
      </c>
    </row>
    <row r="61" spans="1:5" x14ac:dyDescent="0.3">
      <c r="A61">
        <v>5</v>
      </c>
      <c r="B61">
        <v>21</v>
      </c>
      <c r="C61">
        <f>B61-A61</f>
        <v>16</v>
      </c>
      <c r="D61">
        <v>0</v>
      </c>
      <c r="E61">
        <v>61</v>
      </c>
    </row>
    <row r="62" spans="1:5" x14ac:dyDescent="0.3">
      <c r="A62">
        <v>2</v>
      </c>
      <c r="B62">
        <v>19</v>
      </c>
      <c r="C62">
        <f>B62-A62</f>
        <v>17</v>
      </c>
      <c r="D62">
        <v>0</v>
      </c>
      <c r="E62">
        <v>62</v>
      </c>
    </row>
    <row r="63" spans="1:5" x14ac:dyDescent="0.3">
      <c r="A63">
        <v>10</v>
      </c>
      <c r="B63">
        <v>28</v>
      </c>
      <c r="C63">
        <f>B63-A63</f>
        <v>18</v>
      </c>
      <c r="D63">
        <v>0</v>
      </c>
    </row>
    <row r="64" spans="1:5" x14ac:dyDescent="0.3">
      <c r="A64">
        <v>2</v>
      </c>
      <c r="B64">
        <v>20</v>
      </c>
      <c r="C64">
        <f>B64-A64</f>
        <v>18</v>
      </c>
      <c r="D64">
        <v>0</v>
      </c>
      <c r="E64">
        <v>64</v>
      </c>
    </row>
    <row r="65" spans="1:27" x14ac:dyDescent="0.3">
      <c r="A65">
        <v>2</v>
      </c>
      <c r="B65">
        <v>22</v>
      </c>
      <c r="C65">
        <f>B65-A65</f>
        <v>20</v>
      </c>
      <c r="D65">
        <v>0</v>
      </c>
    </row>
    <row r="66" spans="1:27" x14ac:dyDescent="0.3">
      <c r="A66">
        <v>63</v>
      </c>
      <c r="B66">
        <v>83</v>
      </c>
      <c r="C66">
        <f>B66-A66</f>
        <v>20</v>
      </c>
      <c r="D66">
        <v>1</v>
      </c>
    </row>
    <row r="67" spans="1:27" x14ac:dyDescent="0.3">
      <c r="A67">
        <v>8</v>
      </c>
      <c r="B67">
        <v>28</v>
      </c>
      <c r="C67">
        <f>B67-A67</f>
        <v>20</v>
      </c>
      <c r="D67">
        <v>0</v>
      </c>
      <c r="E67">
        <v>67</v>
      </c>
    </row>
    <row r="68" spans="1:27" x14ac:dyDescent="0.3">
      <c r="A68">
        <v>0</v>
      </c>
      <c r="B68">
        <v>21</v>
      </c>
      <c r="C68">
        <f>B68-A68</f>
        <v>21</v>
      </c>
      <c r="D68">
        <v>0</v>
      </c>
    </row>
    <row r="69" spans="1:27" x14ac:dyDescent="0.3">
      <c r="A69">
        <v>0</v>
      </c>
      <c r="B69">
        <v>21</v>
      </c>
      <c r="C69">
        <f>B69-A69</f>
        <v>21</v>
      </c>
      <c r="D69">
        <v>0</v>
      </c>
      <c r="E69">
        <v>69</v>
      </c>
    </row>
    <row r="70" spans="1:27" x14ac:dyDescent="0.3">
      <c r="A70">
        <v>15</v>
      </c>
      <c r="B70">
        <v>37</v>
      </c>
      <c r="C70">
        <f>B70-A70</f>
        <v>22</v>
      </c>
      <c r="D70">
        <v>0</v>
      </c>
      <c r="E70">
        <v>70</v>
      </c>
    </row>
    <row r="71" spans="1:27" x14ac:dyDescent="0.3">
      <c r="A71">
        <v>30</v>
      </c>
      <c r="B71">
        <v>55</v>
      </c>
      <c r="C71">
        <f>B71-A71</f>
        <v>25</v>
      </c>
      <c r="D71">
        <v>0</v>
      </c>
      <c r="E71">
        <v>71</v>
      </c>
    </row>
    <row r="72" spans="1:27" x14ac:dyDescent="0.3">
      <c r="A72">
        <v>15</v>
      </c>
      <c r="B72">
        <v>41</v>
      </c>
      <c r="C72">
        <f>B72-A72</f>
        <v>26</v>
      </c>
      <c r="D72">
        <v>0</v>
      </c>
      <c r="E72">
        <v>72</v>
      </c>
    </row>
    <row r="73" spans="1:27" x14ac:dyDescent="0.3">
      <c r="A73">
        <v>16</v>
      </c>
      <c r="B73">
        <v>43</v>
      </c>
      <c r="C73">
        <f>B73-A73</f>
        <v>27</v>
      </c>
      <c r="D73">
        <v>0</v>
      </c>
    </row>
    <row r="74" spans="1:27" x14ac:dyDescent="0.3">
      <c r="A74">
        <v>20</v>
      </c>
      <c r="B74">
        <v>47</v>
      </c>
      <c r="C74">
        <f>B74-A74</f>
        <v>27</v>
      </c>
      <c r="D74">
        <v>0</v>
      </c>
    </row>
    <row r="75" spans="1:27" x14ac:dyDescent="0.3">
      <c r="A75">
        <v>27</v>
      </c>
      <c r="B75">
        <v>54</v>
      </c>
      <c r="C75">
        <f>B75-A75</f>
        <v>27</v>
      </c>
      <c r="D75">
        <v>0</v>
      </c>
      <c r="E75">
        <v>75</v>
      </c>
    </row>
    <row r="76" spans="1:27" x14ac:dyDescent="0.3">
      <c r="A76">
        <v>6</v>
      </c>
      <c r="B76">
        <v>34</v>
      </c>
      <c r="C76">
        <f>B76-A76</f>
        <v>28</v>
      </c>
      <c r="D76">
        <v>0</v>
      </c>
      <c r="Z76">
        <v>0</v>
      </c>
      <c r="AA76">
        <v>3.0264550264550261</v>
      </c>
    </row>
    <row r="77" spans="1:27" x14ac:dyDescent="0.3">
      <c r="A77">
        <v>19</v>
      </c>
      <c r="B77">
        <v>47</v>
      </c>
      <c r="C77">
        <f>B77-A77</f>
        <v>28</v>
      </c>
      <c r="D77">
        <v>1</v>
      </c>
      <c r="Z77">
        <v>1</v>
      </c>
      <c r="AA77">
        <v>2.868686868686869</v>
      </c>
    </row>
    <row r="78" spans="1:27" x14ac:dyDescent="0.3">
      <c r="A78">
        <v>3</v>
      </c>
      <c r="B78">
        <v>31</v>
      </c>
      <c r="C78">
        <f>B78-A78</f>
        <v>28</v>
      </c>
      <c r="D78">
        <v>0</v>
      </c>
      <c r="E78">
        <v>78</v>
      </c>
      <c r="J78">
        <v>0</v>
      </c>
      <c r="K78">
        <v>1</v>
      </c>
      <c r="L78">
        <v>2</v>
      </c>
      <c r="M78">
        <v>3</v>
      </c>
      <c r="N78">
        <v>4</v>
      </c>
      <c r="O78">
        <v>5</v>
      </c>
      <c r="P78">
        <v>6</v>
      </c>
      <c r="Q78">
        <v>7</v>
      </c>
      <c r="R78">
        <v>8</v>
      </c>
      <c r="S78">
        <v>9</v>
      </c>
      <c r="T78">
        <v>10</v>
      </c>
      <c r="U78">
        <v>11</v>
      </c>
      <c r="V78">
        <v>12</v>
      </c>
      <c r="W78">
        <v>14</v>
      </c>
      <c r="X78">
        <v>15</v>
      </c>
      <c r="Z78">
        <v>2</v>
      </c>
      <c r="AA78">
        <v>2.9435294117647057</v>
      </c>
    </row>
    <row r="79" spans="1:27" x14ac:dyDescent="0.3">
      <c r="A79">
        <v>4</v>
      </c>
      <c r="B79">
        <v>34</v>
      </c>
      <c r="C79">
        <f>B79-A79</f>
        <v>30</v>
      </c>
      <c r="D79">
        <v>0</v>
      </c>
      <c r="J79">
        <f>(COUNTIF(D2:D22, "=1")/COUNT(D2:D22))/(COUNTIF(D23:D165, "=1")/COUNT(D23:D165))</f>
        <v>3.0264550264550261</v>
      </c>
      <c r="K79">
        <f>(COUNTIF(D2:D23, "=1")/COUNT(D2:D23))/(COUNTIF(D24:D165, "=1")/COUNT(D24:D165))</f>
        <v>2.868686868686869</v>
      </c>
      <c r="L79">
        <f>(COUNTIF(D2:D26, "=1")/COUNT(D2:D26))/(COUNTIF(D27:D165, "=1")/COUNT(D27:D165))</f>
        <v>2.9435294117647057</v>
      </c>
      <c r="N79">
        <f>(COUNTIF(D2:D32, "=1")/COUNT(D2:D32))/(COUNTIF(D33:D165, "=1")/COUNT(D33:D165))</f>
        <v>2.2713472485768502</v>
      </c>
      <c r="O79">
        <f>(COUNTIF(D2:D34, "=1")/COUNT(D2:D34))/(COUNTIF(D35:D165, "=1")/COUNT(D35:D165))</f>
        <v>2.1016042780748663</v>
      </c>
      <c r="P79">
        <f>(COUNTIF(D2:D39, "=1")/COUNT(D2:D39))/(COUNTIF(D40:D165, "=1")/COUNT(D40:D165))</f>
        <v>2.0723684210526314</v>
      </c>
      <c r="Q79">
        <f>(COUNTIF(D2:D42, "=1")/COUNT(D2:D42))/(COUNTIF(D43:D165, "=1")/COUNT(D43:D165))</f>
        <v>2.2000000000000002</v>
      </c>
      <c r="R79">
        <f>(COUNTIF(D2:D46, "=1")/COUNT(D2:D46))/(COUNTIF(D47:D165, "=1")/COUNT(D47:D165))</f>
        <v>2.6444444444444444</v>
      </c>
      <c r="S79">
        <f>(COUNTIF(D2:D47, "=1")/COUNT(D2:D47))/(COUNTIF(D48:D165, "=1")/COUNT(D48:D165))</f>
        <v>2.5652173913043477</v>
      </c>
      <c r="T79">
        <f>(COUNTIF(D2:D50, "=1")/COUNT(D2:D50))/(COUNTIF(D51:D165, "=1")/COUNT(D51:D165))</f>
        <v>2.3469387755102042</v>
      </c>
      <c r="U79">
        <f>(COUNTIF(D2:D52, "=1")/COUNT(D2:D52))/(COUNTIF(D53:D165, "=1")/COUNT(D53:D165))</f>
        <v>2.2156862745098036</v>
      </c>
      <c r="V79">
        <f>(COUNTIF(D2:D54, "=1")/COUNT(D2:D54))/(COUNTIF(D55:D165, "=1")/COUNT(D55:D165))</f>
        <v>2.0943396226415096</v>
      </c>
      <c r="W79">
        <f>(COUNTIF(D2:D57, "=1")/COUNT(D2:D57))/(COUNTIF(D58:D165, "=1")/COUNT(D58:D165))</f>
        <v>2.25</v>
      </c>
      <c r="X79">
        <f>(COUNTIF(D2:D58, "=1")/COUNT(D2:D58))/(COUNTIF(D59:D165, "=1")/COUNT(D59:D165))</f>
        <v>2.1900584795321638</v>
      </c>
      <c r="Z79">
        <v>4</v>
      </c>
      <c r="AA79">
        <v>2.2713472485768502</v>
      </c>
    </row>
    <row r="80" spans="1:27" x14ac:dyDescent="0.3">
      <c r="A80">
        <v>5</v>
      </c>
      <c r="B80">
        <v>35</v>
      </c>
      <c r="C80">
        <f>B80-A80</f>
        <v>30</v>
      </c>
      <c r="D80">
        <v>0</v>
      </c>
      <c r="E80">
        <v>80</v>
      </c>
      <c r="Z80">
        <v>5</v>
      </c>
      <c r="AA80">
        <v>2.1016042780748663</v>
      </c>
    </row>
    <row r="81" spans="1:27" x14ac:dyDescent="0.3">
      <c r="A81">
        <v>25</v>
      </c>
      <c r="B81">
        <v>57</v>
      </c>
      <c r="C81">
        <f>B81-A81</f>
        <v>32</v>
      </c>
      <c r="D81">
        <v>0</v>
      </c>
      <c r="J81">
        <v>16</v>
      </c>
      <c r="K81">
        <v>17</v>
      </c>
      <c r="L81">
        <v>18</v>
      </c>
      <c r="M81">
        <v>20</v>
      </c>
      <c r="N81">
        <v>21</v>
      </c>
      <c r="O81">
        <v>22</v>
      </c>
      <c r="P81">
        <v>25</v>
      </c>
      <c r="Q81">
        <v>26</v>
      </c>
      <c r="R81">
        <v>27</v>
      </c>
      <c r="S81">
        <v>28</v>
      </c>
      <c r="T81">
        <v>30</v>
      </c>
      <c r="U81">
        <v>32</v>
      </c>
      <c r="V81">
        <v>33</v>
      </c>
      <c r="W81">
        <v>34</v>
      </c>
      <c r="X81">
        <v>35</v>
      </c>
      <c r="Z81">
        <v>6</v>
      </c>
      <c r="AA81">
        <v>2.0723684210526314</v>
      </c>
    </row>
    <row r="82" spans="1:27" x14ac:dyDescent="0.3">
      <c r="A82">
        <v>4</v>
      </c>
      <c r="B82">
        <v>36</v>
      </c>
      <c r="C82">
        <f>B82-A82</f>
        <v>32</v>
      </c>
      <c r="D82">
        <v>0</v>
      </c>
      <c r="J82">
        <f>(COUNTIF(D2:D61, "=1")/COUNT(D2:D61))/(COUNTIF(D62:D165, "=1")/COUNT(D62:D165))</f>
        <v>2.0222222222222221</v>
      </c>
      <c r="K82">
        <f>(COUNTIF(D2:D62, "=1")/COUNT(D2:D62))/(COUNTIF(D63:D165, "=1")/COUNT(D63:D165))</f>
        <v>1.9699453551912569</v>
      </c>
      <c r="L82">
        <f>(COUNTIF(D2:D64, "=1")/COUNT(D2:D64))/(COUNTIF(D65:D165, "=1")/COUNT(D65:D165))</f>
        <v>1.8703703703703705</v>
      </c>
      <c r="M82">
        <f>(COUNTIF(D2:D67, "=1")/COUNT(D2:D67))/(COUNTIF(D68:D165, "=1")/COUNT(D68:D165))</f>
        <v>2.0247933884297522</v>
      </c>
      <c r="N82">
        <f>(COUNTIF(D2:D69, "=1")/COUNT(D2:D69))/(COUNTIF(D70:D165, "=1")/COUNT(D70:D165))</f>
        <v>1.9251336898395721</v>
      </c>
      <c r="O82">
        <f>(COUNTIF(D2:D70, "=1")/COUNT(D2:D70))/(COUNTIF(D71:D165, "=1")/COUNT(D71:D165))</f>
        <v>1.8774703557312253</v>
      </c>
      <c r="P82">
        <f>(COUNTIF(D2:D71, "=1")/COUNT(D2:D71))/(COUNTIF(D72:D165, "=1")/COUNT(D72:D165))</f>
        <v>1.831168831168831</v>
      </c>
      <c r="Q82">
        <f>(COUNTIF(D2:D72, "=1")/COUNT(D2:D72))/(COUNTIF(D73:D165, "=1")/COUNT(D73:D165))</f>
        <v>1.7861715749039691</v>
      </c>
      <c r="R82">
        <f>(COUNTIF(D2:D75, "=1")/COUNT(D2:D75))/(COUNTIF(D76:D165, "=1")/COUNT(D76:D165))</f>
        <v>1.6584766584766586</v>
      </c>
      <c r="S82">
        <f>(COUNTIF(D2:D78, "=1")/COUNT(D2:D78))/(COUNTIF(D79:D165, "=1")/COUNT(D79:D165))</f>
        <v>1.807792207792208</v>
      </c>
      <c r="T82">
        <f>(COUNTIF(D2:D80, "=1")/COUNT(D2:D80))/(COUNTIF(D81:D165, "=1")/COUNT(D81:D165))</f>
        <v>1.7215189873417722</v>
      </c>
      <c r="U82">
        <f>(COUNTIF(D2:D85, "=1")/COUNT(D2:D85))/(COUNTIF(D86:D165, "=1")/COUNT(D86:D165))</f>
        <v>1.7989417989417988</v>
      </c>
      <c r="V82">
        <f>(COUNTIF(D2:D87, "=1")/COUNT(D2:D87))/(COUNTIF(D88:D165, "=1")/COUNT(D88:D165))</f>
        <v>1.7131782945736431</v>
      </c>
      <c r="W82">
        <f>(COUNTIF(D2:D90, "=1")/COUNT(D2:D90))/(COUNTIF(D91:D165, "=1")/COUNT(D91:D165))</f>
        <v>1.5917602996254683</v>
      </c>
      <c r="X82">
        <f>(COUNTIF(D2:D92, "=1")/COUNT(D2:D92))/(COUNTIF(D93:D165, "=1")/COUNT(D93:D165))</f>
        <v>1.5152625152625154</v>
      </c>
      <c r="Z82">
        <v>7</v>
      </c>
      <c r="AA82">
        <v>2.2000000000000002</v>
      </c>
    </row>
    <row r="83" spans="1:27" x14ac:dyDescent="0.3">
      <c r="A83">
        <v>27</v>
      </c>
      <c r="B83">
        <v>59</v>
      </c>
      <c r="C83">
        <f>B83-A83</f>
        <v>32</v>
      </c>
      <c r="D83">
        <v>1</v>
      </c>
      <c r="Z83">
        <v>8</v>
      </c>
      <c r="AA83">
        <v>2.6444444444444444</v>
      </c>
    </row>
    <row r="84" spans="1:27" x14ac:dyDescent="0.3">
      <c r="A84">
        <v>11</v>
      </c>
      <c r="B84">
        <v>43</v>
      </c>
      <c r="C84">
        <f>B84-A84</f>
        <v>32</v>
      </c>
      <c r="D84">
        <v>0</v>
      </c>
      <c r="J84">
        <v>36</v>
      </c>
      <c r="K84">
        <v>37</v>
      </c>
      <c r="L84">
        <v>38</v>
      </c>
      <c r="M84">
        <v>40</v>
      </c>
      <c r="N84">
        <v>42</v>
      </c>
      <c r="O84">
        <v>43</v>
      </c>
      <c r="P84">
        <v>45</v>
      </c>
      <c r="Q84">
        <v>46</v>
      </c>
      <c r="R84">
        <v>47</v>
      </c>
      <c r="S84">
        <v>48</v>
      </c>
      <c r="T84">
        <v>51</v>
      </c>
      <c r="U84">
        <v>53</v>
      </c>
      <c r="V84">
        <v>54</v>
      </c>
      <c r="W84">
        <v>55</v>
      </c>
      <c r="Z84">
        <v>9</v>
      </c>
      <c r="AA84">
        <v>2.5652173913043477</v>
      </c>
    </row>
    <row r="85" spans="1:27" x14ac:dyDescent="0.3">
      <c r="A85">
        <v>0</v>
      </c>
      <c r="B85">
        <v>32</v>
      </c>
      <c r="C85">
        <f>B85-A85</f>
        <v>32</v>
      </c>
      <c r="D85">
        <v>0</v>
      </c>
      <c r="E85">
        <v>85</v>
      </c>
      <c r="F85">
        <f>R79</f>
        <v>2.6444444444444444</v>
      </c>
      <c r="H85">
        <f>F85/F86</f>
        <v>24.206837606837606</v>
      </c>
      <c r="J85">
        <f>(COUNTIF(D2:D95, "=1")/COUNT(D2:D95))/(COUNTIF(D96:D165, "=1")/COUNT(D96:D165))</f>
        <v>1.4066193853427897</v>
      </c>
      <c r="K85">
        <f>(COUNTIF(D2:D96, "=1")/COUNT(D2:D96))/(COUNTIF(D97:D165, "=1")/COUNT(D97:D165))</f>
        <v>1.3719298245614036</v>
      </c>
      <c r="L85">
        <f>(COUNTIF(D2:D98, "=1")/COUNT(D2:D98))/(COUNTIF(D99:D165, "=1")/COUNT(D99:D165))</f>
        <v>1.5541237113402062</v>
      </c>
      <c r="M85">
        <f>(COUNTIF(D2:D99, "=1")/COUNT(D2:D99))/(COUNTIF(D100:D165, "=1")/COUNT(D100:D165))</f>
        <v>1.5153061224489797</v>
      </c>
      <c r="N85">
        <f>(COUNTIF(D2:D101, "=1")/COUNT(D2:D101))/(COUNTIF(D102:D165, "=1")/COUNT(D102:D165))</f>
        <v>1.44</v>
      </c>
      <c r="O85">
        <f>(COUNTIF(D2:D103, "=1")/COUNT(D2:D103))/(COUNTIF(D104:D165, "=1")/COUNT(D104:D165))</f>
        <v>1.3676470588235294</v>
      </c>
      <c r="P85">
        <f>(COUNTIF(D2:D105, "=1")/COUNT(D2:D105))/(COUNTIF(D106:D165, "=1")/COUNT(D106:D165))</f>
        <v>1.2980769230769231</v>
      </c>
      <c r="Q85">
        <f>(COUNTIF(D2:D106, "=1")/COUNT(D2:D106))/(COUNTIF(D107:D165, "=1")/COUNT(D107:D165))</f>
        <v>1.2642857142857142</v>
      </c>
      <c r="R85">
        <f>(COUNTIF(D2:D107, "=1")/COUNT(D2:D107))/(COUNTIF(D108:D165, "=1")/COUNT(D108:D165))</f>
        <v>1.2311320754716981</v>
      </c>
      <c r="S85">
        <f>(COUNTIF(D2:D108, "=1")/COUNT(D2:D108))/(COUNTIF(D109:D165, "=1")/COUNT(D109:D165))</f>
        <v>1.1985981308411215</v>
      </c>
      <c r="T85">
        <f>(COUNTIF(D2:D111, "=1")/COUNT(D2:D111))/(COUNTIF(D112:D165, "=1")/COUNT(D112:D165))</f>
        <v>1.1045454545454545</v>
      </c>
      <c r="U85">
        <f>(COUNTIF(D2:D113, "=1")/COUNT(D2:D113))/(COUNTIF(D114:D165, "=1")/COUNT(D114:D165))</f>
        <v>1.0446428571428572</v>
      </c>
      <c r="V85">
        <f>(COUNTIF(D2:D114, "=1")/COUNT(D2:D114))/(COUNTIF(D115:D165, "=1")/COUNT(D115:D165))</f>
        <v>1.0154867256637168</v>
      </c>
      <c r="W85">
        <f>(COUNTIF(D2:D116, "=1")/COUNT(D2:D116))/(COUNTIF(D117:D165, "=1")/COUNT(D117:D165))</f>
        <v>1.1565217391304348</v>
      </c>
      <c r="Z85">
        <v>10</v>
      </c>
      <c r="AA85">
        <v>2.3469387755102042</v>
      </c>
    </row>
    <row r="86" spans="1:27" x14ac:dyDescent="0.3">
      <c r="A86">
        <v>35</v>
      </c>
      <c r="B86">
        <v>68</v>
      </c>
      <c r="C86">
        <f>B86-A86</f>
        <v>33</v>
      </c>
      <c r="D86">
        <v>0</v>
      </c>
      <c r="F86">
        <f>COUNTIF(D47:D165, "=1")/COUNT(D47:D165)</f>
        <v>0.1092436974789916</v>
      </c>
      <c r="Z86">
        <v>11</v>
      </c>
      <c r="AA86">
        <v>2.2156862745098036</v>
      </c>
    </row>
    <row r="87" spans="1:27" x14ac:dyDescent="0.3">
      <c r="A87">
        <v>5</v>
      </c>
      <c r="B87">
        <v>38</v>
      </c>
      <c r="C87">
        <f>B87-A87</f>
        <v>33</v>
      </c>
      <c r="D87">
        <v>0</v>
      </c>
      <c r="E87">
        <v>87</v>
      </c>
      <c r="J87">
        <v>60</v>
      </c>
      <c r="K87">
        <v>61</v>
      </c>
      <c r="L87">
        <v>62</v>
      </c>
      <c r="M87">
        <v>64</v>
      </c>
      <c r="N87">
        <v>65</v>
      </c>
      <c r="O87">
        <v>66</v>
      </c>
      <c r="P87">
        <v>67</v>
      </c>
      <c r="Q87">
        <v>68</v>
      </c>
      <c r="R87">
        <v>70</v>
      </c>
      <c r="S87">
        <v>71</v>
      </c>
      <c r="T87">
        <v>72</v>
      </c>
      <c r="U87">
        <v>75</v>
      </c>
      <c r="V87">
        <v>77</v>
      </c>
      <c r="W87">
        <v>78</v>
      </c>
      <c r="Z87">
        <v>12</v>
      </c>
      <c r="AA87">
        <v>2.0943396226415096</v>
      </c>
    </row>
    <row r="88" spans="1:27" x14ac:dyDescent="0.3">
      <c r="A88">
        <v>23</v>
      </c>
      <c r="B88">
        <v>57</v>
      </c>
      <c r="C88">
        <f>B88-A88</f>
        <v>34</v>
      </c>
      <c r="D88">
        <v>0</v>
      </c>
      <c r="J88">
        <f>(COUNTIF(D2:D117, "=1")/COUNT(D2:D117))/(COUNTIF(D118:D165, "=1")/COUNT(D118:D165))</f>
        <v>1.3793103448275863</v>
      </c>
      <c r="K88">
        <f>(COUNTIF(D2:D118, "=1")/COUNT(D2:D118))/(COUNTIF(D119:D165, "=1")/COUNT(D119:D165))</f>
        <v>1.3390313390313391</v>
      </c>
      <c r="L88">
        <f>(COUNTIF(D2:D119, "=1")/COUNT(D2:D119))/(COUNTIF(D120:D165, "=1")/COUNT(D120:D165))</f>
        <v>1.2994350282485876</v>
      </c>
      <c r="M88">
        <f>(COUNTIF(D2:D121, "=1")/COUNT(D2:D121))/(COUNTIF(D122:D165, "=1")/COUNT(D122:D165))</f>
        <v>1.54</v>
      </c>
      <c r="N88">
        <f>(COUNTIF(D2:D122, "=1")/COUNT(D2:D122))/(COUNTIF(D123:D165, "=1")/COUNT(D123:D165))</f>
        <v>1.4925619834710744</v>
      </c>
      <c r="O88">
        <f>(COUNTIF(D2:D125, "=1")/COUNT(D2:D125))/(COUNTIF(D126:D165, "=1")/COUNT(D126:D165))</f>
        <v>1.3548387096774193</v>
      </c>
      <c r="P88">
        <f>(COUNTIF(D2:D126, "=1")/COUNT(D2:D126))/(COUNTIF(D127:D165, "=1")/COUNT(D127:D165))</f>
        <v>1.3104000000000002</v>
      </c>
      <c r="Q88">
        <f>(COUNTIF(D2:D127, "=1")/COUNT(D2:D127))/(COUNTIF(D128:D165, "=1")/COUNT(D128:D165))</f>
        <v>1.2666666666666666</v>
      </c>
      <c r="R88">
        <f>(COUNTIF(D2:D129, "=1")/COUNT(D2:D129))/(COUNTIF(D130:D165, "=1")/COUNT(D130:D165))</f>
        <v>1.1812499999999999</v>
      </c>
      <c r="S88">
        <f>(COUNTIF(D2:D130, "=1")/COUNT(D2:D130))/(COUNTIF(D131:D165, "=1")/COUNT(D131:D165))</f>
        <v>1.1395348837209305</v>
      </c>
      <c r="T88">
        <f>(COUNTIF(D2:D132, "=1")/COUNT(D2:D132))/(COUNTIF(D133:D165, "=1")/COUNT(D133:D165))</f>
        <v>1.0580152671755725</v>
      </c>
      <c r="U88">
        <f>(COUNTIF(D2:D133, "=1")/COUNT(D2:D133))/(COUNTIF(D134:D165, "=1")/COUNT(D134:D165))</f>
        <v>1.3333333333333333</v>
      </c>
      <c r="V88">
        <f>(COUNTIF(D2:D135, "=1")/COUNT(D2:D135))/(COUNTIF(D136:D165, "=1")/COUNT(D136:D165))</f>
        <v>1.2313432835820897</v>
      </c>
      <c r="W88">
        <f>(COUNTIF(D2:D136, "=1")/COUNT(D2:D136))/(COUNTIF(D137:D165, "=1")/COUNT(D137:D165))</f>
        <v>1.1814814814814816</v>
      </c>
      <c r="Z88">
        <v>14</v>
      </c>
      <c r="AA88">
        <v>2.25</v>
      </c>
    </row>
    <row r="89" spans="1:27" x14ac:dyDescent="0.3">
      <c r="A89">
        <v>11</v>
      </c>
      <c r="B89">
        <v>45</v>
      </c>
      <c r="C89">
        <f>B89-A89</f>
        <v>34</v>
      </c>
      <c r="D89">
        <v>0</v>
      </c>
      <c r="Z89">
        <v>15</v>
      </c>
      <c r="AA89">
        <v>2.1900584795321638</v>
      </c>
    </row>
    <row r="90" spans="1:27" x14ac:dyDescent="0.3">
      <c r="A90">
        <v>17</v>
      </c>
      <c r="B90">
        <v>51</v>
      </c>
      <c r="C90">
        <f>B90-A90</f>
        <v>34</v>
      </c>
      <c r="D90">
        <v>0</v>
      </c>
      <c r="E90">
        <v>90</v>
      </c>
      <c r="J90">
        <v>79</v>
      </c>
      <c r="K90">
        <v>80</v>
      </c>
      <c r="L90">
        <v>81</v>
      </c>
      <c r="M90">
        <v>82</v>
      </c>
      <c r="Z90">
        <v>16</v>
      </c>
      <c r="AA90">
        <v>2.0222222222222221</v>
      </c>
    </row>
    <row r="91" spans="1:27" x14ac:dyDescent="0.3">
      <c r="A91">
        <v>7</v>
      </c>
      <c r="B91">
        <v>42</v>
      </c>
      <c r="C91">
        <f>B91-A91</f>
        <v>35</v>
      </c>
      <c r="D91">
        <v>0</v>
      </c>
      <c r="J91">
        <f>(COUNTIF(D2:D139, "=1")/COUNT(D2:D139))/(COUNTIF(D140:D165, "=1")/COUNT(D140:D165))</f>
        <v>1.036231884057971</v>
      </c>
      <c r="K91">
        <f>(COUNTIF(D2:D140, "=1")/COUNT(D2:D140))/(COUNTIF(D141:D165, "=1")/COUNT(D141:D165))</f>
        <v>0.98920863309352514</v>
      </c>
      <c r="L91">
        <f>(COUNTIF(D2:D142, "=1")/COUNT(D2:D142))/(COUNTIF(D143:D165, "=1")/COUNT(D143:D165))</f>
        <v>1.2505910165484635</v>
      </c>
      <c r="M91">
        <f>(COUNTIF(D2:D143, "=1")/COUNT(D2:D143))/(COUNTIF(D144:D165, "=1")/COUNT(D144:D165))</f>
        <v>1.8591549295774648</v>
      </c>
      <c r="Z91">
        <v>17</v>
      </c>
      <c r="AA91">
        <v>1.9699453551912569</v>
      </c>
    </row>
    <row r="92" spans="1:27" x14ac:dyDescent="0.3">
      <c r="A92">
        <v>7</v>
      </c>
      <c r="B92">
        <v>42</v>
      </c>
      <c r="C92">
        <f>B92-A92</f>
        <v>35</v>
      </c>
      <c r="D92">
        <v>0</v>
      </c>
      <c r="E92">
        <v>92</v>
      </c>
      <c r="Z92">
        <v>18</v>
      </c>
      <c r="AA92">
        <v>1.8703703703703705</v>
      </c>
    </row>
    <row r="93" spans="1:27" x14ac:dyDescent="0.3">
      <c r="A93">
        <v>21</v>
      </c>
      <c r="B93">
        <v>57</v>
      </c>
      <c r="C93">
        <f>B93-A93</f>
        <v>36</v>
      </c>
      <c r="D93">
        <v>0</v>
      </c>
      <c r="Z93">
        <v>20</v>
      </c>
      <c r="AA93">
        <v>2.0247933884297522</v>
      </c>
    </row>
    <row r="94" spans="1:27" x14ac:dyDescent="0.3">
      <c r="A94">
        <v>2</v>
      </c>
      <c r="B94">
        <v>38</v>
      </c>
      <c r="C94">
        <f>B94-A94</f>
        <v>36</v>
      </c>
      <c r="D94">
        <v>0</v>
      </c>
      <c r="Z94">
        <v>21</v>
      </c>
      <c r="AA94">
        <v>1.9251336898395721</v>
      </c>
    </row>
    <row r="95" spans="1:27" x14ac:dyDescent="0.3">
      <c r="A95">
        <v>32</v>
      </c>
      <c r="B95">
        <v>68</v>
      </c>
      <c r="C95">
        <f>B95-A95</f>
        <v>36</v>
      </c>
      <c r="D95">
        <v>0</v>
      </c>
      <c r="E95">
        <v>95</v>
      </c>
      <c r="Z95">
        <v>22</v>
      </c>
      <c r="AA95">
        <v>1.8774703557312253</v>
      </c>
    </row>
    <row r="96" spans="1:27" x14ac:dyDescent="0.3">
      <c r="A96">
        <v>1</v>
      </c>
      <c r="B96">
        <v>38</v>
      </c>
      <c r="C96">
        <f>B96-A96</f>
        <v>37</v>
      </c>
      <c r="D96">
        <v>0</v>
      </c>
      <c r="E96">
        <v>96</v>
      </c>
      <c r="Z96">
        <v>25</v>
      </c>
      <c r="AA96">
        <v>1.831168831168831</v>
      </c>
    </row>
    <row r="97" spans="1:27" x14ac:dyDescent="0.3">
      <c r="A97">
        <v>28</v>
      </c>
      <c r="B97">
        <v>66</v>
      </c>
      <c r="C97">
        <f>B97-A97</f>
        <v>38</v>
      </c>
      <c r="D97">
        <v>0</v>
      </c>
      <c r="Z97">
        <v>26</v>
      </c>
      <c r="AA97">
        <v>1.7861715749039691</v>
      </c>
    </row>
    <row r="98" spans="1:27" x14ac:dyDescent="0.3">
      <c r="A98">
        <v>0</v>
      </c>
      <c r="B98">
        <v>38</v>
      </c>
      <c r="C98">
        <f>B98-A98</f>
        <v>38</v>
      </c>
      <c r="D98">
        <v>1</v>
      </c>
      <c r="E98">
        <v>98</v>
      </c>
      <c r="Z98">
        <v>27</v>
      </c>
      <c r="AA98">
        <v>1.6584766584766586</v>
      </c>
    </row>
    <row r="99" spans="1:27" x14ac:dyDescent="0.3">
      <c r="A99">
        <v>4</v>
      </c>
      <c r="B99">
        <v>44</v>
      </c>
      <c r="C99">
        <f>B99-A99</f>
        <v>40</v>
      </c>
      <c r="D99">
        <v>0</v>
      </c>
      <c r="E99">
        <v>99</v>
      </c>
      <c r="Z99">
        <v>28</v>
      </c>
      <c r="AA99">
        <v>1.807792207792208</v>
      </c>
    </row>
    <row r="100" spans="1:27" x14ac:dyDescent="0.3">
      <c r="A100">
        <v>6</v>
      </c>
      <c r="B100">
        <v>48</v>
      </c>
      <c r="C100">
        <f>B100-A100</f>
        <v>42</v>
      </c>
      <c r="D100">
        <v>0</v>
      </c>
      <c r="Z100">
        <v>30</v>
      </c>
      <c r="AA100">
        <v>1.7215189873417722</v>
      </c>
    </row>
    <row r="101" spans="1:27" x14ac:dyDescent="0.3">
      <c r="A101">
        <v>15</v>
      </c>
      <c r="B101">
        <v>57</v>
      </c>
      <c r="C101">
        <f>B101-A101</f>
        <v>42</v>
      </c>
      <c r="D101">
        <v>0</v>
      </c>
      <c r="E101">
        <v>101</v>
      </c>
      <c r="Z101">
        <v>32</v>
      </c>
      <c r="AA101">
        <v>1.7989417989417988</v>
      </c>
    </row>
    <row r="102" spans="1:27" x14ac:dyDescent="0.3">
      <c r="A102">
        <v>11</v>
      </c>
      <c r="B102">
        <v>54</v>
      </c>
      <c r="C102">
        <f>B102-A102</f>
        <v>43</v>
      </c>
      <c r="D102">
        <v>0</v>
      </c>
      <c r="Z102">
        <v>33</v>
      </c>
      <c r="AA102">
        <v>1.7131782945736431</v>
      </c>
    </row>
    <row r="103" spans="1:27" x14ac:dyDescent="0.3">
      <c r="A103">
        <v>3</v>
      </c>
      <c r="B103">
        <v>46</v>
      </c>
      <c r="C103">
        <f>B103-A103</f>
        <v>43</v>
      </c>
      <c r="D103">
        <v>0</v>
      </c>
      <c r="E103">
        <v>103</v>
      </c>
      <c r="Z103">
        <v>34</v>
      </c>
      <c r="AA103">
        <v>1.5917602996254683</v>
      </c>
    </row>
    <row r="104" spans="1:27" x14ac:dyDescent="0.3">
      <c r="A104">
        <v>14</v>
      </c>
      <c r="B104">
        <v>59</v>
      </c>
      <c r="C104">
        <f>B104-A104</f>
        <v>45</v>
      </c>
      <c r="D104">
        <v>0</v>
      </c>
      <c r="Z104">
        <v>35</v>
      </c>
      <c r="AA104">
        <v>1.5152625152625154</v>
      </c>
    </row>
    <row r="105" spans="1:27" x14ac:dyDescent="0.3">
      <c r="A105">
        <v>5</v>
      </c>
      <c r="B105">
        <v>50</v>
      </c>
      <c r="C105">
        <f>B105-A105</f>
        <v>45</v>
      </c>
      <c r="D105">
        <v>0</v>
      </c>
      <c r="E105">
        <v>105</v>
      </c>
      <c r="Z105">
        <v>36</v>
      </c>
      <c r="AA105">
        <v>1.4066193853427897</v>
      </c>
    </row>
    <row r="106" spans="1:27" x14ac:dyDescent="0.3">
      <c r="A106">
        <v>8</v>
      </c>
      <c r="B106">
        <v>54</v>
      </c>
      <c r="C106">
        <f>B106-A106</f>
        <v>46</v>
      </c>
      <c r="D106">
        <v>0</v>
      </c>
      <c r="E106">
        <v>106</v>
      </c>
      <c r="Z106">
        <v>37</v>
      </c>
      <c r="AA106">
        <v>1.3719298245614036</v>
      </c>
    </row>
    <row r="107" spans="1:27" x14ac:dyDescent="0.3">
      <c r="A107">
        <v>14</v>
      </c>
      <c r="B107">
        <v>61</v>
      </c>
      <c r="C107">
        <f>B107-A107</f>
        <v>47</v>
      </c>
      <c r="D107">
        <v>0</v>
      </c>
      <c r="E107">
        <v>107</v>
      </c>
      <c r="Z107">
        <v>38</v>
      </c>
      <c r="AA107">
        <v>1.5541237113402062</v>
      </c>
    </row>
    <row r="108" spans="1:27" x14ac:dyDescent="0.3">
      <c r="A108">
        <v>60</v>
      </c>
      <c r="B108">
        <v>108</v>
      </c>
      <c r="C108">
        <f>B108-A108</f>
        <v>48</v>
      </c>
      <c r="D108">
        <v>0</v>
      </c>
      <c r="E108">
        <v>108</v>
      </c>
      <c r="Z108">
        <v>40</v>
      </c>
      <c r="AA108">
        <v>1.5153061224489797</v>
      </c>
    </row>
    <row r="109" spans="1:27" x14ac:dyDescent="0.3">
      <c r="A109">
        <v>3</v>
      </c>
      <c r="B109">
        <v>54</v>
      </c>
      <c r="C109">
        <f>B109-A109</f>
        <v>51</v>
      </c>
      <c r="D109">
        <v>0</v>
      </c>
      <c r="Z109">
        <v>42</v>
      </c>
      <c r="AA109">
        <v>1.44</v>
      </c>
    </row>
    <row r="110" spans="1:27" x14ac:dyDescent="0.3">
      <c r="A110">
        <v>18</v>
      </c>
      <c r="B110">
        <v>69</v>
      </c>
      <c r="C110">
        <f>B110-A110</f>
        <v>51</v>
      </c>
      <c r="D110">
        <v>0</v>
      </c>
      <c r="Z110">
        <v>43</v>
      </c>
      <c r="AA110">
        <v>1.3676470588235294</v>
      </c>
    </row>
    <row r="111" spans="1:27" x14ac:dyDescent="0.3">
      <c r="A111">
        <v>24</v>
      </c>
      <c r="B111">
        <v>75</v>
      </c>
      <c r="C111">
        <f>B111-A111</f>
        <v>51</v>
      </c>
      <c r="D111">
        <v>0</v>
      </c>
      <c r="E111">
        <v>111</v>
      </c>
      <c r="Z111">
        <v>45</v>
      </c>
      <c r="AA111">
        <v>1.2980769230769231</v>
      </c>
    </row>
    <row r="112" spans="1:27" x14ac:dyDescent="0.3">
      <c r="A112">
        <v>8</v>
      </c>
      <c r="B112">
        <v>61</v>
      </c>
      <c r="C112">
        <f>B112-A112</f>
        <v>53</v>
      </c>
      <c r="D112">
        <v>0</v>
      </c>
      <c r="Z112">
        <v>46</v>
      </c>
      <c r="AA112">
        <v>1.2642857142857142</v>
      </c>
    </row>
    <row r="113" spans="1:27" x14ac:dyDescent="0.3">
      <c r="A113">
        <v>9</v>
      </c>
      <c r="B113">
        <v>62</v>
      </c>
      <c r="C113">
        <f>B113-A113</f>
        <v>53</v>
      </c>
      <c r="D113">
        <v>0</v>
      </c>
      <c r="E113">
        <v>113</v>
      </c>
      <c r="Z113">
        <v>47</v>
      </c>
      <c r="AA113">
        <v>1.2311320754716981</v>
      </c>
    </row>
    <row r="114" spans="1:27" x14ac:dyDescent="0.3">
      <c r="A114">
        <v>2</v>
      </c>
      <c r="B114">
        <v>56</v>
      </c>
      <c r="C114">
        <f>B114-A114</f>
        <v>54</v>
      </c>
      <c r="D114">
        <v>0</v>
      </c>
      <c r="E114">
        <v>114</v>
      </c>
      <c r="Z114">
        <v>48</v>
      </c>
      <c r="AA114">
        <v>1.1985981308411215</v>
      </c>
    </row>
    <row r="115" spans="1:27" x14ac:dyDescent="0.3">
      <c r="A115">
        <v>16</v>
      </c>
      <c r="B115">
        <v>71</v>
      </c>
      <c r="C115">
        <f>B115-A115</f>
        <v>55</v>
      </c>
      <c r="D115">
        <v>0</v>
      </c>
      <c r="Z115">
        <v>51</v>
      </c>
      <c r="AA115">
        <v>1.1045454545454545</v>
      </c>
    </row>
    <row r="116" spans="1:27" x14ac:dyDescent="0.3">
      <c r="A116">
        <v>6</v>
      </c>
      <c r="B116">
        <v>61</v>
      </c>
      <c r="C116">
        <f>B116-A116</f>
        <v>55</v>
      </c>
      <c r="D116">
        <v>1</v>
      </c>
      <c r="E116">
        <v>116</v>
      </c>
      <c r="Z116">
        <v>53</v>
      </c>
      <c r="AA116">
        <v>1.0446428571428572</v>
      </c>
    </row>
    <row r="117" spans="1:27" x14ac:dyDescent="0.3">
      <c r="A117">
        <v>2</v>
      </c>
      <c r="B117">
        <v>62</v>
      </c>
      <c r="C117">
        <f>B117-A117</f>
        <v>60</v>
      </c>
      <c r="D117">
        <v>1</v>
      </c>
      <c r="E117">
        <v>117</v>
      </c>
      <c r="Z117">
        <v>54</v>
      </c>
      <c r="AA117">
        <v>1.0154867256637168</v>
      </c>
    </row>
    <row r="118" spans="1:27" x14ac:dyDescent="0.3">
      <c r="A118">
        <v>20</v>
      </c>
      <c r="B118">
        <v>81</v>
      </c>
      <c r="C118">
        <f>B118-A118</f>
        <v>61</v>
      </c>
      <c r="D118">
        <v>0</v>
      </c>
      <c r="E118">
        <v>118</v>
      </c>
      <c r="Z118">
        <v>55</v>
      </c>
      <c r="AA118">
        <v>1.1565217391304348</v>
      </c>
    </row>
    <row r="119" spans="1:27" x14ac:dyDescent="0.3">
      <c r="A119">
        <v>15</v>
      </c>
      <c r="B119">
        <v>77</v>
      </c>
      <c r="C119">
        <f>B119-A119</f>
        <v>62</v>
      </c>
      <c r="D119">
        <v>0</v>
      </c>
      <c r="E119">
        <v>119</v>
      </c>
      <c r="Z119">
        <v>60</v>
      </c>
      <c r="AA119">
        <v>1.3793103448275863</v>
      </c>
    </row>
    <row r="120" spans="1:27" x14ac:dyDescent="0.3">
      <c r="A120">
        <v>26</v>
      </c>
      <c r="B120">
        <v>90</v>
      </c>
      <c r="C120">
        <f>B120-A120</f>
        <v>64</v>
      </c>
      <c r="D120">
        <v>1</v>
      </c>
      <c r="Z120">
        <v>61</v>
      </c>
      <c r="AA120">
        <v>1.3390313390313391</v>
      </c>
    </row>
    <row r="121" spans="1:27" x14ac:dyDescent="0.3">
      <c r="A121">
        <v>21</v>
      </c>
      <c r="B121">
        <v>85</v>
      </c>
      <c r="C121">
        <f>B121-A121</f>
        <v>64</v>
      </c>
      <c r="D121">
        <v>0</v>
      </c>
      <c r="E121">
        <v>121</v>
      </c>
      <c r="Z121">
        <v>62</v>
      </c>
      <c r="AA121">
        <v>1.2994350282485876</v>
      </c>
    </row>
    <row r="122" spans="1:27" x14ac:dyDescent="0.3">
      <c r="A122">
        <v>16</v>
      </c>
      <c r="B122">
        <v>81</v>
      </c>
      <c r="C122">
        <f>B122-A122</f>
        <v>65</v>
      </c>
      <c r="D122">
        <v>0</v>
      </c>
      <c r="E122">
        <v>122</v>
      </c>
      <c r="Z122">
        <v>64</v>
      </c>
      <c r="AA122">
        <v>1.54</v>
      </c>
    </row>
    <row r="123" spans="1:27" x14ac:dyDescent="0.3">
      <c r="A123">
        <v>5</v>
      </c>
      <c r="B123">
        <v>71</v>
      </c>
      <c r="C123">
        <f>B123-A123</f>
        <v>66</v>
      </c>
      <c r="D123">
        <v>0</v>
      </c>
      <c r="Z123">
        <v>65</v>
      </c>
      <c r="AA123">
        <v>1.4925619834710744</v>
      </c>
    </row>
    <row r="124" spans="1:27" x14ac:dyDescent="0.3">
      <c r="A124">
        <v>64</v>
      </c>
      <c r="B124">
        <v>130</v>
      </c>
      <c r="C124">
        <f>B124-A124</f>
        <v>66</v>
      </c>
      <c r="D124">
        <v>0</v>
      </c>
      <c r="Z124">
        <v>66</v>
      </c>
      <c r="AA124">
        <v>1.3548387096774193</v>
      </c>
    </row>
    <row r="125" spans="1:27" x14ac:dyDescent="0.3">
      <c r="A125">
        <v>5</v>
      </c>
      <c r="B125">
        <v>71</v>
      </c>
      <c r="C125">
        <f>B125-A125</f>
        <v>66</v>
      </c>
      <c r="D125">
        <v>0</v>
      </c>
      <c r="E125">
        <v>125</v>
      </c>
      <c r="Z125">
        <v>67</v>
      </c>
      <c r="AA125">
        <v>1.3104000000000002</v>
      </c>
    </row>
    <row r="126" spans="1:27" x14ac:dyDescent="0.3">
      <c r="A126">
        <v>22</v>
      </c>
      <c r="B126">
        <v>89</v>
      </c>
      <c r="C126">
        <f>B126-A126</f>
        <v>67</v>
      </c>
      <c r="D126">
        <v>0</v>
      </c>
      <c r="E126">
        <v>126</v>
      </c>
      <c r="Z126">
        <v>68</v>
      </c>
      <c r="AA126">
        <v>1.2666666666666666</v>
      </c>
    </row>
    <row r="127" spans="1:27" x14ac:dyDescent="0.3">
      <c r="A127">
        <v>63</v>
      </c>
      <c r="B127">
        <v>131</v>
      </c>
      <c r="C127">
        <f>B127-A127</f>
        <v>68</v>
      </c>
      <c r="D127">
        <v>0</v>
      </c>
      <c r="E127">
        <v>127</v>
      </c>
      <c r="Z127">
        <v>70</v>
      </c>
      <c r="AA127">
        <v>1.1812499999999999</v>
      </c>
    </row>
    <row r="128" spans="1:27" x14ac:dyDescent="0.3">
      <c r="A128">
        <v>15</v>
      </c>
      <c r="B128">
        <v>85</v>
      </c>
      <c r="C128">
        <f>B128-A128</f>
        <v>70</v>
      </c>
      <c r="D128">
        <v>0</v>
      </c>
      <c r="Z128">
        <v>71</v>
      </c>
      <c r="AA128">
        <v>1.1395348837209305</v>
      </c>
    </row>
    <row r="129" spans="1:27" x14ac:dyDescent="0.3">
      <c r="A129">
        <v>2</v>
      </c>
      <c r="B129">
        <v>72</v>
      </c>
      <c r="C129">
        <f>B129-A129</f>
        <v>70</v>
      </c>
      <c r="D129">
        <v>0</v>
      </c>
      <c r="E129">
        <v>129</v>
      </c>
      <c r="Z129">
        <v>72</v>
      </c>
      <c r="AA129">
        <v>1.0580152671755725</v>
      </c>
    </row>
    <row r="130" spans="1:27" x14ac:dyDescent="0.3">
      <c r="A130">
        <v>11</v>
      </c>
      <c r="B130">
        <v>82</v>
      </c>
      <c r="C130">
        <f>B130-A130</f>
        <v>71</v>
      </c>
      <c r="D130">
        <v>0</v>
      </c>
      <c r="E130">
        <v>130</v>
      </c>
      <c r="Z130">
        <v>75</v>
      </c>
      <c r="AA130">
        <v>1.3333333333333333</v>
      </c>
    </row>
    <row r="131" spans="1:27" x14ac:dyDescent="0.3">
      <c r="A131">
        <v>1</v>
      </c>
      <c r="B131">
        <v>73</v>
      </c>
      <c r="C131">
        <f>B131-A131</f>
        <v>72</v>
      </c>
      <c r="D131">
        <v>0</v>
      </c>
      <c r="Z131">
        <v>77</v>
      </c>
      <c r="AA131">
        <v>1.2313432835820897</v>
      </c>
    </row>
    <row r="132" spans="1:27" x14ac:dyDescent="0.3">
      <c r="A132">
        <v>65</v>
      </c>
      <c r="B132">
        <v>137</v>
      </c>
      <c r="C132">
        <f>B132-A132</f>
        <v>72</v>
      </c>
      <c r="D132">
        <v>0</v>
      </c>
      <c r="E132">
        <v>132</v>
      </c>
      <c r="Z132">
        <v>78</v>
      </c>
      <c r="AA132">
        <v>1.1814814814814816</v>
      </c>
    </row>
    <row r="133" spans="1:27" x14ac:dyDescent="0.3">
      <c r="A133">
        <v>49</v>
      </c>
      <c r="B133">
        <v>124</v>
      </c>
      <c r="C133">
        <f>B133-A133</f>
        <v>75</v>
      </c>
      <c r="D133">
        <v>1</v>
      </c>
      <c r="E133">
        <v>133</v>
      </c>
      <c r="Z133">
        <v>79</v>
      </c>
      <c r="AA133">
        <v>1.036231884057971</v>
      </c>
    </row>
    <row r="134" spans="1:27" x14ac:dyDescent="0.3">
      <c r="A134">
        <v>19</v>
      </c>
      <c r="B134">
        <v>96</v>
      </c>
      <c r="C134">
        <f>B134-A134</f>
        <v>77</v>
      </c>
      <c r="D134">
        <v>0</v>
      </c>
      <c r="Z134">
        <v>80</v>
      </c>
      <c r="AA134">
        <v>0.98920863309352514</v>
      </c>
    </row>
    <row r="135" spans="1:27" x14ac:dyDescent="0.3">
      <c r="A135">
        <v>38</v>
      </c>
      <c r="B135">
        <v>115</v>
      </c>
      <c r="C135">
        <f>B135-A135</f>
        <v>77</v>
      </c>
      <c r="D135">
        <v>0</v>
      </c>
      <c r="E135">
        <v>135</v>
      </c>
      <c r="Z135">
        <v>57.6</v>
      </c>
      <c r="AA135">
        <v>1.27</v>
      </c>
    </row>
    <row r="136" spans="1:27" x14ac:dyDescent="0.3">
      <c r="A136">
        <v>60</v>
      </c>
      <c r="B136">
        <v>138</v>
      </c>
      <c r="C136">
        <f>B136-A136</f>
        <v>78</v>
      </c>
      <c r="D136">
        <v>0</v>
      </c>
      <c r="E136">
        <v>136</v>
      </c>
    </row>
    <row r="137" spans="1:27" x14ac:dyDescent="0.3">
      <c r="A137">
        <v>7</v>
      </c>
      <c r="B137">
        <v>86</v>
      </c>
      <c r="C137">
        <f>B137-A137</f>
        <v>79</v>
      </c>
      <c r="D137">
        <v>0</v>
      </c>
    </row>
    <row r="138" spans="1:27" x14ac:dyDescent="0.3">
      <c r="A138">
        <v>30</v>
      </c>
      <c r="B138">
        <v>109</v>
      </c>
      <c r="C138">
        <f>B138-A138</f>
        <v>79</v>
      </c>
      <c r="D138">
        <v>0</v>
      </c>
    </row>
    <row r="139" spans="1:27" x14ac:dyDescent="0.3">
      <c r="A139">
        <v>11</v>
      </c>
      <c r="B139">
        <v>90</v>
      </c>
      <c r="C139">
        <f>B139-A139</f>
        <v>79</v>
      </c>
      <c r="D139">
        <v>0</v>
      </c>
      <c r="E139">
        <v>139</v>
      </c>
    </row>
    <row r="140" spans="1:27" x14ac:dyDescent="0.3">
      <c r="A140">
        <v>0</v>
      </c>
      <c r="B140">
        <v>80</v>
      </c>
      <c r="C140">
        <f>B140-A140</f>
        <v>80</v>
      </c>
      <c r="D140">
        <v>0</v>
      </c>
      <c r="E140">
        <v>140</v>
      </c>
    </row>
    <row r="141" spans="1:27" x14ac:dyDescent="0.3">
      <c r="A141">
        <v>22</v>
      </c>
      <c r="B141">
        <v>103</v>
      </c>
      <c r="C141">
        <f>B141-A141</f>
        <v>81</v>
      </c>
      <c r="D141">
        <v>0</v>
      </c>
    </row>
    <row r="142" spans="1:27" x14ac:dyDescent="0.3">
      <c r="A142">
        <v>0</v>
      </c>
      <c r="B142">
        <v>81</v>
      </c>
      <c r="C142">
        <f>B142-A142</f>
        <v>81</v>
      </c>
      <c r="D142">
        <v>1</v>
      </c>
      <c r="E142">
        <v>142</v>
      </c>
    </row>
    <row r="143" spans="1:27" x14ac:dyDescent="0.3">
      <c r="A143">
        <v>8</v>
      </c>
      <c r="B143">
        <v>90</v>
      </c>
      <c r="C143">
        <f>B143-A143</f>
        <v>82</v>
      </c>
      <c r="D143">
        <v>1</v>
      </c>
      <c r="E143">
        <v>143</v>
      </c>
    </row>
    <row r="144" spans="1:27" x14ac:dyDescent="0.3">
      <c r="A144">
        <v>13</v>
      </c>
      <c r="B144">
        <v>98</v>
      </c>
      <c r="C144">
        <f>B144-A144</f>
        <v>85</v>
      </c>
      <c r="D144">
        <v>0</v>
      </c>
      <c r="E144">
        <v>144</v>
      </c>
    </row>
    <row r="145" spans="1:5" x14ac:dyDescent="0.3">
      <c r="A145">
        <v>5</v>
      </c>
      <c r="B145">
        <v>96</v>
      </c>
      <c r="C145">
        <f>B145-A145</f>
        <v>91</v>
      </c>
      <c r="D145">
        <v>0</v>
      </c>
      <c r="E145">
        <v>145</v>
      </c>
    </row>
    <row r="146" spans="1:5" x14ac:dyDescent="0.3">
      <c r="A146">
        <v>5</v>
      </c>
      <c r="B146">
        <v>98</v>
      </c>
      <c r="C146">
        <f>B146-A146</f>
        <v>93</v>
      </c>
      <c r="D146">
        <v>0</v>
      </c>
      <c r="E146">
        <v>146</v>
      </c>
    </row>
    <row r="147" spans="1:5" x14ac:dyDescent="0.3">
      <c r="A147">
        <v>4</v>
      </c>
      <c r="B147">
        <v>98</v>
      </c>
      <c r="C147">
        <f>B147-A147</f>
        <v>94</v>
      </c>
      <c r="D147">
        <v>0</v>
      </c>
      <c r="E147">
        <v>147</v>
      </c>
    </row>
    <row r="148" spans="1:5" x14ac:dyDescent="0.3">
      <c r="A148">
        <v>28</v>
      </c>
      <c r="B148">
        <v>129</v>
      </c>
      <c r="C148">
        <f>B148-A148</f>
        <v>101</v>
      </c>
      <c r="D148">
        <v>0</v>
      </c>
    </row>
    <row r="149" spans="1:5" x14ac:dyDescent="0.3">
      <c r="A149">
        <v>19</v>
      </c>
      <c r="B149">
        <v>120</v>
      </c>
      <c r="C149">
        <f>B149-A149</f>
        <v>101</v>
      </c>
      <c r="D149">
        <v>0</v>
      </c>
      <c r="E149">
        <v>149</v>
      </c>
    </row>
    <row r="150" spans="1:5" x14ac:dyDescent="0.3">
      <c r="A150">
        <v>14</v>
      </c>
      <c r="B150">
        <v>128</v>
      </c>
      <c r="C150">
        <f>B150-A150</f>
        <v>114</v>
      </c>
      <c r="D150">
        <v>0</v>
      </c>
    </row>
    <row r="151" spans="1:5" x14ac:dyDescent="0.3">
      <c r="A151">
        <v>11</v>
      </c>
      <c r="B151">
        <v>125</v>
      </c>
      <c r="C151">
        <f>B151-A151</f>
        <v>114</v>
      </c>
      <c r="D151">
        <v>0</v>
      </c>
      <c r="E151">
        <v>151</v>
      </c>
    </row>
    <row r="152" spans="1:5" x14ac:dyDescent="0.3">
      <c r="A152">
        <v>10</v>
      </c>
      <c r="B152">
        <v>129</v>
      </c>
      <c r="C152">
        <f>B152-A152</f>
        <v>119</v>
      </c>
      <c r="D152">
        <v>0</v>
      </c>
    </row>
    <row r="153" spans="1:5" x14ac:dyDescent="0.3">
      <c r="A153">
        <v>11</v>
      </c>
      <c r="B153">
        <v>130</v>
      </c>
      <c r="C153">
        <f>B153-A153</f>
        <v>119</v>
      </c>
      <c r="D153">
        <v>1</v>
      </c>
      <c r="E153">
        <v>153</v>
      </c>
    </row>
    <row r="154" spans="1:5" x14ac:dyDescent="0.3">
      <c r="A154">
        <v>22</v>
      </c>
      <c r="B154">
        <v>142</v>
      </c>
      <c r="C154">
        <f>B154-A154</f>
        <v>120</v>
      </c>
      <c r="D154">
        <v>0</v>
      </c>
      <c r="E154">
        <v>154</v>
      </c>
    </row>
    <row r="155" spans="1:5" x14ac:dyDescent="0.3">
      <c r="A155">
        <v>31</v>
      </c>
      <c r="B155">
        <v>154</v>
      </c>
      <c r="C155">
        <f>B155-A155</f>
        <v>123</v>
      </c>
      <c r="D155">
        <v>0</v>
      </c>
      <c r="E155">
        <v>155</v>
      </c>
    </row>
    <row r="156" spans="1:5" x14ac:dyDescent="0.3">
      <c r="A156">
        <v>16</v>
      </c>
      <c r="B156">
        <v>142</v>
      </c>
      <c r="C156">
        <f>B156-A156</f>
        <v>126</v>
      </c>
      <c r="D156">
        <v>0</v>
      </c>
    </row>
    <row r="157" spans="1:5" x14ac:dyDescent="0.3">
      <c r="A157">
        <v>7</v>
      </c>
      <c r="B157">
        <v>133</v>
      </c>
      <c r="C157">
        <f>B157-A157</f>
        <v>126</v>
      </c>
      <c r="D157">
        <v>0</v>
      </c>
      <c r="E157">
        <v>157</v>
      </c>
    </row>
    <row r="158" spans="1:5" x14ac:dyDescent="0.3">
      <c r="A158">
        <v>12</v>
      </c>
      <c r="B158">
        <v>155</v>
      </c>
      <c r="C158">
        <f>B158-A158</f>
        <v>143</v>
      </c>
      <c r="D158">
        <v>1</v>
      </c>
      <c r="E158">
        <v>158</v>
      </c>
    </row>
    <row r="159" spans="1:5" x14ac:dyDescent="0.3">
      <c r="A159">
        <v>19</v>
      </c>
      <c r="B159">
        <v>163</v>
      </c>
      <c r="C159">
        <f>B159-A159</f>
        <v>144</v>
      </c>
      <c r="D159">
        <v>0</v>
      </c>
      <c r="E159">
        <v>159</v>
      </c>
    </row>
    <row r="160" spans="1:5" x14ac:dyDescent="0.3">
      <c r="A160">
        <v>0</v>
      </c>
      <c r="B160">
        <v>148</v>
      </c>
      <c r="C160">
        <f>B160-A160</f>
        <v>148</v>
      </c>
      <c r="D160">
        <v>0</v>
      </c>
      <c r="E160">
        <v>160</v>
      </c>
    </row>
    <row r="161" spans="1:31" x14ac:dyDescent="0.3">
      <c r="A161">
        <v>8</v>
      </c>
      <c r="B161">
        <v>157</v>
      </c>
      <c r="C161">
        <f>B161-A161</f>
        <v>149</v>
      </c>
      <c r="D161">
        <v>0</v>
      </c>
      <c r="E161">
        <v>161</v>
      </c>
    </row>
    <row r="162" spans="1:31" x14ac:dyDescent="0.3">
      <c r="A162">
        <v>23</v>
      </c>
      <c r="B162">
        <v>178</v>
      </c>
      <c r="C162">
        <f>B162-A162</f>
        <v>155</v>
      </c>
      <c r="D162">
        <v>0</v>
      </c>
      <c r="E162">
        <v>162</v>
      </c>
    </row>
    <row r="163" spans="1:31" x14ac:dyDescent="0.3">
      <c r="A163">
        <v>21</v>
      </c>
      <c r="B163">
        <v>206</v>
      </c>
      <c r="C163">
        <f>B163-A163</f>
        <v>185</v>
      </c>
      <c r="D163">
        <v>0</v>
      </c>
      <c r="E163">
        <v>163</v>
      </c>
    </row>
    <row r="164" spans="1:31" x14ac:dyDescent="0.3">
      <c r="A164">
        <v>5</v>
      </c>
      <c r="B164">
        <v>223</v>
      </c>
      <c r="C164">
        <f>B164-A164</f>
        <v>218</v>
      </c>
      <c r="D164">
        <v>0</v>
      </c>
      <c r="E164">
        <v>164</v>
      </c>
    </row>
    <row r="165" spans="1:31" x14ac:dyDescent="0.3">
      <c r="A165">
        <v>25</v>
      </c>
      <c r="B165">
        <v>331</v>
      </c>
      <c r="C165">
        <f>B165-A165</f>
        <v>306</v>
      </c>
      <c r="D165">
        <v>0</v>
      </c>
      <c r="E165">
        <v>165</v>
      </c>
    </row>
    <row r="167" spans="1:31" x14ac:dyDescent="0.3">
      <c r="B167" t="s">
        <v>32</v>
      </c>
      <c r="C167" t="s">
        <v>36</v>
      </c>
      <c r="D167" t="s">
        <v>36</v>
      </c>
      <c r="E167" t="s">
        <v>36</v>
      </c>
    </row>
    <row r="168" spans="1:31" x14ac:dyDescent="0.3">
      <c r="B168" t="str">
        <f>"=1"</f>
        <v>=1</v>
      </c>
      <c r="C168" t="str">
        <f>"=0"</f>
        <v>=0</v>
      </c>
      <c r="D168" t="str">
        <f>"&gt;0"</f>
        <v>&gt;0</v>
      </c>
      <c r="E168" t="str">
        <f>"&lt;97"</f>
        <v>&lt;97</v>
      </c>
      <c r="W168" s="2"/>
      <c r="X168" s="2"/>
      <c r="Y168" s="2"/>
      <c r="AD168" s="2" t="s">
        <v>131</v>
      </c>
      <c r="AE168" s="2" t="s">
        <v>132</v>
      </c>
    </row>
    <row r="169" spans="1:31" x14ac:dyDescent="0.3">
      <c r="A169" t="s">
        <v>37</v>
      </c>
      <c r="B169">
        <f>DCOUNT(A1:D165,"died",B167:C168)</f>
        <v>8</v>
      </c>
      <c r="E169" t="s">
        <v>130</v>
      </c>
      <c r="F169" s="2" t="s">
        <v>41</v>
      </c>
      <c r="G169" s="3" t="s">
        <v>42</v>
      </c>
      <c r="H169" s="2" t="s">
        <v>43</v>
      </c>
      <c r="I169" s="2" t="s">
        <v>137</v>
      </c>
      <c r="J169" s="2" t="s">
        <v>138</v>
      </c>
      <c r="K169" s="2"/>
      <c r="L169" s="2"/>
      <c r="M169" s="3"/>
      <c r="N169" s="2"/>
      <c r="O169" s="2"/>
      <c r="P169" s="2"/>
      <c r="Q169" t="s">
        <v>130</v>
      </c>
      <c r="R169" s="2" t="s">
        <v>134</v>
      </c>
      <c r="S169" s="3" t="s">
        <v>135</v>
      </c>
      <c r="T169" s="2" t="s">
        <v>136</v>
      </c>
      <c r="U169" s="2" t="s">
        <v>133</v>
      </c>
      <c r="W169" s="2"/>
      <c r="X169" s="2"/>
      <c r="Y169" s="2"/>
      <c r="AD169" s="2" t="s">
        <v>38</v>
      </c>
      <c r="AE169" s="2" t="s">
        <v>39</v>
      </c>
    </row>
    <row r="170" spans="1:31" x14ac:dyDescent="0.3">
      <c r="B170">
        <f>COUNTIF(C2:C165,C168)</f>
        <v>21</v>
      </c>
      <c r="E170" t="s">
        <v>129</v>
      </c>
      <c r="F170" s="2">
        <f>(15/69)*100</f>
        <v>21.739130434782609</v>
      </c>
      <c r="G170" s="2">
        <f>(3/38)*100</f>
        <v>7.8947368421052628</v>
      </c>
      <c r="H170" s="2">
        <f>(3/24)*100</f>
        <v>12.5</v>
      </c>
      <c r="I170" s="2">
        <f>(3/15)*100</f>
        <v>20</v>
      </c>
      <c r="J170" s="2">
        <f>(2/18)*100</f>
        <v>11.111111111111111</v>
      </c>
      <c r="K170" s="2"/>
      <c r="L170" s="2"/>
      <c r="M170" s="2"/>
      <c r="N170" s="2"/>
      <c r="O170" s="2"/>
      <c r="P170" s="2"/>
      <c r="Q170" t="s">
        <v>129</v>
      </c>
      <c r="R170" s="2">
        <f>11/41</f>
        <v>0.26829268292682928</v>
      </c>
      <c r="S170" s="2">
        <f>6/43</f>
        <v>0.13953488372093023</v>
      </c>
      <c r="T170" s="2">
        <f>4/40</f>
        <v>0.1</v>
      </c>
      <c r="U170" s="2">
        <f>5/40</f>
        <v>0.125</v>
      </c>
      <c r="W170" s="2"/>
      <c r="X170" s="2"/>
      <c r="Y170" s="4"/>
      <c r="AD170" s="2">
        <f>17/84</f>
        <v>0.20238095238095238</v>
      </c>
      <c r="AE170" s="4">
        <f>9/80</f>
        <v>0.1125</v>
      </c>
    </row>
    <row r="171" spans="1:31" x14ac:dyDescent="0.3">
      <c r="B171">
        <f>COUNTIF(C2:C165,E168)</f>
        <v>146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31" x14ac:dyDescent="0.3">
      <c r="A172" t="s">
        <v>40</v>
      </c>
      <c r="B172">
        <f>B170-B171</f>
        <v>-125</v>
      </c>
      <c r="F172" s="2"/>
      <c r="G172" s="2" t="s">
        <v>46</v>
      </c>
      <c r="H172" s="2" t="s">
        <v>47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31" x14ac:dyDescent="0.3">
      <c r="D173" t="s">
        <v>44</v>
      </c>
      <c r="E173">
        <f>MEDIAN(C2:C165)</f>
        <v>32</v>
      </c>
      <c r="F173" s="2"/>
      <c r="G173" s="2" t="s">
        <v>38</v>
      </c>
      <c r="H173" s="2" t="s">
        <v>39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31" x14ac:dyDescent="0.3">
      <c r="D174" t="s">
        <v>45</v>
      </c>
      <c r="E174">
        <f>AVERAGE(C2:C165)</f>
        <v>43.634146341463413</v>
      </c>
      <c r="F174" s="2"/>
      <c r="G174" s="2">
        <f>17/84</f>
        <v>0.20238095238095238</v>
      </c>
      <c r="H174" s="4">
        <f>9/80</f>
        <v>0.1125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31" x14ac:dyDescent="0.3">
      <c r="B175">
        <f>COUNTIF(D2:D163, 1)</f>
        <v>26</v>
      </c>
      <c r="D175" t="s">
        <v>127</v>
      </c>
      <c r="E175">
        <f>QUARTILE(C2:C165,0)</f>
        <v>0</v>
      </c>
      <c r="H175" s="4"/>
      <c r="I175" s="2"/>
      <c r="J175" s="2">
        <v>100</v>
      </c>
      <c r="K175" s="2"/>
      <c r="L175" s="2"/>
      <c r="M175" s="2"/>
      <c r="N175" s="2"/>
      <c r="O175" s="2"/>
      <c r="P175" s="2"/>
      <c r="Q175" s="2"/>
      <c r="R175" s="2"/>
    </row>
    <row r="176" spans="1:31" x14ac:dyDescent="0.3">
      <c r="D176" t="s">
        <v>124</v>
      </c>
      <c r="E176">
        <f>QUARTILE(C2:C165,1)</f>
        <v>7.75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4:18" x14ac:dyDescent="0.3">
      <c r="D177" t="s">
        <v>125</v>
      </c>
      <c r="E177">
        <f>QUARTILE(C2:C165,2)</f>
        <v>32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4:18" x14ac:dyDescent="0.3">
      <c r="D178" t="s">
        <v>126</v>
      </c>
      <c r="E178">
        <f>QUARTILE(C2:C165,3)</f>
        <v>66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4:18" x14ac:dyDescent="0.3">
      <c r="D179" t="s">
        <v>128</v>
      </c>
      <c r="E179">
        <f>QUARTILE(C2:C165,4)</f>
        <v>306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4:18" x14ac:dyDescent="0.3">
      <c r="F180" s="2"/>
      <c r="G180" s="2"/>
      <c r="H180" s="2"/>
      <c r="I180">
        <f>1.5* (34-7.75)</f>
        <v>39.375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Gunsagar</dc:creator>
  <cp:lastModifiedBy>Harnek</cp:lastModifiedBy>
  <dcterms:created xsi:type="dcterms:W3CDTF">2015-05-31T04:21:13Z</dcterms:created>
  <dcterms:modified xsi:type="dcterms:W3CDTF">2015-06-24T06:03:36Z</dcterms:modified>
</cp:coreProperties>
</file>