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NIS-Small\LVAD\"/>
    </mc:Choice>
  </mc:AlternateContent>
  <bookViews>
    <workbookView xWindow="0" yWindow="0" windowWidth="30430" windowHeight="13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7" i="1" l="1"/>
  <c r="CC5" i="1" l="1"/>
  <c r="CC4" i="1"/>
  <c r="CC3" i="1"/>
  <c r="CC2" i="1"/>
  <c r="CB479" i="1" l="1"/>
  <c r="CB95" i="1"/>
  <c r="CB714" i="1"/>
  <c r="CB277" i="1"/>
  <c r="CB222" i="1"/>
  <c r="CB155" i="1"/>
  <c r="CB424" i="1"/>
  <c r="CB278" i="1"/>
  <c r="CB52" i="1"/>
  <c r="CB390" i="1"/>
  <c r="CB773" i="1"/>
  <c r="CB156" i="1"/>
  <c r="CB930" i="1"/>
  <c r="CB838" i="1"/>
  <c r="CB260" i="1"/>
  <c r="CB356" i="1"/>
  <c r="CB566" i="1"/>
  <c r="CB83" i="1"/>
  <c r="CB803" i="1"/>
  <c r="CB300" i="1"/>
  <c r="CB187" i="1"/>
  <c r="CB172" i="1"/>
  <c r="CB57" i="1"/>
  <c r="CB817" i="1"/>
  <c r="CB84" i="1"/>
  <c r="CB890" i="1"/>
  <c r="CB597" i="1"/>
  <c r="CB861" i="1"/>
  <c r="CB567" i="1"/>
  <c r="CB450" i="1"/>
  <c r="CB787" i="1"/>
  <c r="CB871" i="1"/>
  <c r="CB117" i="1"/>
  <c r="CB96" i="1"/>
  <c r="CB27" i="1"/>
  <c r="CB7" i="1"/>
  <c r="CB715" i="1"/>
  <c r="CB480" i="1"/>
  <c r="CB129" i="1"/>
  <c r="CB357" i="1"/>
  <c r="CB58" i="1"/>
  <c r="CB141" i="1"/>
  <c r="CB223" i="1"/>
  <c r="CB279" i="1"/>
  <c r="CB504" i="1"/>
  <c r="CB42" i="1"/>
  <c r="CB59" i="1"/>
  <c r="CB301" i="1"/>
  <c r="CB302" i="1"/>
  <c r="CB391" i="1"/>
  <c r="CB451" i="1"/>
  <c r="CB534" i="1"/>
  <c r="CB53" i="1"/>
  <c r="CB173" i="1"/>
  <c r="CB673" i="1"/>
  <c r="CB303" i="1"/>
  <c r="CB11" i="1"/>
  <c r="CB280" i="1"/>
  <c r="CB281" i="1"/>
  <c r="CB452" i="1"/>
  <c r="CB85" i="1"/>
  <c r="CB118" i="1"/>
  <c r="CB392" i="1"/>
  <c r="CB43" i="1"/>
  <c r="CB304" i="1"/>
  <c r="CB206" i="1"/>
  <c r="CB393" i="1"/>
  <c r="CB425" i="1"/>
  <c r="CB426" i="1"/>
  <c r="CB130" i="1"/>
  <c r="CB788" i="1"/>
  <c r="CB427" i="1"/>
  <c r="CB940" i="1"/>
  <c r="CB618" i="1"/>
  <c r="CB642" i="1"/>
  <c r="CB453" i="1"/>
  <c r="CB282" i="1"/>
  <c r="CB716" i="1"/>
  <c r="CB207" i="1"/>
  <c r="CB224" i="1"/>
  <c r="CB394" i="1"/>
  <c r="CB717" i="1"/>
  <c r="CB86" i="1"/>
  <c r="CB934" i="1"/>
  <c r="CB674" i="1"/>
  <c r="CB454" i="1"/>
  <c r="CB774" i="1"/>
  <c r="CB4" i="1"/>
  <c r="CB428" i="1"/>
  <c r="CB242" i="1"/>
  <c r="CB34" i="1"/>
  <c r="CB283" i="1"/>
  <c r="CB395" i="1"/>
  <c r="CB535" i="1"/>
  <c r="CB174" i="1"/>
  <c r="CB396" i="1"/>
  <c r="CB568" i="1"/>
  <c r="CB733" i="1"/>
  <c r="CB429" i="1"/>
  <c r="CB675" i="1"/>
  <c r="CB569" i="1"/>
  <c r="CB131" i="1"/>
  <c r="CB718" i="1"/>
  <c r="CB900" i="1"/>
  <c r="CB327" i="1"/>
  <c r="CB208" i="1"/>
  <c r="CB97" i="1"/>
  <c r="CB225" i="1"/>
  <c r="CB789" i="1"/>
  <c r="CB734" i="1"/>
  <c r="CB481" i="1"/>
  <c r="CB570" i="1"/>
  <c r="CB87" i="1"/>
  <c r="CB142" i="1"/>
  <c r="CB692" i="1"/>
  <c r="CB430" i="1"/>
  <c r="CB111" i="1"/>
  <c r="CB209" i="1"/>
  <c r="CB598" i="1"/>
  <c r="CB210" i="1"/>
  <c r="CB455" i="1"/>
  <c r="CB619" i="1"/>
  <c r="CB397" i="1"/>
  <c r="CB536" i="1"/>
  <c r="CB719" i="1"/>
  <c r="CB88" i="1"/>
  <c r="CB935" i="1"/>
  <c r="CB211" i="1"/>
  <c r="CB70" i="1"/>
  <c r="CB676" i="1"/>
  <c r="CB775" i="1"/>
  <c r="CB328" i="1"/>
  <c r="CB175" i="1"/>
  <c r="CB188" i="1"/>
  <c r="CB790" i="1"/>
  <c r="CB677" i="1"/>
  <c r="CB176" i="1"/>
  <c r="CB571" i="1"/>
  <c r="CB398" i="1"/>
  <c r="CB132" i="1"/>
  <c r="CB399" i="1"/>
  <c r="CB839" i="1"/>
  <c r="CB47" i="1"/>
  <c r="CB75" i="1"/>
  <c r="CB572" i="1"/>
  <c r="CB2" i="1"/>
  <c r="CB112" i="1"/>
  <c r="CB25" i="1"/>
  <c r="CB818" i="1"/>
  <c r="CB177" i="1"/>
  <c r="CB537" i="1"/>
  <c r="CB178" i="1"/>
  <c r="CB400" i="1"/>
  <c r="CB329" i="1"/>
  <c r="CB620" i="1"/>
  <c r="CB330" i="1"/>
  <c r="CB331" i="1"/>
  <c r="CB678" i="1"/>
  <c r="CB305" i="1"/>
  <c r="CB913" i="1"/>
  <c r="CB804" i="1"/>
  <c r="CB573" i="1"/>
  <c r="CB924" i="1"/>
  <c r="CB505" i="1"/>
  <c r="CB538" i="1"/>
  <c r="CB306" i="1"/>
  <c r="CB599" i="1"/>
  <c r="CB226" i="1"/>
  <c r="CB332" i="1"/>
  <c r="CB901" i="1"/>
  <c r="CB29" i="1"/>
  <c r="CB621" i="1"/>
  <c r="CB482" i="1"/>
  <c r="CB98" i="1"/>
  <c r="CB483" i="1"/>
  <c r="CB243" i="1"/>
  <c r="CB401" i="1"/>
  <c r="CB60" i="1"/>
  <c r="CB35" i="1"/>
  <c r="CB539" i="1"/>
  <c r="CB540" i="1"/>
  <c r="CB574" i="1"/>
  <c r="CB284" i="1"/>
  <c r="CB12" i="1"/>
  <c r="CB402" i="1"/>
  <c r="CB693" i="1"/>
  <c r="CB431" i="1"/>
  <c r="CB358" i="1"/>
  <c r="CB261" i="1"/>
  <c r="CB751" i="1"/>
  <c r="CB541" i="1"/>
  <c r="CB622" i="1"/>
  <c r="CB484" i="1"/>
  <c r="CB891" i="1"/>
  <c r="CB694" i="1"/>
  <c r="CB143" i="1"/>
  <c r="CB133" i="1"/>
  <c r="CB189" i="1"/>
  <c r="CB720" i="1"/>
  <c r="CB359" i="1"/>
  <c r="CB244" i="1"/>
  <c r="CB48" i="1"/>
  <c r="CB285" i="1"/>
  <c r="CB902" i="1"/>
  <c r="CB333" i="1"/>
  <c r="CB695" i="1"/>
  <c r="CB805" i="1"/>
  <c r="CB432" i="1"/>
  <c r="CB872" i="1"/>
  <c r="CB134" i="1"/>
  <c r="CB840" i="1"/>
  <c r="CB735" i="1"/>
  <c r="CB873" i="1"/>
  <c r="CB903" i="1"/>
  <c r="CB456" i="1"/>
  <c r="CB190" i="1"/>
  <c r="CB3" i="1"/>
  <c r="CB696" i="1"/>
  <c r="CB752" i="1"/>
  <c r="CB892" i="1"/>
  <c r="CB736" i="1"/>
  <c r="CB24" i="1"/>
  <c r="CB360" i="1"/>
  <c r="CB30" i="1"/>
  <c r="CB157" i="1"/>
  <c r="CB119" i="1"/>
  <c r="CB262" i="1"/>
  <c r="CB144" i="1"/>
  <c r="CB403" i="1"/>
  <c r="CB506" i="1"/>
  <c r="CB191" i="1"/>
  <c r="CB263" i="1"/>
  <c r="CB485" i="1"/>
  <c r="CB71" i="1"/>
  <c r="CB37" i="1"/>
  <c r="CB76" i="1"/>
  <c r="CB600" i="1"/>
  <c r="CB89" i="1"/>
  <c r="CB66" i="1"/>
  <c r="CB67" i="1"/>
  <c r="CB776" i="1"/>
  <c r="CB737" i="1"/>
  <c r="CB904" i="1"/>
  <c r="CB361" i="1"/>
  <c r="CB697" i="1"/>
  <c r="CB791" i="1"/>
  <c r="CB286" i="1"/>
  <c r="CB245" i="1"/>
  <c r="CB264" i="1"/>
  <c r="CB575" i="1"/>
  <c r="CB841" i="1"/>
  <c r="CB542" i="1"/>
  <c r="CB192" i="1"/>
  <c r="CB543" i="1"/>
  <c r="CB753" i="1"/>
  <c r="CB404" i="1"/>
  <c r="CB738" i="1"/>
  <c r="CB457" i="1"/>
  <c r="CB862" i="1"/>
  <c r="CB362" i="1"/>
  <c r="CB544" i="1"/>
  <c r="CB405" i="1"/>
  <c r="CB623" i="1"/>
  <c r="CB246" i="1"/>
  <c r="CB158" i="1"/>
  <c r="CB624" i="1"/>
  <c r="CB819" i="1"/>
  <c r="CB49" i="1"/>
  <c r="CB754" i="1"/>
  <c r="CB99" i="1"/>
  <c r="CB905" i="1"/>
  <c r="CB486" i="1"/>
  <c r="CB721" i="1"/>
  <c r="CB806" i="1"/>
  <c r="CB679" i="1"/>
  <c r="CB576" i="1"/>
  <c r="CB820" i="1"/>
  <c r="CB179" i="1"/>
  <c r="CB893" i="1"/>
  <c r="CB227" i="1"/>
  <c r="CB792" i="1"/>
  <c r="CB601" i="1"/>
  <c r="CB145" i="1"/>
  <c r="CB334" i="1"/>
  <c r="CB793" i="1"/>
  <c r="CB698" i="1"/>
  <c r="CB507" i="1"/>
  <c r="CB680" i="1"/>
  <c r="CB406" i="1"/>
  <c r="CB625" i="1"/>
  <c r="CB739" i="1"/>
  <c r="CB643" i="1"/>
  <c r="CB740" i="1"/>
  <c r="CB842" i="1"/>
  <c r="CB722" i="1"/>
  <c r="CB363" i="1"/>
  <c r="CB723" i="1"/>
  <c r="CB936" i="1"/>
  <c r="CB38" i="1"/>
  <c r="CB843" i="1"/>
  <c r="CB458" i="1"/>
  <c r="CB90" i="1"/>
  <c r="CB755" i="1"/>
  <c r="CB407" i="1"/>
  <c r="CB508" i="1"/>
  <c r="CB287" i="1"/>
  <c r="CB364" i="1"/>
  <c r="CB77" i="1"/>
  <c r="CB459" i="1"/>
  <c r="CB433" i="1"/>
  <c r="CB460" i="1"/>
  <c r="CB602" i="1"/>
  <c r="CB91" i="1"/>
  <c r="CB874" i="1"/>
  <c r="CB265" i="1"/>
  <c r="CB577" i="1"/>
  <c r="CB487" i="1"/>
  <c r="CB844" i="1"/>
  <c r="CB461" i="1"/>
  <c r="CB603" i="1"/>
  <c r="CB120" i="1"/>
  <c r="CB699" i="1"/>
  <c r="CB307" i="1"/>
  <c r="CB72" i="1"/>
  <c r="CB807" i="1"/>
  <c r="CB365" i="1"/>
  <c r="CB288" i="1"/>
  <c r="CB266" i="1"/>
  <c r="CB335" i="1"/>
  <c r="CB289" i="1"/>
  <c r="CB212" i="1"/>
  <c r="CB943" i="1"/>
  <c r="CB845" i="1"/>
  <c r="CB366" i="1"/>
  <c r="CB681" i="1"/>
  <c r="CB808" i="1"/>
  <c r="CB644" i="1"/>
  <c r="CB228" i="1"/>
  <c r="CB645" i="1"/>
  <c r="CB509" i="1"/>
  <c r="CB646" i="1"/>
  <c r="CB18" i="1"/>
  <c r="CB213" i="1"/>
  <c r="CB135" i="1"/>
  <c r="CB159" i="1"/>
  <c r="CB510" i="1"/>
  <c r="CB906" i="1"/>
  <c r="CB647" i="1"/>
  <c r="CB511" i="1"/>
  <c r="CB367" i="1"/>
  <c r="CB937" i="1"/>
  <c r="CB44" i="1"/>
  <c r="CB756" i="1"/>
  <c r="CB488" i="1"/>
  <c r="CB938" i="1"/>
  <c r="CB545" i="1"/>
  <c r="CB368" i="1"/>
  <c r="CB578" i="1"/>
  <c r="CB369" i="1"/>
  <c r="CB648" i="1"/>
  <c r="CB821" i="1"/>
  <c r="CB434" i="1"/>
  <c r="CB113" i="1"/>
  <c r="CB700" i="1"/>
  <c r="CB121" i="1"/>
  <c r="CB822" i="1"/>
  <c r="CB290" i="1"/>
  <c r="CB846" i="1"/>
  <c r="CB724" i="1"/>
  <c r="CB512" i="1"/>
  <c r="CB847" i="1"/>
  <c r="CB489" i="1"/>
  <c r="CB146" i="1"/>
  <c r="CB462" i="1"/>
  <c r="CB247" i="1"/>
  <c r="CB626" i="1"/>
  <c r="CB863" i="1"/>
  <c r="CB894" i="1"/>
  <c r="CB336" i="1"/>
  <c r="CB757" i="1"/>
  <c r="CB291" i="1"/>
  <c r="CB214" i="1"/>
  <c r="CB308" i="1"/>
  <c r="CB777" i="1"/>
  <c r="CB546" i="1"/>
  <c r="CB941" i="1"/>
  <c r="CB547" i="1"/>
  <c r="CB778" i="1"/>
  <c r="CB54" i="1"/>
  <c r="CB907" i="1"/>
  <c r="CB337" i="1"/>
  <c r="CB16" i="1"/>
  <c r="CB248" i="1"/>
  <c r="CB160" i="1"/>
  <c r="CB114" i="1"/>
  <c r="CB875" i="1"/>
  <c r="CB122" i="1"/>
  <c r="CB5" i="1"/>
  <c r="CB939" i="1"/>
  <c r="CB309" i="1"/>
  <c r="CB649" i="1"/>
  <c r="CB650" i="1"/>
  <c r="CB925" i="1"/>
  <c r="CB73" i="1"/>
  <c r="CB627" i="1"/>
  <c r="CB628" i="1"/>
  <c r="CB147" i="1"/>
  <c r="CB490" i="1"/>
  <c r="CB148" i="1"/>
  <c r="CB463" i="1"/>
  <c r="CB229" i="1"/>
  <c r="CB548" i="1"/>
  <c r="CB823" i="1"/>
  <c r="CB180" i="1"/>
  <c r="CB604" i="1"/>
  <c r="CB267" i="1"/>
  <c r="CB310" i="1"/>
  <c r="CB549" i="1"/>
  <c r="CB292" i="1"/>
  <c r="CB605" i="1"/>
  <c r="CB100" i="1"/>
  <c r="CB876" i="1"/>
  <c r="CB101" i="1"/>
  <c r="CB193" i="1"/>
  <c r="CB513" i="1"/>
  <c r="CB102" i="1"/>
  <c r="CB149" i="1"/>
  <c r="CB877" i="1"/>
  <c r="CB848" i="1"/>
  <c r="CB19" i="1"/>
  <c r="CB651" i="1"/>
  <c r="CB908" i="1"/>
  <c r="CB629" i="1"/>
  <c r="CB249" i="1"/>
  <c r="CB579" i="1"/>
  <c r="CB914" i="1"/>
  <c r="CB230" i="1"/>
  <c r="CB231" i="1"/>
  <c r="CB909" i="1"/>
  <c r="CB194" i="1"/>
  <c r="CB682" i="1"/>
  <c r="CB123" i="1"/>
  <c r="CB408" i="1"/>
  <c r="CB630" i="1"/>
  <c r="CB683" i="1"/>
  <c r="CB725" i="1"/>
  <c r="CB864" i="1"/>
  <c r="CB910" i="1"/>
  <c r="CB232" i="1"/>
  <c r="CB911" i="1"/>
  <c r="CB824" i="1"/>
  <c r="CB758" i="1"/>
  <c r="CB878" i="1"/>
  <c r="CB293" i="1"/>
  <c r="CB409" i="1"/>
  <c r="CB701" i="1"/>
  <c r="CB652" i="1"/>
  <c r="CB580" i="1"/>
  <c r="CB653" i="1"/>
  <c r="CB514" i="1"/>
  <c r="CB849" i="1"/>
  <c r="CB370" i="1"/>
  <c r="CB759" i="1"/>
  <c r="CB931" i="1"/>
  <c r="CB850" i="1"/>
  <c r="CB702" i="1"/>
  <c r="CB136" i="1"/>
  <c r="CB606" i="1"/>
  <c r="CB268" i="1"/>
  <c r="CB851" i="1"/>
  <c r="CB581" i="1"/>
  <c r="CB150" i="1"/>
  <c r="CB464" i="1"/>
  <c r="CB582" i="1"/>
  <c r="CB865" i="1"/>
  <c r="CB879" i="1"/>
  <c r="CB338" i="1"/>
  <c r="CB809" i="1"/>
  <c r="CB684" i="1"/>
  <c r="CB410" i="1"/>
  <c r="CB61" i="1"/>
  <c r="CB36" i="1"/>
  <c r="CB866" i="1"/>
  <c r="CB607" i="1"/>
  <c r="CB880" i="1"/>
  <c r="CB881" i="1"/>
  <c r="CB895" i="1"/>
  <c r="CB371" i="1"/>
  <c r="CB915" i="1"/>
  <c r="CB916" i="1"/>
  <c r="CB250" i="1"/>
  <c r="CB50" i="1"/>
  <c r="CB151" i="1"/>
  <c r="CB810" i="1"/>
  <c r="CB233" i="1"/>
  <c r="CB339" i="1"/>
  <c r="CB435" i="1"/>
  <c r="CB896" i="1"/>
  <c r="CB825" i="1"/>
  <c r="CB311" i="1"/>
  <c r="CB26" i="1"/>
  <c r="CB411" i="1"/>
  <c r="CB436" i="1"/>
  <c r="CB491" i="1"/>
  <c r="CB161" i="1"/>
  <c r="CB22" i="1"/>
  <c r="CB926" i="1"/>
  <c r="CB826" i="1"/>
  <c r="CB515" i="1"/>
  <c r="CB312" i="1"/>
  <c r="CB811" i="1"/>
  <c r="CB492" i="1"/>
  <c r="CB631" i="1"/>
  <c r="CB550" i="1"/>
  <c r="CB372" i="1"/>
  <c r="CB162" i="1"/>
  <c r="CB340" i="1"/>
  <c r="CB234" i="1"/>
  <c r="CB632" i="1"/>
  <c r="CB812" i="1"/>
  <c r="CB703" i="1"/>
  <c r="CB760" i="1"/>
  <c r="CB412" i="1"/>
  <c r="CB932" i="1"/>
  <c r="CB654" i="1"/>
  <c r="CB583" i="1"/>
  <c r="CB867" i="1"/>
  <c r="CB761" i="1"/>
  <c r="CB313" i="1"/>
  <c r="CB115" i="1"/>
  <c r="CB779" i="1"/>
  <c r="CB852" i="1"/>
  <c r="CB78" i="1"/>
  <c r="CB584" i="1"/>
  <c r="CB685" i="1"/>
  <c r="CB195" i="1"/>
  <c r="CB124" i="1"/>
  <c r="CB341" i="1"/>
  <c r="CB704" i="1"/>
  <c r="CB294" i="1"/>
  <c r="CB551" i="1"/>
  <c r="CB23" i="1"/>
  <c r="CB45" i="1"/>
  <c r="CB13" i="1"/>
  <c r="CB608" i="1"/>
  <c r="CB196" i="1"/>
  <c r="CB655" i="1"/>
  <c r="CB741" i="1"/>
  <c r="CB827" i="1"/>
  <c r="CB465" i="1"/>
  <c r="CB413" i="1"/>
  <c r="CB414" i="1"/>
  <c r="CB656" i="1"/>
  <c r="CB314" i="1"/>
  <c r="CB882" i="1"/>
  <c r="CB437" i="1"/>
  <c r="CB705" i="1"/>
  <c r="CB686" i="1"/>
  <c r="CB813" i="1"/>
  <c r="CB657" i="1"/>
  <c r="CB55" i="1"/>
  <c r="CB373" i="1"/>
  <c r="CB917" i="1"/>
  <c r="CB853" i="1"/>
  <c r="CB516" i="1"/>
  <c r="CB374" i="1"/>
  <c r="CB517" i="1"/>
  <c r="CB518" i="1"/>
  <c r="CB375" i="1"/>
  <c r="CB519" i="1"/>
  <c r="CB520" i="1"/>
  <c r="CB163" i="1"/>
  <c r="CB521" i="1"/>
  <c r="CB251" i="1"/>
  <c r="CB62" i="1"/>
  <c r="CB63" i="1"/>
  <c r="CB8" i="1"/>
  <c r="CB376" i="1"/>
  <c r="CB854" i="1"/>
  <c r="CB522" i="1"/>
  <c r="CB658" i="1"/>
  <c r="CB762" i="1"/>
  <c r="CB659" i="1"/>
  <c r="CB918" i="1"/>
  <c r="CB660" i="1"/>
  <c r="CB64" i="1"/>
  <c r="CB523" i="1"/>
  <c r="CB164" i="1"/>
  <c r="CB855" i="1"/>
  <c r="CB856" i="1"/>
  <c r="CB661" i="1"/>
  <c r="CB252" i="1"/>
  <c r="CB524" i="1"/>
  <c r="CB919" i="1"/>
  <c r="CB31" i="1"/>
  <c r="CB253" i="1"/>
  <c r="CB763" i="1"/>
  <c r="CB493" i="1"/>
  <c r="CB377" i="1"/>
  <c r="CB552" i="1"/>
  <c r="CB857" i="1"/>
  <c r="CB662" i="1"/>
  <c r="CB687" i="1"/>
  <c r="CB466" i="1"/>
  <c r="CB103" i="1"/>
  <c r="CB235" i="1"/>
  <c r="CB780" i="1"/>
  <c r="CB912" i="1"/>
  <c r="CB794" i="1"/>
  <c r="CB165" i="1"/>
  <c r="CB814" i="1"/>
  <c r="CB883" i="1"/>
  <c r="CB553" i="1"/>
  <c r="CB726" i="1"/>
  <c r="CB166" i="1"/>
  <c r="CB438" i="1"/>
  <c r="CB236" i="1"/>
  <c r="CB609" i="1"/>
  <c r="CB663" i="1"/>
  <c r="CB554" i="1"/>
  <c r="CB585" i="1"/>
  <c r="CB215" i="1"/>
  <c r="CB315" i="1"/>
  <c r="CB586" i="1"/>
  <c r="CB467" i="1"/>
  <c r="CB316" i="1"/>
  <c r="CB494" i="1"/>
  <c r="CB920" i="1"/>
  <c r="CB688" i="1"/>
  <c r="CB633" i="1"/>
  <c r="CB587" i="1"/>
  <c r="CB495" i="1"/>
  <c r="CB525" i="1"/>
  <c r="CB742" i="1"/>
  <c r="CB269" i="1"/>
  <c r="CB706" i="1"/>
  <c r="CB588" i="1"/>
  <c r="CB254" i="1"/>
  <c r="CB255" i="1"/>
  <c r="CB828" i="1"/>
  <c r="CB764" i="1"/>
  <c r="CB933" i="1"/>
  <c r="CB468" i="1"/>
  <c r="CB46" i="1"/>
  <c r="CB256" i="1"/>
  <c r="CB555" i="1"/>
  <c r="CB829" i="1"/>
  <c r="CB634" i="1"/>
  <c r="CB781" i="1"/>
  <c r="CB181" i="1"/>
  <c r="CB317" i="1"/>
  <c r="CB830" i="1"/>
  <c r="CB795" i="1"/>
  <c r="CB74" i="1"/>
  <c r="CB589" i="1"/>
  <c r="CB782" i="1"/>
  <c r="CB32" i="1"/>
  <c r="CB927" i="1"/>
  <c r="CB707" i="1"/>
  <c r="CB197" i="1"/>
  <c r="CB439" i="1"/>
  <c r="CB342" i="1"/>
  <c r="CB469" i="1"/>
  <c r="CB295" i="1"/>
  <c r="CB9" i="1"/>
  <c r="CB556" i="1"/>
  <c r="CB783" i="1"/>
  <c r="CB39" i="1"/>
  <c r="CB440" i="1"/>
  <c r="CB378" i="1"/>
  <c r="CB526" i="1"/>
  <c r="CB270" i="1"/>
  <c r="CB557" i="1"/>
  <c r="CB921" i="1"/>
  <c r="CB558" i="1"/>
  <c r="CB743" i="1"/>
  <c r="CB796" i="1"/>
  <c r="CB167" i="1"/>
  <c r="CB104" i="1"/>
  <c r="CB708" i="1"/>
  <c r="CB56" i="1"/>
  <c r="CB784" i="1"/>
  <c r="CB689" i="1"/>
  <c r="CB182" i="1"/>
  <c r="CB727" i="1"/>
  <c r="CB664" i="1"/>
  <c r="CB496" i="1"/>
  <c r="CB765" i="1"/>
  <c r="CB497" i="1"/>
  <c r="CB105" i="1"/>
  <c r="CB922" i="1"/>
  <c r="CB884" i="1"/>
  <c r="CB470" i="1"/>
  <c r="CB897" i="1"/>
  <c r="CB885" i="1"/>
  <c r="CB498" i="1"/>
  <c r="CB665" i="1"/>
  <c r="CB527" i="1"/>
  <c r="CB343" i="1"/>
  <c r="CB944" i="1"/>
  <c r="CB271" i="1"/>
  <c r="CB766" i="1"/>
  <c r="CB79" i="1"/>
  <c r="CB379" i="1"/>
  <c r="CB797" i="1"/>
  <c r="CB690" i="1"/>
  <c r="CB344" i="1"/>
  <c r="CB590" i="1"/>
  <c r="CB257" i="1"/>
  <c r="CB610" i="1"/>
  <c r="CB471" i="1"/>
  <c r="CB216" i="1"/>
  <c r="CB92" i="1"/>
  <c r="CB898" i="1"/>
  <c r="CB499" i="1"/>
  <c r="CB198" i="1"/>
  <c r="CB168" i="1"/>
  <c r="CB591" i="1"/>
  <c r="CB441" i="1"/>
  <c r="CB68" i="1"/>
  <c r="CB199" i="1"/>
  <c r="CB200" i="1"/>
  <c r="CB528" i="1"/>
  <c r="CB611" i="1"/>
  <c r="CB886" i="1"/>
  <c r="CB318" i="1"/>
  <c r="CB635" i="1"/>
  <c r="CB137" i="1"/>
  <c r="CB20" i="1"/>
  <c r="CB345" i="1"/>
  <c r="CB217" i="1"/>
  <c r="CB442" i="1"/>
  <c r="CB106" i="1"/>
  <c r="CB559" i="1"/>
  <c r="CB831" i="1"/>
  <c r="CB560" i="1"/>
  <c r="CB169" i="1"/>
  <c r="CB832" i="1"/>
  <c r="CB218" i="1"/>
  <c r="CB319" i="1"/>
  <c r="CB320" i="1"/>
  <c r="CB272" i="1"/>
  <c r="CB321" i="1"/>
  <c r="CB887" i="1"/>
  <c r="CB744" i="1"/>
  <c r="CB472" i="1"/>
  <c r="CB346" i="1"/>
  <c r="CB923" i="1"/>
  <c r="CB273" i="1"/>
  <c r="CB888" i="1"/>
  <c r="CB473" i="1"/>
  <c r="CB561" i="1"/>
  <c r="CB201" i="1"/>
  <c r="CB666" i="1"/>
  <c r="CB745" i="1"/>
  <c r="CB274" i="1"/>
  <c r="CB500" i="1"/>
  <c r="CB501" i="1"/>
  <c r="CB138" i="1"/>
  <c r="CB443" i="1"/>
  <c r="CB380" i="1"/>
  <c r="CB529" i="1"/>
  <c r="CB322" i="1"/>
  <c r="CB833" i="1"/>
  <c r="CB258" i="1"/>
  <c r="CB474" i="1"/>
  <c r="CB767" i="1"/>
  <c r="CB942" i="1"/>
  <c r="CB667" i="1"/>
  <c r="CB475" i="1"/>
  <c r="CB444" i="1"/>
  <c r="CB93" i="1"/>
  <c r="CB296" i="1"/>
  <c r="CB709" i="1"/>
  <c r="CB381" i="1"/>
  <c r="CB107" i="1"/>
  <c r="CB592" i="1"/>
  <c r="CB33" i="1"/>
  <c r="CB476" i="1"/>
  <c r="CB768" i="1"/>
  <c r="CB593" i="1"/>
  <c r="CB51" i="1"/>
  <c r="CB636" i="1"/>
  <c r="CB65" i="1"/>
  <c r="CB858" i="1"/>
  <c r="CB769" i="1"/>
  <c r="CB562" i="1"/>
  <c r="CB530" i="1"/>
  <c r="CB139" i="1"/>
  <c r="CB415" i="1"/>
  <c r="CB219" i="1"/>
  <c r="CB237" i="1"/>
  <c r="CB445" i="1"/>
  <c r="CB928" i="1"/>
  <c r="CB382" i="1"/>
  <c r="CB612" i="1"/>
  <c r="CB80" i="1"/>
  <c r="CB613" i="1"/>
  <c r="CB728" i="1"/>
  <c r="CB710" i="1"/>
  <c r="CB220" i="1"/>
  <c r="CB446" i="1"/>
  <c r="CB746" i="1"/>
  <c r="CB81" i="1"/>
  <c r="CB170" i="1"/>
  <c r="CB171" i="1"/>
  <c r="CB447" i="1"/>
  <c r="CB729" i="1"/>
  <c r="CB347" i="1"/>
  <c r="CB563" i="1"/>
  <c r="CB747" i="1"/>
  <c r="CB416" i="1"/>
  <c r="CB668" i="1"/>
  <c r="CB82" i="1"/>
  <c r="CB348" i="1"/>
  <c r="CB448" i="1"/>
  <c r="CB929" i="1"/>
  <c r="CB417" i="1"/>
  <c r="CB834" i="1"/>
  <c r="CB637" i="1"/>
  <c r="CB730" i="1"/>
  <c r="CB859" i="1"/>
  <c r="CB798" i="1"/>
  <c r="CB799" i="1"/>
  <c r="CB323" i="1"/>
  <c r="CB418" i="1"/>
  <c r="CB183" i="1"/>
  <c r="CB238" i="1"/>
  <c r="CB770" i="1"/>
  <c r="CB638" i="1"/>
  <c r="CB383" i="1"/>
  <c r="CB868" i="1"/>
  <c r="CB669" i="1"/>
  <c r="CB202" i="1"/>
  <c r="CB945" i="1"/>
  <c r="CB152" i="1"/>
  <c r="CB384" i="1"/>
  <c r="CB731" i="1"/>
  <c r="CB297" i="1"/>
  <c r="CB108" i="1"/>
  <c r="CB614" i="1"/>
  <c r="CB385" i="1"/>
  <c r="CB324" i="1"/>
  <c r="CB869" i="1"/>
  <c r="CB6" i="1"/>
  <c r="CB203" i="1"/>
  <c r="CB14" i="1"/>
  <c r="CB419" i="1"/>
  <c r="CB420" i="1"/>
  <c r="CB771" i="1"/>
  <c r="CB21" i="1"/>
  <c r="CB239" i="1"/>
  <c r="CB184" i="1"/>
  <c r="CB477" i="1"/>
  <c r="CB69" i="1"/>
  <c r="CB204" i="1"/>
  <c r="CB349" i="1"/>
  <c r="CB800" i="1"/>
  <c r="CB240" i="1"/>
  <c r="CB259" i="1"/>
  <c r="CB899" i="1"/>
  <c r="CB386" i="1"/>
  <c r="CB748" i="1"/>
  <c r="CB749" i="1"/>
  <c r="CB815" i="1"/>
  <c r="CB639" i="1"/>
  <c r="CB350" i="1"/>
  <c r="CB732" i="1"/>
  <c r="CB801" i="1"/>
  <c r="CB711" i="1"/>
  <c r="CB125" i="1"/>
  <c r="CB10" i="1"/>
  <c r="CB205" i="1"/>
  <c r="CB387" i="1"/>
  <c r="CB889" i="1"/>
  <c r="CB502" i="1"/>
  <c r="CB503" i="1"/>
  <c r="CB185" i="1"/>
  <c r="CB17" i="1"/>
  <c r="CB594" i="1"/>
  <c r="CB615" i="1"/>
  <c r="CB153" i="1"/>
  <c r="CB564" i="1"/>
  <c r="CB691" i="1"/>
  <c r="CB126" i="1"/>
  <c r="CB712" i="1"/>
  <c r="CB835" i="1"/>
  <c r="CB449" i="1"/>
  <c r="CB109" i="1"/>
  <c r="CB640" i="1"/>
  <c r="CB616" i="1"/>
  <c r="CB298" i="1"/>
  <c r="CB140" i="1"/>
  <c r="CB15" i="1"/>
  <c r="CB713" i="1"/>
  <c r="CB785" i="1"/>
  <c r="CB772" i="1"/>
  <c r="CB351" i="1"/>
  <c r="CB352" i="1"/>
  <c r="CB40" i="1"/>
  <c r="CB94" i="1"/>
  <c r="CB670" i="1"/>
  <c r="CB299" i="1"/>
  <c r="CB41" i="1"/>
  <c r="CB421" i="1"/>
  <c r="CB388" i="1"/>
  <c r="CB353" i="1"/>
  <c r="CB241" i="1"/>
  <c r="CB422" i="1"/>
  <c r="CB478" i="1"/>
  <c r="CB595" i="1"/>
  <c r="CB531" i="1"/>
  <c r="CB816" i="1"/>
  <c r="CB532" i="1"/>
  <c r="CB423" i="1"/>
  <c r="CB127" i="1"/>
  <c r="CB641" i="1"/>
  <c r="CB325" i="1"/>
  <c r="CB28" i="1"/>
  <c r="CB186" i="1"/>
  <c r="CB116" i="1"/>
  <c r="CB221" i="1"/>
  <c r="CB154" i="1"/>
  <c r="CB802" i="1"/>
  <c r="CB836" i="1"/>
  <c r="CB326" i="1"/>
  <c r="CB128" i="1"/>
  <c r="CB354" i="1"/>
  <c r="CB837" i="1"/>
  <c r="CB275" i="1"/>
  <c r="CB786" i="1"/>
  <c r="CB617" i="1"/>
  <c r="CB533" i="1"/>
  <c r="CB276" i="1"/>
  <c r="CB355" i="1"/>
  <c r="CB750" i="1"/>
  <c r="CB860" i="1"/>
  <c r="CB671" i="1"/>
  <c r="CB389" i="1"/>
  <c r="CB672" i="1"/>
  <c r="CB870" i="1"/>
  <c r="CB596" i="1"/>
  <c r="CB565" i="1"/>
  <c r="CB110" i="1"/>
  <c r="BV565" i="1" l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V870" i="1"/>
  <c r="BU870" i="1"/>
  <c r="BT870" i="1"/>
  <c r="BS870" i="1"/>
  <c r="BR870" i="1"/>
  <c r="BQ870" i="1"/>
  <c r="BP870" i="1"/>
  <c r="BO870" i="1"/>
  <c r="BN870" i="1"/>
  <c r="BM870" i="1"/>
  <c r="BL870" i="1"/>
  <c r="BK870" i="1"/>
  <c r="BJ870" i="1"/>
  <c r="BI870" i="1"/>
  <c r="BH870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V860" i="1"/>
  <c r="BU860" i="1"/>
  <c r="BT860" i="1"/>
  <c r="BS860" i="1"/>
  <c r="BR860" i="1"/>
  <c r="BQ860" i="1"/>
  <c r="BP860" i="1"/>
  <c r="BO860" i="1"/>
  <c r="BN860" i="1"/>
  <c r="BM860" i="1"/>
  <c r="BL860" i="1"/>
  <c r="BK860" i="1"/>
  <c r="BJ860" i="1"/>
  <c r="BI860" i="1"/>
  <c r="BH860" i="1"/>
  <c r="BV750" i="1"/>
  <c r="BU750" i="1"/>
  <c r="BT750" i="1"/>
  <c r="BS750" i="1"/>
  <c r="BR750" i="1"/>
  <c r="BQ750" i="1"/>
  <c r="BP750" i="1"/>
  <c r="BO750" i="1"/>
  <c r="BN750" i="1"/>
  <c r="BM750" i="1"/>
  <c r="BL750" i="1"/>
  <c r="BK750" i="1"/>
  <c r="BJ750" i="1"/>
  <c r="BI750" i="1"/>
  <c r="BH750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V786" i="1"/>
  <c r="BU786" i="1"/>
  <c r="BT786" i="1"/>
  <c r="BS786" i="1"/>
  <c r="BR786" i="1"/>
  <c r="BQ786" i="1"/>
  <c r="BP786" i="1"/>
  <c r="BO786" i="1"/>
  <c r="BN786" i="1"/>
  <c r="BM786" i="1"/>
  <c r="BL786" i="1"/>
  <c r="BK786" i="1"/>
  <c r="BJ786" i="1"/>
  <c r="BI786" i="1"/>
  <c r="BH786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V837" i="1"/>
  <c r="BU837" i="1"/>
  <c r="BT837" i="1"/>
  <c r="BS837" i="1"/>
  <c r="BR837" i="1"/>
  <c r="BQ837" i="1"/>
  <c r="BP837" i="1"/>
  <c r="BO837" i="1"/>
  <c r="BN837" i="1"/>
  <c r="BM837" i="1"/>
  <c r="BL837" i="1"/>
  <c r="BK837" i="1"/>
  <c r="BJ837" i="1"/>
  <c r="BI837" i="1"/>
  <c r="BH837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V836" i="1"/>
  <c r="BU836" i="1"/>
  <c r="BT836" i="1"/>
  <c r="BS836" i="1"/>
  <c r="BR836" i="1"/>
  <c r="BQ836" i="1"/>
  <c r="BP836" i="1"/>
  <c r="BO836" i="1"/>
  <c r="BN836" i="1"/>
  <c r="BM836" i="1"/>
  <c r="BL836" i="1"/>
  <c r="BK836" i="1"/>
  <c r="BJ836" i="1"/>
  <c r="BI836" i="1"/>
  <c r="BH836" i="1"/>
  <c r="BV802" i="1"/>
  <c r="BU802" i="1"/>
  <c r="BT802" i="1"/>
  <c r="BS802" i="1"/>
  <c r="BR802" i="1"/>
  <c r="BQ802" i="1"/>
  <c r="BP802" i="1"/>
  <c r="BO802" i="1"/>
  <c r="BN802" i="1"/>
  <c r="BM802" i="1"/>
  <c r="BL802" i="1"/>
  <c r="BK802" i="1"/>
  <c r="BJ802" i="1"/>
  <c r="BI802" i="1"/>
  <c r="BH802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V816" i="1"/>
  <c r="BU816" i="1"/>
  <c r="BT816" i="1"/>
  <c r="BS816" i="1"/>
  <c r="BR816" i="1"/>
  <c r="BQ816" i="1"/>
  <c r="BP816" i="1"/>
  <c r="BO816" i="1"/>
  <c r="BN816" i="1"/>
  <c r="BM816" i="1"/>
  <c r="BL816" i="1"/>
  <c r="BK816" i="1"/>
  <c r="BJ816" i="1"/>
  <c r="BI816" i="1"/>
  <c r="BH816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V772" i="1"/>
  <c r="BU772" i="1"/>
  <c r="BT772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V785" i="1"/>
  <c r="BU785" i="1"/>
  <c r="BT785" i="1"/>
  <c r="BS785" i="1"/>
  <c r="BR785" i="1"/>
  <c r="BQ785" i="1"/>
  <c r="BP785" i="1"/>
  <c r="BO785" i="1"/>
  <c r="BN785" i="1"/>
  <c r="BM785" i="1"/>
  <c r="BL785" i="1"/>
  <c r="BK785" i="1"/>
  <c r="BJ785" i="1"/>
  <c r="BI785" i="1"/>
  <c r="BH785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V835" i="1"/>
  <c r="BU835" i="1"/>
  <c r="BT835" i="1"/>
  <c r="BS835" i="1"/>
  <c r="BR835" i="1"/>
  <c r="BQ835" i="1"/>
  <c r="BP835" i="1"/>
  <c r="BO835" i="1"/>
  <c r="BN835" i="1"/>
  <c r="BM835" i="1"/>
  <c r="BL835" i="1"/>
  <c r="BK835" i="1"/>
  <c r="BJ835" i="1"/>
  <c r="BI835" i="1"/>
  <c r="BH835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V889" i="1"/>
  <c r="BU889" i="1"/>
  <c r="BT889" i="1"/>
  <c r="BS889" i="1"/>
  <c r="BR889" i="1"/>
  <c r="BQ889" i="1"/>
  <c r="BP889" i="1"/>
  <c r="BO889" i="1"/>
  <c r="BN889" i="1"/>
  <c r="BM889" i="1"/>
  <c r="BL889" i="1"/>
  <c r="BK889" i="1"/>
  <c r="BJ889" i="1"/>
  <c r="BI889" i="1"/>
  <c r="BH889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V801" i="1"/>
  <c r="BU801" i="1"/>
  <c r="BT801" i="1"/>
  <c r="BS801" i="1"/>
  <c r="BR801" i="1"/>
  <c r="BQ801" i="1"/>
  <c r="BP801" i="1"/>
  <c r="BO801" i="1"/>
  <c r="BN801" i="1"/>
  <c r="BM801" i="1"/>
  <c r="BL801" i="1"/>
  <c r="BK801" i="1"/>
  <c r="BJ801" i="1"/>
  <c r="BI801" i="1"/>
  <c r="BH801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V815" i="1"/>
  <c r="BU815" i="1"/>
  <c r="BT815" i="1"/>
  <c r="BS815" i="1"/>
  <c r="BR815" i="1"/>
  <c r="BQ815" i="1"/>
  <c r="BP815" i="1"/>
  <c r="BO815" i="1"/>
  <c r="BN815" i="1"/>
  <c r="BM815" i="1"/>
  <c r="BL815" i="1"/>
  <c r="BK815" i="1"/>
  <c r="BJ815" i="1"/>
  <c r="BI815" i="1"/>
  <c r="BH815" i="1"/>
  <c r="BV749" i="1"/>
  <c r="BU749" i="1"/>
  <c r="BT749" i="1"/>
  <c r="BS749" i="1"/>
  <c r="BR749" i="1"/>
  <c r="BQ749" i="1"/>
  <c r="BP749" i="1"/>
  <c r="BO749" i="1"/>
  <c r="BN749" i="1"/>
  <c r="BM749" i="1"/>
  <c r="BL749" i="1"/>
  <c r="BK749" i="1"/>
  <c r="BJ749" i="1"/>
  <c r="BI749" i="1"/>
  <c r="BH749" i="1"/>
  <c r="BV748" i="1"/>
  <c r="BU748" i="1"/>
  <c r="BT748" i="1"/>
  <c r="BS748" i="1"/>
  <c r="BR748" i="1"/>
  <c r="BQ748" i="1"/>
  <c r="BP748" i="1"/>
  <c r="BO748" i="1"/>
  <c r="BN748" i="1"/>
  <c r="BM748" i="1"/>
  <c r="BL748" i="1"/>
  <c r="BK748" i="1"/>
  <c r="BJ748" i="1"/>
  <c r="BI748" i="1"/>
  <c r="BH748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V899" i="1"/>
  <c r="BU899" i="1"/>
  <c r="BT899" i="1"/>
  <c r="BS899" i="1"/>
  <c r="BR899" i="1"/>
  <c r="BQ899" i="1"/>
  <c r="BP899" i="1"/>
  <c r="BO899" i="1"/>
  <c r="BN899" i="1"/>
  <c r="BM899" i="1"/>
  <c r="BL899" i="1"/>
  <c r="BK899" i="1"/>
  <c r="BJ899" i="1"/>
  <c r="BI899" i="1"/>
  <c r="BH89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V800" i="1"/>
  <c r="BU800" i="1"/>
  <c r="BT800" i="1"/>
  <c r="BS800" i="1"/>
  <c r="BR800" i="1"/>
  <c r="BQ800" i="1"/>
  <c r="BP800" i="1"/>
  <c r="BO800" i="1"/>
  <c r="BN800" i="1"/>
  <c r="BM800" i="1"/>
  <c r="BL800" i="1"/>
  <c r="BK800" i="1"/>
  <c r="BJ800" i="1"/>
  <c r="BI800" i="1"/>
  <c r="BH800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V771" i="1"/>
  <c r="BU771" i="1"/>
  <c r="BT771" i="1"/>
  <c r="BS771" i="1"/>
  <c r="BR771" i="1"/>
  <c r="BQ771" i="1"/>
  <c r="BP771" i="1"/>
  <c r="BO771" i="1"/>
  <c r="BN771" i="1"/>
  <c r="BM771" i="1"/>
  <c r="BL771" i="1"/>
  <c r="BK771" i="1"/>
  <c r="BJ771" i="1"/>
  <c r="BI771" i="1"/>
  <c r="BH771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V869" i="1"/>
  <c r="BU869" i="1"/>
  <c r="BT869" i="1"/>
  <c r="BS869" i="1"/>
  <c r="BR869" i="1"/>
  <c r="BQ869" i="1"/>
  <c r="BP869" i="1"/>
  <c r="BO869" i="1"/>
  <c r="BN869" i="1"/>
  <c r="BM869" i="1"/>
  <c r="BL869" i="1"/>
  <c r="BK869" i="1"/>
  <c r="BJ869" i="1"/>
  <c r="BI869" i="1"/>
  <c r="BH869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V731" i="1"/>
  <c r="BU731" i="1"/>
  <c r="BT731" i="1"/>
  <c r="BS731" i="1"/>
  <c r="BR731" i="1"/>
  <c r="BQ731" i="1"/>
  <c r="BP731" i="1"/>
  <c r="BO731" i="1"/>
  <c r="BN731" i="1"/>
  <c r="BM731" i="1"/>
  <c r="BL731" i="1"/>
  <c r="BK731" i="1"/>
  <c r="BJ731" i="1"/>
  <c r="BI731" i="1"/>
  <c r="BH731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V945" i="1"/>
  <c r="BU945" i="1"/>
  <c r="BT945" i="1"/>
  <c r="BS945" i="1"/>
  <c r="BR945" i="1"/>
  <c r="BQ945" i="1"/>
  <c r="BP945" i="1"/>
  <c r="BO945" i="1"/>
  <c r="BN945" i="1"/>
  <c r="BM945" i="1"/>
  <c r="BL945" i="1"/>
  <c r="BK945" i="1"/>
  <c r="BJ945" i="1"/>
  <c r="BI945" i="1"/>
  <c r="BH945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V868" i="1"/>
  <c r="BU868" i="1"/>
  <c r="BT868" i="1"/>
  <c r="BS868" i="1"/>
  <c r="BR868" i="1"/>
  <c r="BQ868" i="1"/>
  <c r="BP868" i="1"/>
  <c r="BO868" i="1"/>
  <c r="BN868" i="1"/>
  <c r="BM868" i="1"/>
  <c r="BL868" i="1"/>
  <c r="BK868" i="1"/>
  <c r="BJ868" i="1"/>
  <c r="BI868" i="1"/>
  <c r="BH868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V770" i="1"/>
  <c r="BU770" i="1"/>
  <c r="BT770" i="1"/>
  <c r="BS770" i="1"/>
  <c r="BR770" i="1"/>
  <c r="BQ770" i="1"/>
  <c r="BP770" i="1"/>
  <c r="BO770" i="1"/>
  <c r="BN770" i="1"/>
  <c r="BM770" i="1"/>
  <c r="BL770" i="1"/>
  <c r="BK770" i="1"/>
  <c r="BJ770" i="1"/>
  <c r="BI770" i="1"/>
  <c r="BH770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V799" i="1"/>
  <c r="BU799" i="1"/>
  <c r="BT799" i="1"/>
  <c r="BS799" i="1"/>
  <c r="BR799" i="1"/>
  <c r="BQ799" i="1"/>
  <c r="BP799" i="1"/>
  <c r="BO799" i="1"/>
  <c r="BN799" i="1"/>
  <c r="BM799" i="1"/>
  <c r="BL799" i="1"/>
  <c r="BK799" i="1"/>
  <c r="BJ799" i="1"/>
  <c r="BI799" i="1"/>
  <c r="BH799" i="1"/>
  <c r="BV798" i="1"/>
  <c r="BU798" i="1"/>
  <c r="BT798" i="1"/>
  <c r="BS798" i="1"/>
  <c r="BR798" i="1"/>
  <c r="BQ798" i="1"/>
  <c r="BP798" i="1"/>
  <c r="BO798" i="1"/>
  <c r="BN798" i="1"/>
  <c r="BM798" i="1"/>
  <c r="BL798" i="1"/>
  <c r="BK798" i="1"/>
  <c r="BJ798" i="1"/>
  <c r="BI798" i="1"/>
  <c r="BH798" i="1"/>
  <c r="BV859" i="1"/>
  <c r="BU859" i="1"/>
  <c r="BT859" i="1"/>
  <c r="BS859" i="1"/>
  <c r="BR859" i="1"/>
  <c r="BQ859" i="1"/>
  <c r="BP859" i="1"/>
  <c r="BO859" i="1"/>
  <c r="BN859" i="1"/>
  <c r="BM859" i="1"/>
  <c r="BL859" i="1"/>
  <c r="BK859" i="1"/>
  <c r="BJ859" i="1"/>
  <c r="BI859" i="1"/>
  <c r="BH859" i="1"/>
  <c r="BV730" i="1"/>
  <c r="BU730" i="1"/>
  <c r="BT730" i="1"/>
  <c r="BS730" i="1"/>
  <c r="BR730" i="1"/>
  <c r="BQ730" i="1"/>
  <c r="BP730" i="1"/>
  <c r="BO730" i="1"/>
  <c r="BN730" i="1"/>
  <c r="BM730" i="1"/>
  <c r="BL730" i="1"/>
  <c r="BK730" i="1"/>
  <c r="BJ730" i="1"/>
  <c r="BI730" i="1"/>
  <c r="BH730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V834" i="1"/>
  <c r="BU834" i="1"/>
  <c r="BT834" i="1"/>
  <c r="BS834" i="1"/>
  <c r="BR834" i="1"/>
  <c r="BQ834" i="1"/>
  <c r="BP834" i="1"/>
  <c r="BO834" i="1"/>
  <c r="BN834" i="1"/>
  <c r="BM834" i="1"/>
  <c r="BL834" i="1"/>
  <c r="BK834" i="1"/>
  <c r="BJ834" i="1"/>
  <c r="BI834" i="1"/>
  <c r="BH834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V929" i="1"/>
  <c r="BU929" i="1"/>
  <c r="BT929" i="1"/>
  <c r="BS929" i="1"/>
  <c r="BR929" i="1"/>
  <c r="BQ929" i="1"/>
  <c r="BP929" i="1"/>
  <c r="BO929" i="1"/>
  <c r="BN929" i="1"/>
  <c r="BM929" i="1"/>
  <c r="BL929" i="1"/>
  <c r="BK929" i="1"/>
  <c r="BJ929" i="1"/>
  <c r="BI929" i="1"/>
  <c r="BH92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V747" i="1"/>
  <c r="BU747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V729" i="1"/>
  <c r="BU729" i="1"/>
  <c r="BT729" i="1"/>
  <c r="BS729" i="1"/>
  <c r="BR729" i="1"/>
  <c r="BQ729" i="1"/>
  <c r="BP729" i="1"/>
  <c r="BO729" i="1"/>
  <c r="BN729" i="1"/>
  <c r="BM729" i="1"/>
  <c r="BL729" i="1"/>
  <c r="BK729" i="1"/>
  <c r="BJ729" i="1"/>
  <c r="BI729" i="1"/>
  <c r="BH729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V746" i="1"/>
  <c r="BU746" i="1"/>
  <c r="BT746" i="1"/>
  <c r="BS746" i="1"/>
  <c r="BR746" i="1"/>
  <c r="BQ746" i="1"/>
  <c r="BP746" i="1"/>
  <c r="BO746" i="1"/>
  <c r="BN746" i="1"/>
  <c r="BM746" i="1"/>
  <c r="BL746" i="1"/>
  <c r="BK746" i="1"/>
  <c r="BJ746" i="1"/>
  <c r="BI746" i="1"/>
  <c r="BH7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V728" i="1"/>
  <c r="BU728" i="1"/>
  <c r="BT728" i="1"/>
  <c r="BS728" i="1"/>
  <c r="BR728" i="1"/>
  <c r="BQ728" i="1"/>
  <c r="BP728" i="1"/>
  <c r="BO728" i="1"/>
  <c r="BN728" i="1"/>
  <c r="BM728" i="1"/>
  <c r="BL728" i="1"/>
  <c r="BK728" i="1"/>
  <c r="BJ728" i="1"/>
  <c r="BI728" i="1"/>
  <c r="BH728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V928" i="1"/>
  <c r="BU928" i="1"/>
  <c r="BT928" i="1"/>
  <c r="BS928" i="1"/>
  <c r="BR928" i="1"/>
  <c r="BQ928" i="1"/>
  <c r="BP928" i="1"/>
  <c r="BO928" i="1"/>
  <c r="BN928" i="1"/>
  <c r="BM928" i="1"/>
  <c r="BL928" i="1"/>
  <c r="BK928" i="1"/>
  <c r="BJ928" i="1"/>
  <c r="BI928" i="1"/>
  <c r="BH928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V769" i="1"/>
  <c r="BU769" i="1"/>
  <c r="BT769" i="1"/>
  <c r="BS769" i="1"/>
  <c r="BR769" i="1"/>
  <c r="BQ769" i="1"/>
  <c r="BP769" i="1"/>
  <c r="BO769" i="1"/>
  <c r="BN769" i="1"/>
  <c r="BM769" i="1"/>
  <c r="BL769" i="1"/>
  <c r="BK769" i="1"/>
  <c r="BJ769" i="1"/>
  <c r="BI769" i="1"/>
  <c r="BH769" i="1"/>
  <c r="BV858" i="1"/>
  <c r="BU858" i="1"/>
  <c r="BT858" i="1"/>
  <c r="BS858" i="1"/>
  <c r="BR858" i="1"/>
  <c r="BQ858" i="1"/>
  <c r="BP858" i="1"/>
  <c r="BO858" i="1"/>
  <c r="BN858" i="1"/>
  <c r="BM858" i="1"/>
  <c r="BL858" i="1"/>
  <c r="BK858" i="1"/>
  <c r="BJ858" i="1"/>
  <c r="BI858" i="1"/>
  <c r="BH858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V768" i="1"/>
  <c r="BU768" i="1"/>
  <c r="BT768" i="1"/>
  <c r="BS768" i="1"/>
  <c r="BR768" i="1"/>
  <c r="BQ768" i="1"/>
  <c r="BP768" i="1"/>
  <c r="BO768" i="1"/>
  <c r="BN768" i="1"/>
  <c r="BM768" i="1"/>
  <c r="BL768" i="1"/>
  <c r="BK768" i="1"/>
  <c r="BJ768" i="1"/>
  <c r="BI768" i="1"/>
  <c r="BH768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V942" i="1"/>
  <c r="BU942" i="1"/>
  <c r="BT942" i="1"/>
  <c r="BS942" i="1"/>
  <c r="BR942" i="1"/>
  <c r="BQ942" i="1"/>
  <c r="BP942" i="1"/>
  <c r="BO942" i="1"/>
  <c r="BN942" i="1"/>
  <c r="BM942" i="1"/>
  <c r="BL942" i="1"/>
  <c r="BK942" i="1"/>
  <c r="BJ942" i="1"/>
  <c r="BI942" i="1"/>
  <c r="BH942" i="1"/>
  <c r="BV767" i="1"/>
  <c r="BU767" i="1"/>
  <c r="BT767" i="1"/>
  <c r="BS767" i="1"/>
  <c r="BR767" i="1"/>
  <c r="BQ767" i="1"/>
  <c r="BP767" i="1"/>
  <c r="BO767" i="1"/>
  <c r="BN767" i="1"/>
  <c r="BM767" i="1"/>
  <c r="BL767" i="1"/>
  <c r="BK767" i="1"/>
  <c r="BJ767" i="1"/>
  <c r="BI767" i="1"/>
  <c r="BH767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V833" i="1"/>
  <c r="BU833" i="1"/>
  <c r="BT833" i="1"/>
  <c r="BS833" i="1"/>
  <c r="BR833" i="1"/>
  <c r="BQ833" i="1"/>
  <c r="BP833" i="1"/>
  <c r="BO833" i="1"/>
  <c r="BN833" i="1"/>
  <c r="BM833" i="1"/>
  <c r="BL833" i="1"/>
  <c r="BK833" i="1"/>
  <c r="BJ833" i="1"/>
  <c r="BI833" i="1"/>
  <c r="BH833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V745" i="1"/>
  <c r="BU745" i="1"/>
  <c r="BT745" i="1"/>
  <c r="BS745" i="1"/>
  <c r="BR745" i="1"/>
  <c r="BQ745" i="1"/>
  <c r="BP745" i="1"/>
  <c r="BO745" i="1"/>
  <c r="BN745" i="1"/>
  <c r="BM745" i="1"/>
  <c r="BL745" i="1"/>
  <c r="BK745" i="1"/>
  <c r="BJ745" i="1"/>
  <c r="BI745" i="1"/>
  <c r="BH745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V888" i="1"/>
  <c r="BU888" i="1"/>
  <c r="BT888" i="1"/>
  <c r="BS888" i="1"/>
  <c r="BR888" i="1"/>
  <c r="BQ888" i="1"/>
  <c r="BP888" i="1"/>
  <c r="BO888" i="1"/>
  <c r="BN888" i="1"/>
  <c r="BM888" i="1"/>
  <c r="BL888" i="1"/>
  <c r="BK888" i="1"/>
  <c r="BJ888" i="1"/>
  <c r="BI888" i="1"/>
  <c r="BH888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V923" i="1"/>
  <c r="BU923" i="1"/>
  <c r="BT923" i="1"/>
  <c r="BS923" i="1"/>
  <c r="BR923" i="1"/>
  <c r="BQ923" i="1"/>
  <c r="BP923" i="1"/>
  <c r="BO923" i="1"/>
  <c r="BN923" i="1"/>
  <c r="BM923" i="1"/>
  <c r="BL923" i="1"/>
  <c r="BK923" i="1"/>
  <c r="BJ923" i="1"/>
  <c r="BI923" i="1"/>
  <c r="BH923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V744" i="1"/>
  <c r="BU744" i="1"/>
  <c r="BT744" i="1"/>
  <c r="BS744" i="1"/>
  <c r="BR744" i="1"/>
  <c r="BQ744" i="1"/>
  <c r="BP744" i="1"/>
  <c r="BO744" i="1"/>
  <c r="BN744" i="1"/>
  <c r="BM744" i="1"/>
  <c r="BL744" i="1"/>
  <c r="BK744" i="1"/>
  <c r="BJ744" i="1"/>
  <c r="BI744" i="1"/>
  <c r="BH744" i="1"/>
  <c r="BV887" i="1"/>
  <c r="BU887" i="1"/>
  <c r="BT887" i="1"/>
  <c r="BS887" i="1"/>
  <c r="BR887" i="1"/>
  <c r="BQ887" i="1"/>
  <c r="BP887" i="1"/>
  <c r="BO887" i="1"/>
  <c r="BN887" i="1"/>
  <c r="BM887" i="1"/>
  <c r="BL887" i="1"/>
  <c r="BK887" i="1"/>
  <c r="BJ887" i="1"/>
  <c r="BI887" i="1"/>
  <c r="BH887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V832" i="1"/>
  <c r="BU832" i="1"/>
  <c r="BT832" i="1"/>
  <c r="BS832" i="1"/>
  <c r="BR832" i="1"/>
  <c r="BQ832" i="1"/>
  <c r="BP832" i="1"/>
  <c r="BO832" i="1"/>
  <c r="BN832" i="1"/>
  <c r="BM832" i="1"/>
  <c r="BL832" i="1"/>
  <c r="BK832" i="1"/>
  <c r="BJ832" i="1"/>
  <c r="BI832" i="1"/>
  <c r="BH832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V831" i="1"/>
  <c r="BU831" i="1"/>
  <c r="BT831" i="1"/>
  <c r="BS831" i="1"/>
  <c r="BR831" i="1"/>
  <c r="BQ831" i="1"/>
  <c r="BP831" i="1"/>
  <c r="BO831" i="1"/>
  <c r="BN831" i="1"/>
  <c r="BM831" i="1"/>
  <c r="BL831" i="1"/>
  <c r="BK831" i="1"/>
  <c r="BJ831" i="1"/>
  <c r="BI831" i="1"/>
  <c r="BH831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W318" i="1" s="1"/>
  <c r="BI318" i="1"/>
  <c r="BH318" i="1"/>
  <c r="BV886" i="1"/>
  <c r="BU886" i="1"/>
  <c r="BT886" i="1"/>
  <c r="BS886" i="1"/>
  <c r="BR886" i="1"/>
  <c r="BQ886" i="1"/>
  <c r="BP886" i="1"/>
  <c r="BO886" i="1"/>
  <c r="BN886" i="1"/>
  <c r="BM886" i="1"/>
  <c r="BL886" i="1"/>
  <c r="BK886" i="1"/>
  <c r="BJ886" i="1"/>
  <c r="BI886" i="1"/>
  <c r="BW886" i="1" s="1"/>
  <c r="BH886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W611" i="1" s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W200" i="1" s="1"/>
  <c r="BI200" i="1"/>
  <c r="BH200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W199" i="1" s="1"/>
  <c r="BH199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W68" i="1" s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W441" i="1" s="1"/>
  <c r="BJ441" i="1"/>
  <c r="BI441" i="1"/>
  <c r="BH44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W591" i="1" s="1"/>
  <c r="BI591" i="1"/>
  <c r="BH591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W168" i="1" s="1"/>
  <c r="BH16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W198" i="1" s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W499" i="1" s="1"/>
  <c r="BJ499" i="1"/>
  <c r="BI499" i="1"/>
  <c r="BH499" i="1"/>
  <c r="BV898" i="1"/>
  <c r="BU898" i="1"/>
  <c r="BT898" i="1"/>
  <c r="BS898" i="1"/>
  <c r="BR898" i="1"/>
  <c r="BQ898" i="1"/>
  <c r="BP898" i="1"/>
  <c r="BO898" i="1"/>
  <c r="BN898" i="1"/>
  <c r="BM898" i="1"/>
  <c r="BL898" i="1"/>
  <c r="BK898" i="1"/>
  <c r="BJ898" i="1"/>
  <c r="BW898" i="1" s="1"/>
  <c r="BI898" i="1"/>
  <c r="BH898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W92" i="1" s="1"/>
  <c r="BH92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W216" i="1" s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W471" i="1" s="1"/>
  <c r="BJ471" i="1"/>
  <c r="BI471" i="1"/>
  <c r="BH471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W610" i="1" s="1"/>
  <c r="BI610" i="1"/>
  <c r="BH610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W257" i="1" s="1"/>
  <c r="BH257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W590" i="1" s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W690" i="1" s="1"/>
  <c r="BI690" i="1"/>
  <c r="BH690" i="1"/>
  <c r="BV797" i="1"/>
  <c r="BU797" i="1"/>
  <c r="BT797" i="1"/>
  <c r="BS797" i="1"/>
  <c r="BR797" i="1"/>
  <c r="BQ797" i="1"/>
  <c r="BP797" i="1"/>
  <c r="BO797" i="1"/>
  <c r="BN797" i="1"/>
  <c r="BM797" i="1"/>
  <c r="BL797" i="1"/>
  <c r="BK797" i="1"/>
  <c r="BJ797" i="1"/>
  <c r="BI797" i="1"/>
  <c r="BW797" i="1" s="1"/>
  <c r="BH797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W379" i="1" s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W79" i="1" s="1"/>
  <c r="BJ79" i="1"/>
  <c r="BI79" i="1"/>
  <c r="BH79" i="1"/>
  <c r="BV766" i="1"/>
  <c r="BU766" i="1"/>
  <c r="BT766" i="1"/>
  <c r="BS766" i="1"/>
  <c r="BR766" i="1"/>
  <c r="BQ766" i="1"/>
  <c r="BP766" i="1"/>
  <c r="BO766" i="1"/>
  <c r="BN766" i="1"/>
  <c r="BM766" i="1"/>
  <c r="BL766" i="1"/>
  <c r="BK766" i="1"/>
  <c r="BJ766" i="1"/>
  <c r="BW766" i="1" s="1"/>
  <c r="BI766" i="1"/>
  <c r="BH766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W271" i="1" s="1"/>
  <c r="BH271" i="1"/>
  <c r="BV944" i="1"/>
  <c r="BU944" i="1"/>
  <c r="BT944" i="1"/>
  <c r="BS944" i="1"/>
  <c r="BR944" i="1"/>
  <c r="BQ944" i="1"/>
  <c r="BP944" i="1"/>
  <c r="BO944" i="1"/>
  <c r="BN944" i="1"/>
  <c r="BM944" i="1"/>
  <c r="BL944" i="1"/>
  <c r="BK944" i="1"/>
  <c r="BJ944" i="1"/>
  <c r="BI944" i="1"/>
  <c r="BH944" i="1"/>
  <c r="BW944" i="1" s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W343" i="1" s="1"/>
  <c r="BJ343" i="1"/>
  <c r="BI343" i="1"/>
  <c r="BH343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W527" i="1" s="1"/>
  <c r="BI527" i="1"/>
  <c r="BH527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W665" i="1" s="1"/>
  <c r="BH665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W498" i="1" s="1"/>
  <c r="BV885" i="1"/>
  <c r="BU885" i="1"/>
  <c r="BT885" i="1"/>
  <c r="BS885" i="1"/>
  <c r="BR885" i="1"/>
  <c r="BQ885" i="1"/>
  <c r="BP885" i="1"/>
  <c r="BO885" i="1"/>
  <c r="BN885" i="1"/>
  <c r="BM885" i="1"/>
  <c r="BL885" i="1"/>
  <c r="BK885" i="1"/>
  <c r="BW885" i="1" s="1"/>
  <c r="BJ885" i="1"/>
  <c r="BI885" i="1"/>
  <c r="BH885" i="1"/>
  <c r="BV897" i="1"/>
  <c r="BU897" i="1"/>
  <c r="BT897" i="1"/>
  <c r="BS897" i="1"/>
  <c r="BR897" i="1"/>
  <c r="BQ897" i="1"/>
  <c r="BP897" i="1"/>
  <c r="BO897" i="1"/>
  <c r="BN897" i="1"/>
  <c r="BM897" i="1"/>
  <c r="BL897" i="1"/>
  <c r="BK897" i="1"/>
  <c r="BJ897" i="1"/>
  <c r="BW897" i="1" s="1"/>
  <c r="BI897" i="1"/>
  <c r="BH897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W470" i="1" s="1"/>
  <c r="BH470" i="1"/>
  <c r="BV884" i="1"/>
  <c r="BU884" i="1"/>
  <c r="BT884" i="1"/>
  <c r="BS884" i="1"/>
  <c r="BR884" i="1"/>
  <c r="BQ884" i="1"/>
  <c r="BP884" i="1"/>
  <c r="BO884" i="1"/>
  <c r="BN884" i="1"/>
  <c r="BM884" i="1"/>
  <c r="BL884" i="1"/>
  <c r="BK884" i="1"/>
  <c r="BJ884" i="1"/>
  <c r="BI884" i="1"/>
  <c r="BH884" i="1"/>
  <c r="BW884" i="1" s="1"/>
  <c r="BV922" i="1"/>
  <c r="BU922" i="1"/>
  <c r="BT922" i="1"/>
  <c r="BS922" i="1"/>
  <c r="BR922" i="1"/>
  <c r="BQ922" i="1"/>
  <c r="BP922" i="1"/>
  <c r="BO922" i="1"/>
  <c r="BN922" i="1"/>
  <c r="BM922" i="1"/>
  <c r="BL922" i="1"/>
  <c r="BK922" i="1"/>
  <c r="BJ922" i="1"/>
  <c r="BI922" i="1"/>
  <c r="BH922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W105" i="1" s="1"/>
  <c r="BI105" i="1"/>
  <c r="BH105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W497" i="1" s="1"/>
  <c r="BH497" i="1"/>
  <c r="BV765" i="1"/>
  <c r="BU765" i="1"/>
  <c r="BT765" i="1"/>
  <c r="BS765" i="1"/>
  <c r="BR765" i="1"/>
  <c r="BQ765" i="1"/>
  <c r="BP765" i="1"/>
  <c r="BO765" i="1"/>
  <c r="BN765" i="1"/>
  <c r="BM765" i="1"/>
  <c r="BL765" i="1"/>
  <c r="BK765" i="1"/>
  <c r="BJ765" i="1"/>
  <c r="BI765" i="1"/>
  <c r="BH765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V727" i="1"/>
  <c r="BU727" i="1"/>
  <c r="BT727" i="1"/>
  <c r="BS727" i="1"/>
  <c r="BR727" i="1"/>
  <c r="BQ727" i="1"/>
  <c r="BP727" i="1"/>
  <c r="BO727" i="1"/>
  <c r="BN727" i="1"/>
  <c r="BM727" i="1"/>
  <c r="BL727" i="1"/>
  <c r="BK727" i="1"/>
  <c r="BJ727" i="1"/>
  <c r="BI727" i="1"/>
  <c r="BH727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V784" i="1"/>
  <c r="BU784" i="1"/>
  <c r="BT784" i="1"/>
  <c r="BS784" i="1"/>
  <c r="BR784" i="1"/>
  <c r="BQ784" i="1"/>
  <c r="BP784" i="1"/>
  <c r="BO784" i="1"/>
  <c r="BN784" i="1"/>
  <c r="BM784" i="1"/>
  <c r="BL784" i="1"/>
  <c r="BK784" i="1"/>
  <c r="BJ784" i="1"/>
  <c r="BI784" i="1"/>
  <c r="BH784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V796" i="1"/>
  <c r="BU796" i="1"/>
  <c r="BT796" i="1"/>
  <c r="BS796" i="1"/>
  <c r="BR796" i="1"/>
  <c r="BQ796" i="1"/>
  <c r="BP796" i="1"/>
  <c r="BO796" i="1"/>
  <c r="BN796" i="1"/>
  <c r="BM796" i="1"/>
  <c r="BL796" i="1"/>
  <c r="BK796" i="1"/>
  <c r="BJ796" i="1"/>
  <c r="BI796" i="1"/>
  <c r="BH796" i="1"/>
  <c r="BV743" i="1"/>
  <c r="BU743" i="1"/>
  <c r="BT743" i="1"/>
  <c r="BS743" i="1"/>
  <c r="BR743" i="1"/>
  <c r="BQ743" i="1"/>
  <c r="BP743" i="1"/>
  <c r="BO743" i="1"/>
  <c r="BN743" i="1"/>
  <c r="BM743" i="1"/>
  <c r="BL743" i="1"/>
  <c r="BK743" i="1"/>
  <c r="BJ743" i="1"/>
  <c r="BI743" i="1"/>
  <c r="BH743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V921" i="1"/>
  <c r="BU921" i="1"/>
  <c r="BT921" i="1"/>
  <c r="BS921" i="1"/>
  <c r="BR921" i="1"/>
  <c r="BQ921" i="1"/>
  <c r="BP921" i="1"/>
  <c r="BO921" i="1"/>
  <c r="BN921" i="1"/>
  <c r="BM921" i="1"/>
  <c r="BL921" i="1"/>
  <c r="BK921" i="1"/>
  <c r="BJ921" i="1"/>
  <c r="BI921" i="1"/>
  <c r="BH921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V783" i="1"/>
  <c r="BU783" i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V927" i="1"/>
  <c r="BU927" i="1"/>
  <c r="BT927" i="1"/>
  <c r="BS927" i="1"/>
  <c r="BR927" i="1"/>
  <c r="BQ927" i="1"/>
  <c r="BP927" i="1"/>
  <c r="BO927" i="1"/>
  <c r="BN927" i="1"/>
  <c r="BM927" i="1"/>
  <c r="BL927" i="1"/>
  <c r="BK927" i="1"/>
  <c r="BJ927" i="1"/>
  <c r="BI927" i="1"/>
  <c r="BH927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V782" i="1"/>
  <c r="BU782" i="1"/>
  <c r="BT782" i="1"/>
  <c r="BS782" i="1"/>
  <c r="BR782" i="1"/>
  <c r="BQ782" i="1"/>
  <c r="BP782" i="1"/>
  <c r="BO782" i="1"/>
  <c r="BN782" i="1"/>
  <c r="BM782" i="1"/>
  <c r="BL782" i="1"/>
  <c r="BK782" i="1"/>
  <c r="BJ782" i="1"/>
  <c r="BI782" i="1"/>
  <c r="BH782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V795" i="1"/>
  <c r="BU795" i="1"/>
  <c r="BT795" i="1"/>
  <c r="BS795" i="1"/>
  <c r="BR795" i="1"/>
  <c r="BQ795" i="1"/>
  <c r="BP795" i="1"/>
  <c r="BO795" i="1"/>
  <c r="BN795" i="1"/>
  <c r="BM795" i="1"/>
  <c r="BL795" i="1"/>
  <c r="BK795" i="1"/>
  <c r="BJ795" i="1"/>
  <c r="BI795" i="1"/>
  <c r="BH795" i="1"/>
  <c r="BV830" i="1"/>
  <c r="BU830" i="1"/>
  <c r="BT830" i="1"/>
  <c r="BS830" i="1"/>
  <c r="BR830" i="1"/>
  <c r="BQ830" i="1"/>
  <c r="BP830" i="1"/>
  <c r="BO830" i="1"/>
  <c r="BN830" i="1"/>
  <c r="BM830" i="1"/>
  <c r="BL830" i="1"/>
  <c r="BK830" i="1"/>
  <c r="BJ830" i="1"/>
  <c r="BI830" i="1"/>
  <c r="BH830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V781" i="1"/>
  <c r="BU781" i="1"/>
  <c r="BT781" i="1"/>
  <c r="BS781" i="1"/>
  <c r="BR781" i="1"/>
  <c r="BQ781" i="1"/>
  <c r="BP781" i="1"/>
  <c r="BO781" i="1"/>
  <c r="BN781" i="1"/>
  <c r="BM781" i="1"/>
  <c r="BL781" i="1"/>
  <c r="BK781" i="1"/>
  <c r="BJ781" i="1"/>
  <c r="BI781" i="1"/>
  <c r="BH781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V829" i="1"/>
  <c r="BU829" i="1"/>
  <c r="BT829" i="1"/>
  <c r="BS829" i="1"/>
  <c r="BR829" i="1"/>
  <c r="BQ829" i="1"/>
  <c r="BP829" i="1"/>
  <c r="BO829" i="1"/>
  <c r="BN829" i="1"/>
  <c r="BM829" i="1"/>
  <c r="BL829" i="1"/>
  <c r="BK829" i="1"/>
  <c r="BJ829" i="1"/>
  <c r="BI829" i="1"/>
  <c r="BH829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V933" i="1"/>
  <c r="BU933" i="1"/>
  <c r="BT933" i="1"/>
  <c r="BS933" i="1"/>
  <c r="BR933" i="1"/>
  <c r="BQ933" i="1"/>
  <c r="BP933" i="1"/>
  <c r="BO933" i="1"/>
  <c r="BN933" i="1"/>
  <c r="BM933" i="1"/>
  <c r="BL933" i="1"/>
  <c r="BK933" i="1"/>
  <c r="BJ933" i="1"/>
  <c r="BI933" i="1"/>
  <c r="BH933" i="1"/>
  <c r="BV764" i="1"/>
  <c r="BU764" i="1"/>
  <c r="BT764" i="1"/>
  <c r="BS764" i="1"/>
  <c r="BR764" i="1"/>
  <c r="BQ764" i="1"/>
  <c r="BP764" i="1"/>
  <c r="BO764" i="1"/>
  <c r="BN764" i="1"/>
  <c r="BM764" i="1"/>
  <c r="BL764" i="1"/>
  <c r="BK764" i="1"/>
  <c r="BJ764" i="1"/>
  <c r="BI764" i="1"/>
  <c r="BH764" i="1"/>
  <c r="BV828" i="1"/>
  <c r="BU828" i="1"/>
  <c r="BT828" i="1"/>
  <c r="BS828" i="1"/>
  <c r="BR828" i="1"/>
  <c r="BQ828" i="1"/>
  <c r="BP828" i="1"/>
  <c r="BO828" i="1"/>
  <c r="BN828" i="1"/>
  <c r="BM828" i="1"/>
  <c r="BL828" i="1"/>
  <c r="BK828" i="1"/>
  <c r="BJ828" i="1"/>
  <c r="BI828" i="1"/>
  <c r="BH828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V742" i="1"/>
  <c r="BU742" i="1"/>
  <c r="BT742" i="1"/>
  <c r="BS742" i="1"/>
  <c r="BR742" i="1"/>
  <c r="BQ742" i="1"/>
  <c r="BP742" i="1"/>
  <c r="BO742" i="1"/>
  <c r="BN742" i="1"/>
  <c r="BM742" i="1"/>
  <c r="BL742" i="1"/>
  <c r="BK742" i="1"/>
  <c r="BJ742" i="1"/>
  <c r="BI742" i="1"/>
  <c r="BH742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V920" i="1"/>
  <c r="BU920" i="1"/>
  <c r="BT920" i="1"/>
  <c r="BS920" i="1"/>
  <c r="BR920" i="1"/>
  <c r="BQ920" i="1"/>
  <c r="BP920" i="1"/>
  <c r="BO920" i="1"/>
  <c r="BN920" i="1"/>
  <c r="BM920" i="1"/>
  <c r="BL920" i="1"/>
  <c r="BK920" i="1"/>
  <c r="BJ920" i="1"/>
  <c r="BI920" i="1"/>
  <c r="BH920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V726" i="1"/>
  <c r="BU726" i="1"/>
  <c r="BT726" i="1"/>
  <c r="BS726" i="1"/>
  <c r="BR726" i="1"/>
  <c r="BQ726" i="1"/>
  <c r="BP726" i="1"/>
  <c r="BO726" i="1"/>
  <c r="BN726" i="1"/>
  <c r="BM726" i="1"/>
  <c r="BL726" i="1"/>
  <c r="BK726" i="1"/>
  <c r="BJ726" i="1"/>
  <c r="BI726" i="1"/>
  <c r="BH726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V883" i="1"/>
  <c r="BU883" i="1"/>
  <c r="BT883" i="1"/>
  <c r="BS883" i="1"/>
  <c r="BR883" i="1"/>
  <c r="BQ883" i="1"/>
  <c r="BP883" i="1"/>
  <c r="BO883" i="1"/>
  <c r="BN883" i="1"/>
  <c r="BM883" i="1"/>
  <c r="BL883" i="1"/>
  <c r="BK883" i="1"/>
  <c r="BJ883" i="1"/>
  <c r="BI883" i="1"/>
  <c r="BH883" i="1"/>
  <c r="BV814" i="1"/>
  <c r="BU814" i="1"/>
  <c r="BT814" i="1"/>
  <c r="BS814" i="1"/>
  <c r="BR814" i="1"/>
  <c r="BQ814" i="1"/>
  <c r="BP814" i="1"/>
  <c r="BO814" i="1"/>
  <c r="BN814" i="1"/>
  <c r="BM814" i="1"/>
  <c r="BL814" i="1"/>
  <c r="BK814" i="1"/>
  <c r="BJ814" i="1"/>
  <c r="BI814" i="1"/>
  <c r="BH814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V794" i="1"/>
  <c r="BU794" i="1"/>
  <c r="BT794" i="1"/>
  <c r="BS794" i="1"/>
  <c r="BR794" i="1"/>
  <c r="BQ794" i="1"/>
  <c r="BP794" i="1"/>
  <c r="BO794" i="1"/>
  <c r="BN794" i="1"/>
  <c r="BM794" i="1"/>
  <c r="BL794" i="1"/>
  <c r="BK794" i="1"/>
  <c r="BJ794" i="1"/>
  <c r="BI794" i="1"/>
  <c r="BH794" i="1"/>
  <c r="BV912" i="1"/>
  <c r="BU912" i="1"/>
  <c r="BT912" i="1"/>
  <c r="BS912" i="1"/>
  <c r="BR912" i="1"/>
  <c r="BQ912" i="1"/>
  <c r="BP912" i="1"/>
  <c r="BO912" i="1"/>
  <c r="BN912" i="1"/>
  <c r="BM912" i="1"/>
  <c r="BL912" i="1"/>
  <c r="BK912" i="1"/>
  <c r="BJ912" i="1"/>
  <c r="BI912" i="1"/>
  <c r="BH912" i="1"/>
  <c r="BV780" i="1"/>
  <c r="BU780" i="1"/>
  <c r="BT780" i="1"/>
  <c r="BS780" i="1"/>
  <c r="BR780" i="1"/>
  <c r="BQ780" i="1"/>
  <c r="BP780" i="1"/>
  <c r="BO780" i="1"/>
  <c r="BN780" i="1"/>
  <c r="BM780" i="1"/>
  <c r="BL780" i="1"/>
  <c r="BK780" i="1"/>
  <c r="BJ780" i="1"/>
  <c r="BI780" i="1"/>
  <c r="BH780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V857" i="1"/>
  <c r="BU857" i="1"/>
  <c r="BT857" i="1"/>
  <c r="BS857" i="1"/>
  <c r="BR857" i="1"/>
  <c r="BQ857" i="1"/>
  <c r="BP857" i="1"/>
  <c r="BO857" i="1"/>
  <c r="BN857" i="1"/>
  <c r="BM857" i="1"/>
  <c r="BL857" i="1"/>
  <c r="BK857" i="1"/>
  <c r="BJ857" i="1"/>
  <c r="BI857" i="1"/>
  <c r="BH857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V763" i="1"/>
  <c r="BU763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V919" i="1"/>
  <c r="BU919" i="1"/>
  <c r="BT919" i="1"/>
  <c r="BS919" i="1"/>
  <c r="BR919" i="1"/>
  <c r="BQ919" i="1"/>
  <c r="BP919" i="1"/>
  <c r="BO919" i="1"/>
  <c r="BN919" i="1"/>
  <c r="BM919" i="1"/>
  <c r="BL919" i="1"/>
  <c r="BK919" i="1"/>
  <c r="BJ919" i="1"/>
  <c r="BI919" i="1"/>
  <c r="BH919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V856" i="1"/>
  <c r="BU856" i="1"/>
  <c r="BT856" i="1"/>
  <c r="BS856" i="1"/>
  <c r="BR856" i="1"/>
  <c r="BQ856" i="1"/>
  <c r="BP856" i="1"/>
  <c r="BO856" i="1"/>
  <c r="BN856" i="1"/>
  <c r="BM856" i="1"/>
  <c r="BL856" i="1"/>
  <c r="BK856" i="1"/>
  <c r="BJ856" i="1"/>
  <c r="BI856" i="1"/>
  <c r="BH856" i="1"/>
  <c r="BV855" i="1"/>
  <c r="BU855" i="1"/>
  <c r="BT855" i="1"/>
  <c r="BS855" i="1"/>
  <c r="BR855" i="1"/>
  <c r="BQ855" i="1"/>
  <c r="BP855" i="1"/>
  <c r="BO855" i="1"/>
  <c r="BN855" i="1"/>
  <c r="BM855" i="1"/>
  <c r="BL855" i="1"/>
  <c r="BK855" i="1"/>
  <c r="BJ855" i="1"/>
  <c r="BI855" i="1"/>
  <c r="BH855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V918" i="1"/>
  <c r="BU918" i="1"/>
  <c r="BT918" i="1"/>
  <c r="BS918" i="1"/>
  <c r="BR918" i="1"/>
  <c r="BQ918" i="1"/>
  <c r="BP918" i="1"/>
  <c r="BO918" i="1"/>
  <c r="BN918" i="1"/>
  <c r="BM918" i="1"/>
  <c r="BL918" i="1"/>
  <c r="BK918" i="1"/>
  <c r="BJ918" i="1"/>
  <c r="BI918" i="1"/>
  <c r="BH918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V762" i="1"/>
  <c r="BU762" i="1"/>
  <c r="BT762" i="1"/>
  <c r="BS762" i="1"/>
  <c r="BR762" i="1"/>
  <c r="BQ762" i="1"/>
  <c r="BP762" i="1"/>
  <c r="BO762" i="1"/>
  <c r="BN762" i="1"/>
  <c r="BM762" i="1"/>
  <c r="BL762" i="1"/>
  <c r="BK762" i="1"/>
  <c r="BJ762" i="1"/>
  <c r="BI762" i="1"/>
  <c r="BH762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V854" i="1"/>
  <c r="BU854" i="1"/>
  <c r="BT854" i="1"/>
  <c r="BS854" i="1"/>
  <c r="BR854" i="1"/>
  <c r="BQ854" i="1"/>
  <c r="BP854" i="1"/>
  <c r="BO854" i="1"/>
  <c r="BN854" i="1"/>
  <c r="BM854" i="1"/>
  <c r="BL854" i="1"/>
  <c r="BK854" i="1"/>
  <c r="BJ854" i="1"/>
  <c r="BI854" i="1"/>
  <c r="BH854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V853" i="1"/>
  <c r="BU853" i="1"/>
  <c r="BT853" i="1"/>
  <c r="BS853" i="1"/>
  <c r="BR853" i="1"/>
  <c r="BQ853" i="1"/>
  <c r="BP853" i="1"/>
  <c r="BO853" i="1"/>
  <c r="BN853" i="1"/>
  <c r="BM853" i="1"/>
  <c r="BL853" i="1"/>
  <c r="BK853" i="1"/>
  <c r="BJ853" i="1"/>
  <c r="BI853" i="1"/>
  <c r="BH853" i="1"/>
  <c r="BV917" i="1"/>
  <c r="BU917" i="1"/>
  <c r="BT917" i="1"/>
  <c r="BS917" i="1"/>
  <c r="BR917" i="1"/>
  <c r="BQ917" i="1"/>
  <c r="BP917" i="1"/>
  <c r="BO917" i="1"/>
  <c r="BN917" i="1"/>
  <c r="BM917" i="1"/>
  <c r="BL917" i="1"/>
  <c r="BK917" i="1"/>
  <c r="BJ917" i="1"/>
  <c r="BI917" i="1"/>
  <c r="BH917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V813" i="1"/>
  <c r="BU813" i="1"/>
  <c r="BT813" i="1"/>
  <c r="BS813" i="1"/>
  <c r="BR813" i="1"/>
  <c r="BQ813" i="1"/>
  <c r="BP813" i="1"/>
  <c r="BO813" i="1"/>
  <c r="BN813" i="1"/>
  <c r="BM813" i="1"/>
  <c r="BL813" i="1"/>
  <c r="BK813" i="1"/>
  <c r="BJ813" i="1"/>
  <c r="BI813" i="1"/>
  <c r="BH813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V882" i="1"/>
  <c r="BU882" i="1"/>
  <c r="BT882" i="1"/>
  <c r="BS882" i="1"/>
  <c r="BR882" i="1"/>
  <c r="BQ882" i="1"/>
  <c r="BP882" i="1"/>
  <c r="BO882" i="1"/>
  <c r="BN882" i="1"/>
  <c r="BM882" i="1"/>
  <c r="BL882" i="1"/>
  <c r="BK882" i="1"/>
  <c r="BJ882" i="1"/>
  <c r="BI882" i="1"/>
  <c r="BH882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V827" i="1"/>
  <c r="BU827" i="1"/>
  <c r="BT827" i="1"/>
  <c r="BS827" i="1"/>
  <c r="BR827" i="1"/>
  <c r="BQ827" i="1"/>
  <c r="BP827" i="1"/>
  <c r="BO827" i="1"/>
  <c r="BN827" i="1"/>
  <c r="BM827" i="1"/>
  <c r="BL827" i="1"/>
  <c r="BK827" i="1"/>
  <c r="BJ827" i="1"/>
  <c r="BI827" i="1"/>
  <c r="BH827" i="1"/>
  <c r="BV741" i="1"/>
  <c r="BU741" i="1"/>
  <c r="BT741" i="1"/>
  <c r="BS741" i="1"/>
  <c r="BR741" i="1"/>
  <c r="BQ741" i="1"/>
  <c r="BP741" i="1"/>
  <c r="BO741" i="1"/>
  <c r="BN741" i="1"/>
  <c r="BM741" i="1"/>
  <c r="BL741" i="1"/>
  <c r="BK741" i="1"/>
  <c r="BJ741" i="1"/>
  <c r="BI741" i="1"/>
  <c r="BH741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V852" i="1"/>
  <c r="BU852" i="1"/>
  <c r="BT852" i="1"/>
  <c r="BS852" i="1"/>
  <c r="BR852" i="1"/>
  <c r="BQ852" i="1"/>
  <c r="BP852" i="1"/>
  <c r="BO852" i="1"/>
  <c r="BN852" i="1"/>
  <c r="BM852" i="1"/>
  <c r="BL852" i="1"/>
  <c r="BK852" i="1"/>
  <c r="BJ852" i="1"/>
  <c r="BI852" i="1"/>
  <c r="BH852" i="1"/>
  <c r="BV779" i="1"/>
  <c r="BU779" i="1"/>
  <c r="BT779" i="1"/>
  <c r="BS779" i="1"/>
  <c r="BR779" i="1"/>
  <c r="BQ779" i="1"/>
  <c r="BP779" i="1"/>
  <c r="BO779" i="1"/>
  <c r="BN779" i="1"/>
  <c r="BM779" i="1"/>
  <c r="BL779" i="1"/>
  <c r="BK779" i="1"/>
  <c r="BJ779" i="1"/>
  <c r="BI779" i="1"/>
  <c r="BH779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V761" i="1"/>
  <c r="BU761" i="1"/>
  <c r="BT761" i="1"/>
  <c r="BS761" i="1"/>
  <c r="BR761" i="1"/>
  <c r="BQ761" i="1"/>
  <c r="BP761" i="1"/>
  <c r="BO761" i="1"/>
  <c r="BN761" i="1"/>
  <c r="BM761" i="1"/>
  <c r="BL761" i="1"/>
  <c r="BK761" i="1"/>
  <c r="BJ761" i="1"/>
  <c r="BI761" i="1"/>
  <c r="BH761" i="1"/>
  <c r="BV867" i="1"/>
  <c r="BU867" i="1"/>
  <c r="BT867" i="1"/>
  <c r="BS867" i="1"/>
  <c r="BR867" i="1"/>
  <c r="BQ867" i="1"/>
  <c r="BP867" i="1"/>
  <c r="BO867" i="1"/>
  <c r="BN867" i="1"/>
  <c r="BM867" i="1"/>
  <c r="BL867" i="1"/>
  <c r="BK867" i="1"/>
  <c r="BJ867" i="1"/>
  <c r="BI867" i="1"/>
  <c r="BH867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V932" i="1"/>
  <c r="BU932" i="1"/>
  <c r="BT932" i="1"/>
  <c r="BS932" i="1"/>
  <c r="BR932" i="1"/>
  <c r="BQ932" i="1"/>
  <c r="BP932" i="1"/>
  <c r="BO932" i="1"/>
  <c r="BN932" i="1"/>
  <c r="BM932" i="1"/>
  <c r="BL932" i="1"/>
  <c r="BK932" i="1"/>
  <c r="BJ932" i="1"/>
  <c r="BI932" i="1"/>
  <c r="BH93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V760" i="1"/>
  <c r="BU760" i="1"/>
  <c r="BT760" i="1"/>
  <c r="BS760" i="1"/>
  <c r="BR760" i="1"/>
  <c r="BQ760" i="1"/>
  <c r="BP760" i="1"/>
  <c r="BO760" i="1"/>
  <c r="BN760" i="1"/>
  <c r="BM760" i="1"/>
  <c r="BL760" i="1"/>
  <c r="BK760" i="1"/>
  <c r="BJ760" i="1"/>
  <c r="BI760" i="1"/>
  <c r="BH760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V812" i="1"/>
  <c r="BU812" i="1"/>
  <c r="BT812" i="1"/>
  <c r="BS812" i="1"/>
  <c r="BR812" i="1"/>
  <c r="BQ812" i="1"/>
  <c r="BP812" i="1"/>
  <c r="BO812" i="1"/>
  <c r="BN812" i="1"/>
  <c r="BM812" i="1"/>
  <c r="BL812" i="1"/>
  <c r="BK812" i="1"/>
  <c r="BJ812" i="1"/>
  <c r="BI812" i="1"/>
  <c r="BH81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V811" i="1"/>
  <c r="BU811" i="1"/>
  <c r="BT811" i="1"/>
  <c r="BS811" i="1"/>
  <c r="BR811" i="1"/>
  <c r="BQ811" i="1"/>
  <c r="BP811" i="1"/>
  <c r="BO811" i="1"/>
  <c r="BN811" i="1"/>
  <c r="BM811" i="1"/>
  <c r="BL811" i="1"/>
  <c r="BK811" i="1"/>
  <c r="BJ811" i="1"/>
  <c r="BI811" i="1"/>
  <c r="BH811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V826" i="1"/>
  <c r="BU826" i="1"/>
  <c r="BT826" i="1"/>
  <c r="BS826" i="1"/>
  <c r="BR826" i="1"/>
  <c r="BQ826" i="1"/>
  <c r="BP826" i="1"/>
  <c r="BO826" i="1"/>
  <c r="BN826" i="1"/>
  <c r="BM826" i="1"/>
  <c r="BL826" i="1"/>
  <c r="BK826" i="1"/>
  <c r="BJ826" i="1"/>
  <c r="BI826" i="1"/>
  <c r="BH826" i="1"/>
  <c r="BV926" i="1"/>
  <c r="BU926" i="1"/>
  <c r="BT926" i="1"/>
  <c r="BS926" i="1"/>
  <c r="BR926" i="1"/>
  <c r="BQ926" i="1"/>
  <c r="BP926" i="1"/>
  <c r="BO926" i="1"/>
  <c r="BN926" i="1"/>
  <c r="BM926" i="1"/>
  <c r="BL926" i="1"/>
  <c r="BK926" i="1"/>
  <c r="BJ926" i="1"/>
  <c r="BI926" i="1"/>
  <c r="BH926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V825" i="1"/>
  <c r="BU825" i="1"/>
  <c r="BT825" i="1"/>
  <c r="BS825" i="1"/>
  <c r="BR825" i="1"/>
  <c r="BQ825" i="1"/>
  <c r="BP825" i="1"/>
  <c r="BO825" i="1"/>
  <c r="BN825" i="1"/>
  <c r="BM825" i="1"/>
  <c r="BL825" i="1"/>
  <c r="BK825" i="1"/>
  <c r="BJ825" i="1"/>
  <c r="BI825" i="1"/>
  <c r="BH825" i="1"/>
  <c r="BV896" i="1"/>
  <c r="BU896" i="1"/>
  <c r="BT896" i="1"/>
  <c r="BS896" i="1"/>
  <c r="BR896" i="1"/>
  <c r="BQ896" i="1"/>
  <c r="BP896" i="1"/>
  <c r="BO896" i="1"/>
  <c r="BN896" i="1"/>
  <c r="BM896" i="1"/>
  <c r="BL896" i="1"/>
  <c r="BK896" i="1"/>
  <c r="BJ896" i="1"/>
  <c r="BI896" i="1"/>
  <c r="BH896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V810" i="1"/>
  <c r="BU810" i="1"/>
  <c r="BT810" i="1"/>
  <c r="BS810" i="1"/>
  <c r="BR810" i="1"/>
  <c r="BQ810" i="1"/>
  <c r="BP810" i="1"/>
  <c r="BO810" i="1"/>
  <c r="BN810" i="1"/>
  <c r="BM810" i="1"/>
  <c r="BL810" i="1"/>
  <c r="BK810" i="1"/>
  <c r="BJ810" i="1"/>
  <c r="BI810" i="1"/>
  <c r="BH810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V916" i="1"/>
  <c r="BU916" i="1"/>
  <c r="BT916" i="1"/>
  <c r="BS916" i="1"/>
  <c r="BR916" i="1"/>
  <c r="BQ916" i="1"/>
  <c r="BP916" i="1"/>
  <c r="BO916" i="1"/>
  <c r="BN916" i="1"/>
  <c r="BM916" i="1"/>
  <c r="BL916" i="1"/>
  <c r="BK916" i="1"/>
  <c r="BJ916" i="1"/>
  <c r="BI916" i="1"/>
  <c r="BH916" i="1"/>
  <c r="BV915" i="1"/>
  <c r="BU915" i="1"/>
  <c r="BT915" i="1"/>
  <c r="BS915" i="1"/>
  <c r="BR915" i="1"/>
  <c r="BQ915" i="1"/>
  <c r="BP915" i="1"/>
  <c r="BO915" i="1"/>
  <c r="BN915" i="1"/>
  <c r="BM915" i="1"/>
  <c r="BL915" i="1"/>
  <c r="BK915" i="1"/>
  <c r="BJ915" i="1"/>
  <c r="BI915" i="1"/>
  <c r="BH915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V895" i="1"/>
  <c r="BU895" i="1"/>
  <c r="BT895" i="1"/>
  <c r="BS895" i="1"/>
  <c r="BR895" i="1"/>
  <c r="BQ895" i="1"/>
  <c r="BP895" i="1"/>
  <c r="BO895" i="1"/>
  <c r="BN895" i="1"/>
  <c r="BM895" i="1"/>
  <c r="BL895" i="1"/>
  <c r="BK895" i="1"/>
  <c r="BJ895" i="1"/>
  <c r="BI895" i="1"/>
  <c r="BH895" i="1"/>
  <c r="BV881" i="1"/>
  <c r="BU881" i="1"/>
  <c r="BT881" i="1"/>
  <c r="BS881" i="1"/>
  <c r="BR881" i="1"/>
  <c r="BQ881" i="1"/>
  <c r="BP881" i="1"/>
  <c r="BO881" i="1"/>
  <c r="BN881" i="1"/>
  <c r="BM881" i="1"/>
  <c r="BL881" i="1"/>
  <c r="BK881" i="1"/>
  <c r="BJ881" i="1"/>
  <c r="BI881" i="1"/>
  <c r="BH881" i="1"/>
  <c r="BV880" i="1"/>
  <c r="BU880" i="1"/>
  <c r="BT880" i="1"/>
  <c r="BS880" i="1"/>
  <c r="BR880" i="1"/>
  <c r="BQ880" i="1"/>
  <c r="BP880" i="1"/>
  <c r="BO880" i="1"/>
  <c r="BN880" i="1"/>
  <c r="BM880" i="1"/>
  <c r="BL880" i="1"/>
  <c r="BK880" i="1"/>
  <c r="BJ880" i="1"/>
  <c r="BI880" i="1"/>
  <c r="BH880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V866" i="1"/>
  <c r="BU866" i="1"/>
  <c r="BT866" i="1"/>
  <c r="BS866" i="1"/>
  <c r="BR866" i="1"/>
  <c r="BQ866" i="1"/>
  <c r="BP866" i="1"/>
  <c r="BO866" i="1"/>
  <c r="BN866" i="1"/>
  <c r="BM866" i="1"/>
  <c r="BL866" i="1"/>
  <c r="BK866" i="1"/>
  <c r="BJ866" i="1"/>
  <c r="BI866" i="1"/>
  <c r="BH86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V809" i="1"/>
  <c r="BU809" i="1"/>
  <c r="BT809" i="1"/>
  <c r="BS809" i="1"/>
  <c r="BR809" i="1"/>
  <c r="BQ809" i="1"/>
  <c r="BP809" i="1"/>
  <c r="BO809" i="1"/>
  <c r="BN809" i="1"/>
  <c r="BM809" i="1"/>
  <c r="BL809" i="1"/>
  <c r="BK809" i="1"/>
  <c r="BJ809" i="1"/>
  <c r="BI809" i="1"/>
  <c r="BH809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V879" i="1"/>
  <c r="BU879" i="1"/>
  <c r="BT879" i="1"/>
  <c r="BS879" i="1"/>
  <c r="BR879" i="1"/>
  <c r="BQ879" i="1"/>
  <c r="BP879" i="1"/>
  <c r="BO879" i="1"/>
  <c r="BN879" i="1"/>
  <c r="BM879" i="1"/>
  <c r="BL879" i="1"/>
  <c r="BK879" i="1"/>
  <c r="BJ879" i="1"/>
  <c r="BI879" i="1"/>
  <c r="BH879" i="1"/>
  <c r="BV865" i="1"/>
  <c r="BU865" i="1"/>
  <c r="BT865" i="1"/>
  <c r="BS865" i="1"/>
  <c r="BR865" i="1"/>
  <c r="BQ865" i="1"/>
  <c r="BP865" i="1"/>
  <c r="BO865" i="1"/>
  <c r="BN865" i="1"/>
  <c r="BM865" i="1"/>
  <c r="BL865" i="1"/>
  <c r="BK865" i="1"/>
  <c r="BJ865" i="1"/>
  <c r="BI865" i="1"/>
  <c r="BH865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V851" i="1"/>
  <c r="BU851" i="1"/>
  <c r="BT851" i="1"/>
  <c r="BS851" i="1"/>
  <c r="BR851" i="1"/>
  <c r="BQ851" i="1"/>
  <c r="BP851" i="1"/>
  <c r="BO851" i="1"/>
  <c r="BN851" i="1"/>
  <c r="BM851" i="1"/>
  <c r="BL851" i="1"/>
  <c r="BK851" i="1"/>
  <c r="BJ851" i="1"/>
  <c r="BI851" i="1"/>
  <c r="BH851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V850" i="1"/>
  <c r="BU850" i="1"/>
  <c r="BT850" i="1"/>
  <c r="BS850" i="1"/>
  <c r="BR850" i="1"/>
  <c r="BQ850" i="1"/>
  <c r="BP850" i="1"/>
  <c r="BO850" i="1"/>
  <c r="BN850" i="1"/>
  <c r="BM850" i="1"/>
  <c r="BL850" i="1"/>
  <c r="BK850" i="1"/>
  <c r="BJ850" i="1"/>
  <c r="BI850" i="1"/>
  <c r="BH850" i="1"/>
  <c r="BV931" i="1"/>
  <c r="BU931" i="1"/>
  <c r="BT931" i="1"/>
  <c r="BS931" i="1"/>
  <c r="BR931" i="1"/>
  <c r="BQ931" i="1"/>
  <c r="BP931" i="1"/>
  <c r="BO931" i="1"/>
  <c r="BN931" i="1"/>
  <c r="BM931" i="1"/>
  <c r="BL931" i="1"/>
  <c r="BK931" i="1"/>
  <c r="BJ931" i="1"/>
  <c r="BI931" i="1"/>
  <c r="BH931" i="1"/>
  <c r="BV759" i="1"/>
  <c r="BU759" i="1"/>
  <c r="BT759" i="1"/>
  <c r="BS759" i="1"/>
  <c r="BR759" i="1"/>
  <c r="BQ759" i="1"/>
  <c r="BP759" i="1"/>
  <c r="BO759" i="1"/>
  <c r="BN759" i="1"/>
  <c r="BM759" i="1"/>
  <c r="BL759" i="1"/>
  <c r="BK759" i="1"/>
  <c r="BJ759" i="1"/>
  <c r="BI759" i="1"/>
  <c r="BH759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V849" i="1"/>
  <c r="BU849" i="1"/>
  <c r="BT849" i="1"/>
  <c r="BS849" i="1"/>
  <c r="BR849" i="1"/>
  <c r="BQ849" i="1"/>
  <c r="BP849" i="1"/>
  <c r="BO849" i="1"/>
  <c r="BN849" i="1"/>
  <c r="BM849" i="1"/>
  <c r="BL849" i="1"/>
  <c r="BK849" i="1"/>
  <c r="BJ849" i="1"/>
  <c r="BI849" i="1"/>
  <c r="BH849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V878" i="1"/>
  <c r="BU878" i="1"/>
  <c r="BT878" i="1"/>
  <c r="BS878" i="1"/>
  <c r="BR878" i="1"/>
  <c r="BQ878" i="1"/>
  <c r="BP878" i="1"/>
  <c r="BO878" i="1"/>
  <c r="BN878" i="1"/>
  <c r="BM878" i="1"/>
  <c r="BL878" i="1"/>
  <c r="BK878" i="1"/>
  <c r="BJ878" i="1"/>
  <c r="BI878" i="1"/>
  <c r="BH878" i="1"/>
  <c r="BV758" i="1"/>
  <c r="BU758" i="1"/>
  <c r="BT758" i="1"/>
  <c r="BS758" i="1"/>
  <c r="BR758" i="1"/>
  <c r="BQ758" i="1"/>
  <c r="BP758" i="1"/>
  <c r="BO758" i="1"/>
  <c r="BN758" i="1"/>
  <c r="BM758" i="1"/>
  <c r="BL758" i="1"/>
  <c r="BK758" i="1"/>
  <c r="BJ758" i="1"/>
  <c r="BI758" i="1"/>
  <c r="BH758" i="1"/>
  <c r="BV824" i="1"/>
  <c r="BU824" i="1"/>
  <c r="BT824" i="1"/>
  <c r="BS824" i="1"/>
  <c r="BR824" i="1"/>
  <c r="BQ824" i="1"/>
  <c r="BP824" i="1"/>
  <c r="BO824" i="1"/>
  <c r="BN824" i="1"/>
  <c r="BM824" i="1"/>
  <c r="BL824" i="1"/>
  <c r="BK824" i="1"/>
  <c r="BJ824" i="1"/>
  <c r="BI824" i="1"/>
  <c r="BH824" i="1"/>
  <c r="BV911" i="1"/>
  <c r="BU911" i="1"/>
  <c r="BT911" i="1"/>
  <c r="BS911" i="1"/>
  <c r="BR911" i="1"/>
  <c r="BQ911" i="1"/>
  <c r="BP911" i="1"/>
  <c r="BO911" i="1"/>
  <c r="BN911" i="1"/>
  <c r="BM911" i="1"/>
  <c r="BL911" i="1"/>
  <c r="BK911" i="1"/>
  <c r="BJ911" i="1"/>
  <c r="BI911" i="1"/>
  <c r="BH911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V910" i="1"/>
  <c r="BU910" i="1"/>
  <c r="BT910" i="1"/>
  <c r="BS910" i="1"/>
  <c r="BR910" i="1"/>
  <c r="BQ910" i="1"/>
  <c r="BP910" i="1"/>
  <c r="BO910" i="1"/>
  <c r="BN910" i="1"/>
  <c r="BM910" i="1"/>
  <c r="BL910" i="1"/>
  <c r="BK910" i="1"/>
  <c r="BJ910" i="1"/>
  <c r="BI910" i="1"/>
  <c r="BH910" i="1"/>
  <c r="BV864" i="1"/>
  <c r="BU864" i="1"/>
  <c r="BT864" i="1"/>
  <c r="BS864" i="1"/>
  <c r="BR864" i="1"/>
  <c r="BQ864" i="1"/>
  <c r="BP864" i="1"/>
  <c r="BO864" i="1"/>
  <c r="BN864" i="1"/>
  <c r="BM864" i="1"/>
  <c r="BL864" i="1"/>
  <c r="BK864" i="1"/>
  <c r="BJ864" i="1"/>
  <c r="BI864" i="1"/>
  <c r="BH864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V909" i="1"/>
  <c r="BU909" i="1"/>
  <c r="BT909" i="1"/>
  <c r="BS909" i="1"/>
  <c r="BR909" i="1"/>
  <c r="BQ909" i="1"/>
  <c r="BP909" i="1"/>
  <c r="BO909" i="1"/>
  <c r="BN909" i="1"/>
  <c r="BM909" i="1"/>
  <c r="BL909" i="1"/>
  <c r="BK909" i="1"/>
  <c r="BJ909" i="1"/>
  <c r="BI909" i="1"/>
  <c r="BH909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V914" i="1"/>
  <c r="BU914" i="1"/>
  <c r="BT914" i="1"/>
  <c r="BS914" i="1"/>
  <c r="BR914" i="1"/>
  <c r="BQ914" i="1"/>
  <c r="BP914" i="1"/>
  <c r="BO914" i="1"/>
  <c r="BN914" i="1"/>
  <c r="BM914" i="1"/>
  <c r="BL914" i="1"/>
  <c r="BK914" i="1"/>
  <c r="BJ914" i="1"/>
  <c r="BI914" i="1"/>
  <c r="BH914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V908" i="1"/>
  <c r="BU908" i="1"/>
  <c r="BT908" i="1"/>
  <c r="BS908" i="1"/>
  <c r="BR908" i="1"/>
  <c r="BQ908" i="1"/>
  <c r="BP908" i="1"/>
  <c r="BO908" i="1"/>
  <c r="BN908" i="1"/>
  <c r="BM908" i="1"/>
  <c r="BL908" i="1"/>
  <c r="BK908" i="1"/>
  <c r="BJ908" i="1"/>
  <c r="BI908" i="1"/>
  <c r="BH908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V848" i="1"/>
  <c r="BU848" i="1"/>
  <c r="BT848" i="1"/>
  <c r="BS848" i="1"/>
  <c r="BR848" i="1"/>
  <c r="BQ848" i="1"/>
  <c r="BP848" i="1"/>
  <c r="BO848" i="1"/>
  <c r="BN848" i="1"/>
  <c r="BM848" i="1"/>
  <c r="BL848" i="1"/>
  <c r="BK848" i="1"/>
  <c r="BJ848" i="1"/>
  <c r="BI848" i="1"/>
  <c r="BH848" i="1"/>
  <c r="BV877" i="1"/>
  <c r="BU877" i="1"/>
  <c r="BT877" i="1"/>
  <c r="BS877" i="1"/>
  <c r="BR877" i="1"/>
  <c r="BQ877" i="1"/>
  <c r="BP877" i="1"/>
  <c r="BO877" i="1"/>
  <c r="BN877" i="1"/>
  <c r="BM877" i="1"/>
  <c r="BL877" i="1"/>
  <c r="BK877" i="1"/>
  <c r="BJ877" i="1"/>
  <c r="BI877" i="1"/>
  <c r="BH877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V876" i="1"/>
  <c r="BU876" i="1"/>
  <c r="BT876" i="1"/>
  <c r="BS876" i="1"/>
  <c r="BR876" i="1"/>
  <c r="BQ876" i="1"/>
  <c r="BP876" i="1"/>
  <c r="BO876" i="1"/>
  <c r="BN876" i="1"/>
  <c r="BM876" i="1"/>
  <c r="BL876" i="1"/>
  <c r="BK876" i="1"/>
  <c r="BJ876" i="1"/>
  <c r="BI876" i="1"/>
  <c r="BH876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V823" i="1"/>
  <c r="BU823" i="1"/>
  <c r="BT823" i="1"/>
  <c r="BS823" i="1"/>
  <c r="BR823" i="1"/>
  <c r="BQ823" i="1"/>
  <c r="BP823" i="1"/>
  <c r="BO823" i="1"/>
  <c r="BN823" i="1"/>
  <c r="BM823" i="1"/>
  <c r="BL823" i="1"/>
  <c r="BK823" i="1"/>
  <c r="BJ823" i="1"/>
  <c r="BI823" i="1"/>
  <c r="BH823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V925" i="1"/>
  <c r="BU925" i="1"/>
  <c r="BT925" i="1"/>
  <c r="BS925" i="1"/>
  <c r="BR925" i="1"/>
  <c r="BQ925" i="1"/>
  <c r="BP925" i="1"/>
  <c r="BO925" i="1"/>
  <c r="BN925" i="1"/>
  <c r="BM925" i="1"/>
  <c r="BL925" i="1"/>
  <c r="BK925" i="1"/>
  <c r="BJ925" i="1"/>
  <c r="BI925" i="1"/>
  <c r="BH925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V939" i="1"/>
  <c r="BU939" i="1"/>
  <c r="BT939" i="1"/>
  <c r="BS939" i="1"/>
  <c r="BR939" i="1"/>
  <c r="BQ939" i="1"/>
  <c r="BP939" i="1"/>
  <c r="BO939" i="1"/>
  <c r="BN939" i="1"/>
  <c r="BM939" i="1"/>
  <c r="BL939" i="1"/>
  <c r="BK939" i="1"/>
  <c r="BJ939" i="1"/>
  <c r="BI939" i="1"/>
  <c r="BH939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V875" i="1"/>
  <c r="BU875" i="1"/>
  <c r="BT875" i="1"/>
  <c r="BS875" i="1"/>
  <c r="BR875" i="1"/>
  <c r="BQ875" i="1"/>
  <c r="BP875" i="1"/>
  <c r="BO875" i="1"/>
  <c r="BN875" i="1"/>
  <c r="BM875" i="1"/>
  <c r="BL875" i="1"/>
  <c r="BK875" i="1"/>
  <c r="BJ875" i="1"/>
  <c r="BI875" i="1"/>
  <c r="BH87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V907" i="1"/>
  <c r="BU907" i="1"/>
  <c r="BT907" i="1"/>
  <c r="BS907" i="1"/>
  <c r="BR907" i="1"/>
  <c r="BQ907" i="1"/>
  <c r="BP907" i="1"/>
  <c r="BO907" i="1"/>
  <c r="BN907" i="1"/>
  <c r="BM907" i="1"/>
  <c r="BL907" i="1"/>
  <c r="BK907" i="1"/>
  <c r="BJ907" i="1"/>
  <c r="BI907" i="1"/>
  <c r="BH907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V778" i="1"/>
  <c r="BU778" i="1"/>
  <c r="BT778" i="1"/>
  <c r="BS778" i="1"/>
  <c r="BR778" i="1"/>
  <c r="BQ778" i="1"/>
  <c r="BP778" i="1"/>
  <c r="BO778" i="1"/>
  <c r="BN778" i="1"/>
  <c r="BM778" i="1"/>
  <c r="BL778" i="1"/>
  <c r="BK778" i="1"/>
  <c r="BJ778" i="1"/>
  <c r="BI778" i="1"/>
  <c r="BH778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V941" i="1"/>
  <c r="BU941" i="1"/>
  <c r="BT941" i="1"/>
  <c r="BS941" i="1"/>
  <c r="BR941" i="1"/>
  <c r="BQ941" i="1"/>
  <c r="BP941" i="1"/>
  <c r="BO941" i="1"/>
  <c r="BN941" i="1"/>
  <c r="BM941" i="1"/>
  <c r="BL941" i="1"/>
  <c r="BK941" i="1"/>
  <c r="BJ941" i="1"/>
  <c r="BI941" i="1"/>
  <c r="BH941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V777" i="1"/>
  <c r="BU777" i="1"/>
  <c r="BT777" i="1"/>
  <c r="BS777" i="1"/>
  <c r="BR777" i="1"/>
  <c r="BQ777" i="1"/>
  <c r="BP777" i="1"/>
  <c r="BO777" i="1"/>
  <c r="BN777" i="1"/>
  <c r="BM777" i="1"/>
  <c r="BL777" i="1"/>
  <c r="BK777" i="1"/>
  <c r="BJ777" i="1"/>
  <c r="BI777" i="1"/>
  <c r="BH777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V757" i="1"/>
  <c r="BU757" i="1"/>
  <c r="BT757" i="1"/>
  <c r="BS757" i="1"/>
  <c r="BR757" i="1"/>
  <c r="BQ757" i="1"/>
  <c r="BP757" i="1"/>
  <c r="BO757" i="1"/>
  <c r="BN757" i="1"/>
  <c r="BM757" i="1"/>
  <c r="BL757" i="1"/>
  <c r="BK757" i="1"/>
  <c r="BJ757" i="1"/>
  <c r="BI757" i="1"/>
  <c r="BH757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V894" i="1"/>
  <c r="BU894" i="1"/>
  <c r="BT894" i="1"/>
  <c r="BS894" i="1"/>
  <c r="BR894" i="1"/>
  <c r="BQ894" i="1"/>
  <c r="BP894" i="1"/>
  <c r="BO894" i="1"/>
  <c r="BN894" i="1"/>
  <c r="BM894" i="1"/>
  <c r="BL894" i="1"/>
  <c r="BK894" i="1"/>
  <c r="BJ894" i="1"/>
  <c r="BI894" i="1"/>
  <c r="BH894" i="1"/>
  <c r="BV863" i="1"/>
  <c r="BU863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V847" i="1"/>
  <c r="BU847" i="1"/>
  <c r="BT847" i="1"/>
  <c r="BS847" i="1"/>
  <c r="BR847" i="1"/>
  <c r="BQ847" i="1"/>
  <c r="BP847" i="1"/>
  <c r="BO847" i="1"/>
  <c r="BN847" i="1"/>
  <c r="BM847" i="1"/>
  <c r="BL847" i="1"/>
  <c r="BK847" i="1"/>
  <c r="BJ847" i="1"/>
  <c r="BI847" i="1"/>
  <c r="BH847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V846" i="1"/>
  <c r="BU846" i="1"/>
  <c r="BT846" i="1"/>
  <c r="BS846" i="1"/>
  <c r="BR846" i="1"/>
  <c r="BQ846" i="1"/>
  <c r="BP846" i="1"/>
  <c r="BO846" i="1"/>
  <c r="BN846" i="1"/>
  <c r="BM846" i="1"/>
  <c r="BL846" i="1"/>
  <c r="BK846" i="1"/>
  <c r="BJ846" i="1"/>
  <c r="BI846" i="1"/>
  <c r="BH846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V822" i="1"/>
  <c r="BU822" i="1"/>
  <c r="BT822" i="1"/>
  <c r="BS822" i="1"/>
  <c r="BR822" i="1"/>
  <c r="BQ822" i="1"/>
  <c r="BP822" i="1"/>
  <c r="BO822" i="1"/>
  <c r="BN822" i="1"/>
  <c r="BM822" i="1"/>
  <c r="BL822" i="1"/>
  <c r="BK822" i="1"/>
  <c r="BJ822" i="1"/>
  <c r="BI822" i="1"/>
  <c r="BH822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V821" i="1"/>
  <c r="BU821" i="1"/>
  <c r="BT821" i="1"/>
  <c r="BS821" i="1"/>
  <c r="BR821" i="1"/>
  <c r="BQ821" i="1"/>
  <c r="BP821" i="1"/>
  <c r="BO821" i="1"/>
  <c r="BN821" i="1"/>
  <c r="BM821" i="1"/>
  <c r="BL821" i="1"/>
  <c r="BK821" i="1"/>
  <c r="BJ821" i="1"/>
  <c r="BI821" i="1"/>
  <c r="BH821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V938" i="1"/>
  <c r="BU938" i="1"/>
  <c r="BT938" i="1"/>
  <c r="BS938" i="1"/>
  <c r="BR938" i="1"/>
  <c r="BQ938" i="1"/>
  <c r="BP938" i="1"/>
  <c r="BO938" i="1"/>
  <c r="BN938" i="1"/>
  <c r="BM938" i="1"/>
  <c r="BL938" i="1"/>
  <c r="BK938" i="1"/>
  <c r="BJ938" i="1"/>
  <c r="BI938" i="1"/>
  <c r="BH93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V756" i="1"/>
  <c r="BU756" i="1"/>
  <c r="BT756" i="1"/>
  <c r="BS756" i="1"/>
  <c r="BR756" i="1"/>
  <c r="BQ756" i="1"/>
  <c r="BP756" i="1"/>
  <c r="BO756" i="1"/>
  <c r="BN756" i="1"/>
  <c r="BM756" i="1"/>
  <c r="BL756" i="1"/>
  <c r="BK756" i="1"/>
  <c r="BJ756" i="1"/>
  <c r="BI756" i="1"/>
  <c r="BH756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V937" i="1"/>
  <c r="BU937" i="1"/>
  <c r="BT937" i="1"/>
  <c r="BS937" i="1"/>
  <c r="BR937" i="1"/>
  <c r="BQ937" i="1"/>
  <c r="BP937" i="1"/>
  <c r="BO937" i="1"/>
  <c r="BN937" i="1"/>
  <c r="BM937" i="1"/>
  <c r="BL937" i="1"/>
  <c r="BK937" i="1"/>
  <c r="BJ937" i="1"/>
  <c r="BI937" i="1"/>
  <c r="BH93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V906" i="1"/>
  <c r="BU906" i="1"/>
  <c r="BT906" i="1"/>
  <c r="BS906" i="1"/>
  <c r="BR906" i="1"/>
  <c r="BQ906" i="1"/>
  <c r="BP906" i="1"/>
  <c r="BO906" i="1"/>
  <c r="BN906" i="1"/>
  <c r="BM906" i="1"/>
  <c r="BL906" i="1"/>
  <c r="BK906" i="1"/>
  <c r="BJ906" i="1"/>
  <c r="BI906" i="1"/>
  <c r="BH906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V808" i="1"/>
  <c r="BU808" i="1"/>
  <c r="BT808" i="1"/>
  <c r="BS808" i="1"/>
  <c r="BR808" i="1"/>
  <c r="BQ808" i="1"/>
  <c r="BP808" i="1"/>
  <c r="BO808" i="1"/>
  <c r="BN808" i="1"/>
  <c r="BM808" i="1"/>
  <c r="BL808" i="1"/>
  <c r="BK808" i="1"/>
  <c r="BJ808" i="1"/>
  <c r="BI808" i="1"/>
  <c r="BH808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V845" i="1"/>
  <c r="BU845" i="1"/>
  <c r="BT845" i="1"/>
  <c r="BS845" i="1"/>
  <c r="BR845" i="1"/>
  <c r="BQ845" i="1"/>
  <c r="BP845" i="1"/>
  <c r="BO845" i="1"/>
  <c r="BN845" i="1"/>
  <c r="BM845" i="1"/>
  <c r="BL845" i="1"/>
  <c r="BK845" i="1"/>
  <c r="BJ845" i="1"/>
  <c r="BI845" i="1"/>
  <c r="BH845" i="1"/>
  <c r="BV943" i="1"/>
  <c r="BU943" i="1"/>
  <c r="BT943" i="1"/>
  <c r="BS943" i="1"/>
  <c r="BR943" i="1"/>
  <c r="BQ943" i="1"/>
  <c r="BP943" i="1"/>
  <c r="BO943" i="1"/>
  <c r="BN943" i="1"/>
  <c r="BM943" i="1"/>
  <c r="BL943" i="1"/>
  <c r="BK943" i="1"/>
  <c r="BJ943" i="1"/>
  <c r="BI943" i="1"/>
  <c r="BH94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V807" i="1"/>
  <c r="BU807" i="1"/>
  <c r="BT807" i="1"/>
  <c r="BS807" i="1"/>
  <c r="BR807" i="1"/>
  <c r="BQ807" i="1"/>
  <c r="BP807" i="1"/>
  <c r="BO807" i="1"/>
  <c r="BN807" i="1"/>
  <c r="BM807" i="1"/>
  <c r="BL807" i="1"/>
  <c r="BK807" i="1"/>
  <c r="BJ807" i="1"/>
  <c r="BI807" i="1"/>
  <c r="BH807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V844" i="1"/>
  <c r="BU844" i="1"/>
  <c r="BT844" i="1"/>
  <c r="BS844" i="1"/>
  <c r="BR844" i="1"/>
  <c r="BQ844" i="1"/>
  <c r="BP844" i="1"/>
  <c r="BO844" i="1"/>
  <c r="BN844" i="1"/>
  <c r="BM844" i="1"/>
  <c r="BL844" i="1"/>
  <c r="BK844" i="1"/>
  <c r="BJ844" i="1"/>
  <c r="BI844" i="1"/>
  <c r="BH844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V874" i="1"/>
  <c r="BU874" i="1"/>
  <c r="BT874" i="1"/>
  <c r="BS874" i="1"/>
  <c r="BR874" i="1"/>
  <c r="BQ874" i="1"/>
  <c r="BP874" i="1"/>
  <c r="BO874" i="1"/>
  <c r="BN874" i="1"/>
  <c r="BM874" i="1"/>
  <c r="BL874" i="1"/>
  <c r="BK874" i="1"/>
  <c r="BJ874" i="1"/>
  <c r="BI874" i="1"/>
  <c r="BH874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V755" i="1"/>
  <c r="BU755" i="1"/>
  <c r="BT755" i="1"/>
  <c r="BS755" i="1"/>
  <c r="BR755" i="1"/>
  <c r="BQ755" i="1"/>
  <c r="BP755" i="1"/>
  <c r="BO755" i="1"/>
  <c r="BN755" i="1"/>
  <c r="BM755" i="1"/>
  <c r="BL755" i="1"/>
  <c r="BK755" i="1"/>
  <c r="BJ755" i="1"/>
  <c r="BI755" i="1"/>
  <c r="BH755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V843" i="1"/>
  <c r="BU843" i="1"/>
  <c r="BT843" i="1"/>
  <c r="BS843" i="1"/>
  <c r="BR843" i="1"/>
  <c r="BQ843" i="1"/>
  <c r="BP843" i="1"/>
  <c r="BO843" i="1"/>
  <c r="BN843" i="1"/>
  <c r="BM843" i="1"/>
  <c r="BL843" i="1"/>
  <c r="BK843" i="1"/>
  <c r="BJ843" i="1"/>
  <c r="BI843" i="1"/>
  <c r="BH843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V936" i="1"/>
  <c r="BU936" i="1"/>
  <c r="BT936" i="1"/>
  <c r="BS936" i="1"/>
  <c r="BR936" i="1"/>
  <c r="BQ936" i="1"/>
  <c r="BP936" i="1"/>
  <c r="BO936" i="1"/>
  <c r="BN936" i="1"/>
  <c r="BM936" i="1"/>
  <c r="BL936" i="1"/>
  <c r="BK936" i="1"/>
  <c r="BJ936" i="1"/>
  <c r="BI936" i="1"/>
  <c r="BH936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V842" i="1"/>
  <c r="BU842" i="1"/>
  <c r="BT842" i="1"/>
  <c r="BS842" i="1"/>
  <c r="BR842" i="1"/>
  <c r="BQ842" i="1"/>
  <c r="BP842" i="1"/>
  <c r="BO842" i="1"/>
  <c r="BN842" i="1"/>
  <c r="BM842" i="1"/>
  <c r="BL842" i="1"/>
  <c r="BK842" i="1"/>
  <c r="BJ842" i="1"/>
  <c r="BI842" i="1"/>
  <c r="BH842" i="1"/>
  <c r="BV740" i="1"/>
  <c r="BU740" i="1"/>
  <c r="BT740" i="1"/>
  <c r="BS740" i="1"/>
  <c r="BR740" i="1"/>
  <c r="BQ740" i="1"/>
  <c r="BP740" i="1"/>
  <c r="BO740" i="1"/>
  <c r="BN740" i="1"/>
  <c r="BM740" i="1"/>
  <c r="BL740" i="1"/>
  <c r="BK740" i="1"/>
  <c r="BJ740" i="1"/>
  <c r="BI740" i="1"/>
  <c r="BH740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V739" i="1"/>
  <c r="BU739" i="1"/>
  <c r="BT739" i="1"/>
  <c r="BS739" i="1"/>
  <c r="BR739" i="1"/>
  <c r="BQ739" i="1"/>
  <c r="BP739" i="1"/>
  <c r="BO739" i="1"/>
  <c r="BN739" i="1"/>
  <c r="BM739" i="1"/>
  <c r="BL739" i="1"/>
  <c r="BK739" i="1"/>
  <c r="BJ739" i="1"/>
  <c r="BI739" i="1"/>
  <c r="BH739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V793" i="1"/>
  <c r="BU793" i="1"/>
  <c r="BT793" i="1"/>
  <c r="BS793" i="1"/>
  <c r="BR793" i="1"/>
  <c r="BQ793" i="1"/>
  <c r="BP793" i="1"/>
  <c r="BO793" i="1"/>
  <c r="BN793" i="1"/>
  <c r="BM793" i="1"/>
  <c r="BL793" i="1"/>
  <c r="BK793" i="1"/>
  <c r="BJ793" i="1"/>
  <c r="BI793" i="1"/>
  <c r="BH793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V792" i="1"/>
  <c r="BU792" i="1"/>
  <c r="BT792" i="1"/>
  <c r="BS792" i="1"/>
  <c r="BR792" i="1"/>
  <c r="BQ792" i="1"/>
  <c r="BP792" i="1"/>
  <c r="BO792" i="1"/>
  <c r="BN792" i="1"/>
  <c r="BM792" i="1"/>
  <c r="BL792" i="1"/>
  <c r="BK792" i="1"/>
  <c r="BJ792" i="1"/>
  <c r="BI792" i="1"/>
  <c r="BH792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V893" i="1"/>
  <c r="BU893" i="1"/>
  <c r="BT893" i="1"/>
  <c r="BS893" i="1"/>
  <c r="BR893" i="1"/>
  <c r="BQ893" i="1"/>
  <c r="BP893" i="1"/>
  <c r="BO893" i="1"/>
  <c r="BN893" i="1"/>
  <c r="BM893" i="1"/>
  <c r="BL893" i="1"/>
  <c r="BK893" i="1"/>
  <c r="BJ893" i="1"/>
  <c r="BI893" i="1"/>
  <c r="BH893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V820" i="1"/>
  <c r="BU820" i="1"/>
  <c r="BT820" i="1"/>
  <c r="BS820" i="1"/>
  <c r="BR820" i="1"/>
  <c r="BQ820" i="1"/>
  <c r="BP820" i="1"/>
  <c r="BO820" i="1"/>
  <c r="BN820" i="1"/>
  <c r="BM820" i="1"/>
  <c r="BL820" i="1"/>
  <c r="BK820" i="1"/>
  <c r="BJ820" i="1"/>
  <c r="BI820" i="1"/>
  <c r="BH820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V806" i="1"/>
  <c r="BU806" i="1"/>
  <c r="BT806" i="1"/>
  <c r="BS806" i="1"/>
  <c r="BR806" i="1"/>
  <c r="BQ806" i="1"/>
  <c r="BP806" i="1"/>
  <c r="BO806" i="1"/>
  <c r="BN806" i="1"/>
  <c r="BM806" i="1"/>
  <c r="BL806" i="1"/>
  <c r="BK806" i="1"/>
  <c r="BJ806" i="1"/>
  <c r="BI806" i="1"/>
  <c r="BH806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V905" i="1"/>
  <c r="BU905" i="1"/>
  <c r="BT905" i="1"/>
  <c r="BS905" i="1"/>
  <c r="BR905" i="1"/>
  <c r="BQ905" i="1"/>
  <c r="BP905" i="1"/>
  <c r="BO905" i="1"/>
  <c r="BN905" i="1"/>
  <c r="BM905" i="1"/>
  <c r="BL905" i="1"/>
  <c r="BK905" i="1"/>
  <c r="BJ905" i="1"/>
  <c r="BI905" i="1"/>
  <c r="BH905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V754" i="1"/>
  <c r="BU754" i="1"/>
  <c r="BT754" i="1"/>
  <c r="BS754" i="1"/>
  <c r="BR754" i="1"/>
  <c r="BQ754" i="1"/>
  <c r="BP754" i="1"/>
  <c r="BO754" i="1"/>
  <c r="BN754" i="1"/>
  <c r="BM754" i="1"/>
  <c r="BL754" i="1"/>
  <c r="BK754" i="1"/>
  <c r="BJ754" i="1"/>
  <c r="BI754" i="1"/>
  <c r="BH754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V819" i="1"/>
  <c r="BU819" i="1"/>
  <c r="BT819" i="1"/>
  <c r="BS819" i="1"/>
  <c r="BR819" i="1"/>
  <c r="BQ819" i="1"/>
  <c r="BP819" i="1"/>
  <c r="BO819" i="1"/>
  <c r="BN819" i="1"/>
  <c r="BM819" i="1"/>
  <c r="BL819" i="1"/>
  <c r="BK819" i="1"/>
  <c r="BJ819" i="1"/>
  <c r="BI819" i="1"/>
  <c r="BH819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V862" i="1"/>
  <c r="BU862" i="1"/>
  <c r="BT862" i="1"/>
  <c r="BS862" i="1"/>
  <c r="BR862" i="1"/>
  <c r="BQ862" i="1"/>
  <c r="BP862" i="1"/>
  <c r="BO862" i="1"/>
  <c r="BN862" i="1"/>
  <c r="BM862" i="1"/>
  <c r="BL862" i="1"/>
  <c r="BK862" i="1"/>
  <c r="BJ862" i="1"/>
  <c r="BI862" i="1"/>
  <c r="BH862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V738" i="1"/>
  <c r="BU738" i="1"/>
  <c r="BT738" i="1"/>
  <c r="BS738" i="1"/>
  <c r="BR738" i="1"/>
  <c r="BQ738" i="1"/>
  <c r="BP738" i="1"/>
  <c r="BO738" i="1"/>
  <c r="BN738" i="1"/>
  <c r="BM738" i="1"/>
  <c r="BL738" i="1"/>
  <c r="BK738" i="1"/>
  <c r="BJ738" i="1"/>
  <c r="BI738" i="1"/>
  <c r="BH738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V753" i="1"/>
  <c r="BU753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V841" i="1"/>
  <c r="BU841" i="1"/>
  <c r="BT841" i="1"/>
  <c r="BS841" i="1"/>
  <c r="BR841" i="1"/>
  <c r="BQ841" i="1"/>
  <c r="BP841" i="1"/>
  <c r="BO841" i="1"/>
  <c r="BN841" i="1"/>
  <c r="BM841" i="1"/>
  <c r="BL841" i="1"/>
  <c r="BK841" i="1"/>
  <c r="BJ841" i="1"/>
  <c r="BI841" i="1"/>
  <c r="BH841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V791" i="1"/>
  <c r="BU791" i="1"/>
  <c r="BT791" i="1"/>
  <c r="BS791" i="1"/>
  <c r="BR791" i="1"/>
  <c r="BQ791" i="1"/>
  <c r="BP791" i="1"/>
  <c r="BO791" i="1"/>
  <c r="BN791" i="1"/>
  <c r="BM791" i="1"/>
  <c r="BL791" i="1"/>
  <c r="BK791" i="1"/>
  <c r="BJ791" i="1"/>
  <c r="BI791" i="1"/>
  <c r="BH791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V904" i="1"/>
  <c r="BU904" i="1"/>
  <c r="BT904" i="1"/>
  <c r="BS904" i="1"/>
  <c r="BR904" i="1"/>
  <c r="BQ904" i="1"/>
  <c r="BP904" i="1"/>
  <c r="BO904" i="1"/>
  <c r="BN904" i="1"/>
  <c r="BM904" i="1"/>
  <c r="BL904" i="1"/>
  <c r="BK904" i="1"/>
  <c r="BJ904" i="1"/>
  <c r="BI904" i="1"/>
  <c r="BH904" i="1"/>
  <c r="BV737" i="1"/>
  <c r="BU737" i="1"/>
  <c r="BT737" i="1"/>
  <c r="BS737" i="1"/>
  <c r="BR737" i="1"/>
  <c r="BQ737" i="1"/>
  <c r="BP737" i="1"/>
  <c r="BO737" i="1"/>
  <c r="BN737" i="1"/>
  <c r="BM737" i="1"/>
  <c r="BL737" i="1"/>
  <c r="BK737" i="1"/>
  <c r="BJ737" i="1"/>
  <c r="BI737" i="1"/>
  <c r="BH737" i="1"/>
  <c r="BV776" i="1"/>
  <c r="BU776" i="1"/>
  <c r="BT776" i="1"/>
  <c r="BS776" i="1"/>
  <c r="BR776" i="1"/>
  <c r="BQ776" i="1"/>
  <c r="BP776" i="1"/>
  <c r="BO776" i="1"/>
  <c r="BN776" i="1"/>
  <c r="BM776" i="1"/>
  <c r="BL776" i="1"/>
  <c r="BK776" i="1"/>
  <c r="BJ776" i="1"/>
  <c r="BI776" i="1"/>
  <c r="BH776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W360" i="1" s="1"/>
  <c r="BJ360" i="1"/>
  <c r="BI360" i="1"/>
  <c r="BH360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W24" i="1" s="1"/>
  <c r="BI24" i="1"/>
  <c r="BH24" i="1"/>
  <c r="BV736" i="1"/>
  <c r="BU736" i="1"/>
  <c r="BT736" i="1"/>
  <c r="BS736" i="1"/>
  <c r="BR736" i="1"/>
  <c r="BQ736" i="1"/>
  <c r="BP736" i="1"/>
  <c r="BO736" i="1"/>
  <c r="BN736" i="1"/>
  <c r="BM736" i="1"/>
  <c r="BL736" i="1"/>
  <c r="BK736" i="1"/>
  <c r="BJ736" i="1"/>
  <c r="BI736" i="1"/>
  <c r="BW736" i="1" s="1"/>
  <c r="BH736" i="1"/>
  <c r="BV892" i="1"/>
  <c r="BU892" i="1"/>
  <c r="BT892" i="1"/>
  <c r="BS892" i="1"/>
  <c r="BR892" i="1"/>
  <c r="BQ892" i="1"/>
  <c r="BP892" i="1"/>
  <c r="BO892" i="1"/>
  <c r="BN892" i="1"/>
  <c r="BM892" i="1"/>
  <c r="BL892" i="1"/>
  <c r="BK892" i="1"/>
  <c r="BJ892" i="1"/>
  <c r="BI892" i="1"/>
  <c r="BH892" i="1"/>
  <c r="BW892" i="1" s="1"/>
  <c r="BV752" i="1"/>
  <c r="BU752" i="1"/>
  <c r="BT752" i="1"/>
  <c r="BS752" i="1"/>
  <c r="BR752" i="1"/>
  <c r="BQ752" i="1"/>
  <c r="BP752" i="1"/>
  <c r="BO752" i="1"/>
  <c r="BN752" i="1"/>
  <c r="BM752" i="1"/>
  <c r="BL752" i="1"/>
  <c r="BK752" i="1"/>
  <c r="BW752" i="1" s="1"/>
  <c r="BJ752" i="1"/>
  <c r="BI752" i="1"/>
  <c r="BH752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W696" i="1" s="1"/>
  <c r="BI696" i="1"/>
  <c r="BH696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W3" i="1" s="1"/>
  <c r="BH3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W190" i="1" s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W456" i="1" s="1"/>
  <c r="BJ456" i="1"/>
  <c r="BI456" i="1"/>
  <c r="BH456" i="1"/>
  <c r="BV903" i="1"/>
  <c r="BU903" i="1"/>
  <c r="BT903" i="1"/>
  <c r="BS903" i="1"/>
  <c r="BR903" i="1"/>
  <c r="BQ903" i="1"/>
  <c r="BP903" i="1"/>
  <c r="BO903" i="1"/>
  <c r="BN903" i="1"/>
  <c r="BM903" i="1"/>
  <c r="BL903" i="1"/>
  <c r="BK903" i="1"/>
  <c r="BJ903" i="1"/>
  <c r="BW903" i="1" s="1"/>
  <c r="BI903" i="1"/>
  <c r="BH903" i="1"/>
  <c r="BV873" i="1"/>
  <c r="BU873" i="1"/>
  <c r="BT873" i="1"/>
  <c r="BS873" i="1"/>
  <c r="BR873" i="1"/>
  <c r="BQ873" i="1"/>
  <c r="BP873" i="1"/>
  <c r="BO873" i="1"/>
  <c r="BN873" i="1"/>
  <c r="BM873" i="1"/>
  <c r="BL873" i="1"/>
  <c r="BK873" i="1"/>
  <c r="BJ873" i="1"/>
  <c r="BI873" i="1"/>
  <c r="BW873" i="1" s="1"/>
  <c r="BH873" i="1"/>
  <c r="BV735" i="1"/>
  <c r="BU735" i="1"/>
  <c r="BT735" i="1"/>
  <c r="BS735" i="1"/>
  <c r="BR735" i="1"/>
  <c r="BQ735" i="1"/>
  <c r="BP735" i="1"/>
  <c r="BO735" i="1"/>
  <c r="BN735" i="1"/>
  <c r="BM735" i="1"/>
  <c r="BL735" i="1"/>
  <c r="BK735" i="1"/>
  <c r="BJ735" i="1"/>
  <c r="BI735" i="1"/>
  <c r="BH735" i="1"/>
  <c r="BW735" i="1" s="1"/>
  <c r="BV840" i="1"/>
  <c r="BU840" i="1"/>
  <c r="BT840" i="1"/>
  <c r="BS840" i="1"/>
  <c r="BR840" i="1"/>
  <c r="BQ840" i="1"/>
  <c r="BP840" i="1"/>
  <c r="BO840" i="1"/>
  <c r="BN840" i="1"/>
  <c r="BM840" i="1"/>
  <c r="BL840" i="1"/>
  <c r="BK840" i="1"/>
  <c r="BW840" i="1" s="1"/>
  <c r="BJ840" i="1"/>
  <c r="BI840" i="1"/>
  <c r="BH840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W134" i="1" s="1"/>
  <c r="BI134" i="1"/>
  <c r="BH134" i="1"/>
  <c r="BV872" i="1"/>
  <c r="BU872" i="1"/>
  <c r="BT872" i="1"/>
  <c r="BS872" i="1"/>
  <c r="BR872" i="1"/>
  <c r="BQ872" i="1"/>
  <c r="BP872" i="1"/>
  <c r="BO872" i="1"/>
  <c r="BN872" i="1"/>
  <c r="BM872" i="1"/>
  <c r="BL872" i="1"/>
  <c r="BK872" i="1"/>
  <c r="BJ872" i="1"/>
  <c r="BI872" i="1"/>
  <c r="BW872" i="1" s="1"/>
  <c r="BH87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W432" i="1" s="1"/>
  <c r="BV805" i="1"/>
  <c r="BU805" i="1"/>
  <c r="BT805" i="1"/>
  <c r="BS805" i="1"/>
  <c r="BR805" i="1"/>
  <c r="BQ805" i="1"/>
  <c r="BP805" i="1"/>
  <c r="BO805" i="1"/>
  <c r="BN805" i="1"/>
  <c r="BM805" i="1"/>
  <c r="BL805" i="1"/>
  <c r="BK805" i="1"/>
  <c r="BW805" i="1" s="1"/>
  <c r="BJ805" i="1"/>
  <c r="BI805" i="1"/>
  <c r="BH80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W695" i="1" s="1"/>
  <c r="BI695" i="1"/>
  <c r="BH695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W333" i="1" s="1"/>
  <c r="BH333" i="1"/>
  <c r="BV902" i="1"/>
  <c r="BU902" i="1"/>
  <c r="BT902" i="1"/>
  <c r="BS902" i="1"/>
  <c r="BR902" i="1"/>
  <c r="BQ902" i="1"/>
  <c r="BP902" i="1"/>
  <c r="BO902" i="1"/>
  <c r="BN902" i="1"/>
  <c r="BM902" i="1"/>
  <c r="BL902" i="1"/>
  <c r="BK902" i="1"/>
  <c r="BJ902" i="1"/>
  <c r="BI902" i="1"/>
  <c r="BH902" i="1"/>
  <c r="BW902" i="1" s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W285" i="1" s="1"/>
  <c r="BJ285" i="1"/>
  <c r="BI285" i="1"/>
  <c r="BH285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W48" i="1" s="1"/>
  <c r="BI48" i="1"/>
  <c r="BH48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W244" i="1" s="1"/>
  <c r="BH244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W720" i="1" s="1"/>
  <c r="BJ720" i="1"/>
  <c r="BI720" i="1"/>
  <c r="BH720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W189" i="1" s="1"/>
  <c r="BI189" i="1"/>
  <c r="BH189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W133" i="1" s="1"/>
  <c r="BH13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W143" i="1" s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W694" i="1" s="1"/>
  <c r="BJ694" i="1"/>
  <c r="BI694" i="1"/>
  <c r="BH694" i="1"/>
  <c r="BV891" i="1"/>
  <c r="BU891" i="1"/>
  <c r="BT891" i="1"/>
  <c r="BS891" i="1"/>
  <c r="BR891" i="1"/>
  <c r="BQ891" i="1"/>
  <c r="BP891" i="1"/>
  <c r="BO891" i="1"/>
  <c r="BN891" i="1"/>
  <c r="BM891" i="1"/>
  <c r="BL891" i="1"/>
  <c r="BK891" i="1"/>
  <c r="BJ891" i="1"/>
  <c r="BW891" i="1" s="1"/>
  <c r="BI891" i="1"/>
  <c r="BH891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W484" i="1" s="1"/>
  <c r="BH484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W622" i="1" s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W541" i="1" s="1"/>
  <c r="BJ541" i="1"/>
  <c r="BI541" i="1"/>
  <c r="BH541" i="1"/>
  <c r="BV751" i="1"/>
  <c r="BU751" i="1"/>
  <c r="BT751" i="1"/>
  <c r="BS751" i="1"/>
  <c r="BR751" i="1"/>
  <c r="BQ751" i="1"/>
  <c r="BP751" i="1"/>
  <c r="BO751" i="1"/>
  <c r="BN751" i="1"/>
  <c r="BM751" i="1"/>
  <c r="BL751" i="1"/>
  <c r="BK751" i="1"/>
  <c r="BJ751" i="1"/>
  <c r="BW751" i="1" s="1"/>
  <c r="BI751" i="1"/>
  <c r="BH75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W261" i="1" s="1"/>
  <c r="BH261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W358" i="1" s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W431" i="1" s="1"/>
  <c r="BJ431" i="1"/>
  <c r="BI431" i="1"/>
  <c r="BH431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W693" i="1" s="1"/>
  <c r="BI693" i="1"/>
  <c r="BH693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W402" i="1" s="1"/>
  <c r="BH40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W12" i="1" s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W284" i="1" s="1"/>
  <c r="BJ284" i="1"/>
  <c r="BI284" i="1"/>
  <c r="BH28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W574" i="1" s="1"/>
  <c r="BI574" i="1"/>
  <c r="BH574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W540" i="1" s="1"/>
  <c r="BH540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W539" i="1" s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W35" i="1" s="1"/>
  <c r="BJ35" i="1"/>
  <c r="BI35" i="1"/>
  <c r="BH35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W60" i="1" s="1"/>
  <c r="BI60" i="1"/>
  <c r="BH60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W401" i="1" s="1"/>
  <c r="BH401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W243" i="1" s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W483" i="1" s="1"/>
  <c r="BJ483" i="1"/>
  <c r="BI483" i="1"/>
  <c r="BH483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W98" i="1" s="1"/>
  <c r="BI98" i="1"/>
  <c r="BH98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W482" i="1" s="1"/>
  <c r="BH482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W621" i="1" s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W29" i="1" s="1"/>
  <c r="BJ29" i="1"/>
  <c r="BI29" i="1"/>
  <c r="BH29" i="1"/>
  <c r="BV901" i="1"/>
  <c r="BU901" i="1"/>
  <c r="BT901" i="1"/>
  <c r="BS901" i="1"/>
  <c r="BR901" i="1"/>
  <c r="BQ901" i="1"/>
  <c r="BP901" i="1"/>
  <c r="BO901" i="1"/>
  <c r="BN901" i="1"/>
  <c r="BM901" i="1"/>
  <c r="BL901" i="1"/>
  <c r="BK901" i="1"/>
  <c r="BJ901" i="1"/>
  <c r="BW901" i="1" s="1"/>
  <c r="BI901" i="1"/>
  <c r="BH901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W332" i="1" s="1"/>
  <c r="BH332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W226" i="1" s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W599" i="1" s="1"/>
  <c r="BJ599" i="1"/>
  <c r="BI599" i="1"/>
  <c r="BH599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W306" i="1" s="1"/>
  <c r="BI306" i="1"/>
  <c r="BH306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W538" i="1" s="1"/>
  <c r="BH538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W505" i="1" s="1"/>
  <c r="BV924" i="1"/>
  <c r="BU924" i="1"/>
  <c r="BT924" i="1"/>
  <c r="BS924" i="1"/>
  <c r="BR924" i="1"/>
  <c r="BQ924" i="1"/>
  <c r="BP924" i="1"/>
  <c r="BO924" i="1"/>
  <c r="BN924" i="1"/>
  <c r="BM924" i="1"/>
  <c r="BL924" i="1"/>
  <c r="BK924" i="1"/>
  <c r="BW924" i="1" s="1"/>
  <c r="BJ924" i="1"/>
  <c r="BI924" i="1"/>
  <c r="BH924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W573" i="1" s="1"/>
  <c r="BI573" i="1"/>
  <c r="BH573" i="1"/>
  <c r="BV804" i="1"/>
  <c r="BU804" i="1"/>
  <c r="BT804" i="1"/>
  <c r="BS804" i="1"/>
  <c r="BR804" i="1"/>
  <c r="BQ804" i="1"/>
  <c r="BP804" i="1"/>
  <c r="BO804" i="1"/>
  <c r="BN804" i="1"/>
  <c r="BM804" i="1"/>
  <c r="BL804" i="1"/>
  <c r="BK804" i="1"/>
  <c r="BJ804" i="1"/>
  <c r="BI804" i="1"/>
  <c r="BW804" i="1" s="1"/>
  <c r="BH804" i="1"/>
  <c r="BV913" i="1"/>
  <c r="BU913" i="1"/>
  <c r="BT913" i="1"/>
  <c r="BS913" i="1"/>
  <c r="BR913" i="1"/>
  <c r="BQ913" i="1"/>
  <c r="BP913" i="1"/>
  <c r="BO913" i="1"/>
  <c r="BN913" i="1"/>
  <c r="BM913" i="1"/>
  <c r="BL913" i="1"/>
  <c r="BK913" i="1"/>
  <c r="BJ913" i="1"/>
  <c r="BI913" i="1"/>
  <c r="BH913" i="1"/>
  <c r="BW913" i="1" s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W305" i="1" s="1"/>
  <c r="BJ305" i="1"/>
  <c r="BI305" i="1"/>
  <c r="BH305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W678" i="1" s="1"/>
  <c r="BI678" i="1"/>
  <c r="BH678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W331" i="1" s="1"/>
  <c r="BH331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W330" i="1" s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W620" i="1" s="1"/>
  <c r="BJ620" i="1"/>
  <c r="BI620" i="1"/>
  <c r="BH620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W329" i="1" s="1"/>
  <c r="BI329" i="1"/>
  <c r="BH329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W400" i="1" s="1"/>
  <c r="BH400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W178" i="1" s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W537" i="1" s="1"/>
  <c r="BJ537" i="1"/>
  <c r="BI537" i="1"/>
  <c r="BH53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W177" i="1" s="1"/>
  <c r="BI177" i="1"/>
  <c r="BH177" i="1"/>
  <c r="BV818" i="1"/>
  <c r="BU818" i="1"/>
  <c r="BT818" i="1"/>
  <c r="BS818" i="1"/>
  <c r="BR818" i="1"/>
  <c r="BQ818" i="1"/>
  <c r="BP818" i="1"/>
  <c r="BO818" i="1"/>
  <c r="BN818" i="1"/>
  <c r="BM818" i="1"/>
  <c r="BL818" i="1"/>
  <c r="BK818" i="1"/>
  <c r="BJ818" i="1"/>
  <c r="BI818" i="1"/>
  <c r="BW818" i="1" s="1"/>
  <c r="BH818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W25" i="1" s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W112" i="1" s="1"/>
  <c r="BJ112" i="1"/>
  <c r="BI112" i="1"/>
  <c r="BH11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W2" i="1" s="1"/>
  <c r="BI2" i="1"/>
  <c r="BH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W572" i="1" s="1"/>
  <c r="BH572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W75" i="1" s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W47" i="1" s="1"/>
  <c r="BJ47" i="1"/>
  <c r="BI47" i="1"/>
  <c r="BH47" i="1"/>
  <c r="BV839" i="1"/>
  <c r="BU839" i="1"/>
  <c r="BT839" i="1"/>
  <c r="BS839" i="1"/>
  <c r="BR839" i="1"/>
  <c r="BQ839" i="1"/>
  <c r="BP839" i="1"/>
  <c r="BO839" i="1"/>
  <c r="BN839" i="1"/>
  <c r="BM839" i="1"/>
  <c r="BL839" i="1"/>
  <c r="BK839" i="1"/>
  <c r="BJ839" i="1"/>
  <c r="BW839" i="1" s="1"/>
  <c r="BI839" i="1"/>
  <c r="BH83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W399" i="1" s="1"/>
  <c r="BH399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W132" i="1" s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W398" i="1" s="1"/>
  <c r="BJ398" i="1"/>
  <c r="BI398" i="1"/>
  <c r="BH398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W571" i="1" s="1"/>
  <c r="BI571" i="1"/>
  <c r="BH571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W176" i="1" s="1"/>
  <c r="BH176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W677" i="1" s="1"/>
  <c r="BV790" i="1"/>
  <c r="BU790" i="1"/>
  <c r="BT790" i="1"/>
  <c r="BS790" i="1"/>
  <c r="BR790" i="1"/>
  <c r="BQ790" i="1"/>
  <c r="BP790" i="1"/>
  <c r="BO790" i="1"/>
  <c r="BN790" i="1"/>
  <c r="BM790" i="1"/>
  <c r="BL790" i="1"/>
  <c r="BK790" i="1"/>
  <c r="BW790" i="1" s="1"/>
  <c r="BJ790" i="1"/>
  <c r="BI790" i="1"/>
  <c r="BH790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W188" i="1" s="1"/>
  <c r="BI188" i="1"/>
  <c r="BH188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W175" i="1" s="1"/>
  <c r="BH175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W328" i="1" s="1"/>
  <c r="BV775" i="1"/>
  <c r="BU775" i="1"/>
  <c r="BT775" i="1"/>
  <c r="BS775" i="1"/>
  <c r="BR775" i="1"/>
  <c r="BQ775" i="1"/>
  <c r="BP775" i="1"/>
  <c r="BO775" i="1"/>
  <c r="BN775" i="1"/>
  <c r="BM775" i="1"/>
  <c r="BL775" i="1"/>
  <c r="BK775" i="1"/>
  <c r="BW775" i="1" s="1"/>
  <c r="BJ775" i="1"/>
  <c r="BI775" i="1"/>
  <c r="BH775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W676" i="1" s="1"/>
  <c r="BI676" i="1"/>
  <c r="BH676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W70" i="1" s="1"/>
  <c r="BH70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W211" i="1" s="1"/>
  <c r="BV935" i="1"/>
  <c r="BU935" i="1"/>
  <c r="BT935" i="1"/>
  <c r="BS935" i="1"/>
  <c r="BR935" i="1"/>
  <c r="BQ935" i="1"/>
  <c r="BP935" i="1"/>
  <c r="BO935" i="1"/>
  <c r="BN935" i="1"/>
  <c r="BM935" i="1"/>
  <c r="BL935" i="1"/>
  <c r="BK935" i="1"/>
  <c r="BJ935" i="1"/>
  <c r="BI935" i="1"/>
  <c r="BH935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W88" i="1" s="1"/>
  <c r="BI88" i="1"/>
  <c r="BH88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W719" i="1" s="1"/>
  <c r="BH719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W536" i="1" s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W619" i="1" s="1"/>
  <c r="BI619" i="1"/>
  <c r="BH619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W455" i="1" s="1"/>
  <c r="BH455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W210" i="1" s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W209" i="1" s="1"/>
  <c r="BI209" i="1"/>
  <c r="BH209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W111" i="1" s="1"/>
  <c r="BH111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W430" i="1" s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W142" i="1" s="1"/>
  <c r="BI142" i="1"/>
  <c r="BH142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W87" i="1" s="1"/>
  <c r="BH87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W570" i="1" s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V734" i="1"/>
  <c r="BU734" i="1"/>
  <c r="BT734" i="1"/>
  <c r="BS734" i="1"/>
  <c r="BR734" i="1"/>
  <c r="BQ734" i="1"/>
  <c r="BP734" i="1"/>
  <c r="BO734" i="1"/>
  <c r="BN734" i="1"/>
  <c r="BM734" i="1"/>
  <c r="BL734" i="1"/>
  <c r="BK734" i="1"/>
  <c r="BJ734" i="1"/>
  <c r="BW734" i="1" s="1"/>
  <c r="BI734" i="1"/>
  <c r="BH734" i="1"/>
  <c r="BV789" i="1"/>
  <c r="BU789" i="1"/>
  <c r="BT789" i="1"/>
  <c r="BS789" i="1"/>
  <c r="BR789" i="1"/>
  <c r="BQ789" i="1"/>
  <c r="BP789" i="1"/>
  <c r="BO789" i="1"/>
  <c r="BN789" i="1"/>
  <c r="BM789" i="1"/>
  <c r="BL789" i="1"/>
  <c r="BK789" i="1"/>
  <c r="BJ789" i="1"/>
  <c r="BI789" i="1"/>
  <c r="BW789" i="1" s="1"/>
  <c r="BH789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W225" i="1" s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W208" i="1" s="1"/>
  <c r="BI208" i="1"/>
  <c r="BH208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W327" i="1" s="1"/>
  <c r="BH327" i="1"/>
  <c r="BV900" i="1"/>
  <c r="BU900" i="1"/>
  <c r="BT900" i="1"/>
  <c r="BS900" i="1"/>
  <c r="BR900" i="1"/>
  <c r="BQ900" i="1"/>
  <c r="BP900" i="1"/>
  <c r="BO900" i="1"/>
  <c r="BN900" i="1"/>
  <c r="BM900" i="1"/>
  <c r="BL900" i="1"/>
  <c r="BK900" i="1"/>
  <c r="BJ900" i="1"/>
  <c r="BI900" i="1"/>
  <c r="BH900" i="1"/>
  <c r="BW900" i="1" s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W131" i="1" s="1"/>
  <c r="BI131" i="1"/>
  <c r="BH131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W569" i="1" s="1"/>
  <c r="BH569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W675" i="1" s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J733" i="1"/>
  <c r="BW733" i="1" s="1"/>
  <c r="BI733" i="1"/>
  <c r="BH733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W568" i="1" s="1"/>
  <c r="BH568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W396" i="1" s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W535" i="1" s="1"/>
  <c r="BI535" i="1"/>
  <c r="BH53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W395" i="1" s="1"/>
  <c r="BH395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W283" i="1" s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W242" i="1" s="1"/>
  <c r="BI242" i="1"/>
  <c r="BH242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V934" i="1"/>
  <c r="BU934" i="1"/>
  <c r="BT934" i="1"/>
  <c r="BS934" i="1"/>
  <c r="BR934" i="1"/>
  <c r="BQ934" i="1"/>
  <c r="BP934" i="1"/>
  <c r="BO934" i="1"/>
  <c r="BN934" i="1"/>
  <c r="BM934" i="1"/>
  <c r="BL934" i="1"/>
  <c r="BK934" i="1"/>
  <c r="BJ934" i="1"/>
  <c r="BI934" i="1"/>
  <c r="BH934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V940" i="1"/>
  <c r="BU940" i="1"/>
  <c r="BT940" i="1"/>
  <c r="BS940" i="1"/>
  <c r="BR940" i="1"/>
  <c r="BQ940" i="1"/>
  <c r="BP940" i="1"/>
  <c r="BO940" i="1"/>
  <c r="BN940" i="1"/>
  <c r="BM940" i="1"/>
  <c r="BL940" i="1"/>
  <c r="BK940" i="1"/>
  <c r="BJ940" i="1"/>
  <c r="BI940" i="1"/>
  <c r="BH940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V788" i="1"/>
  <c r="BU788" i="1"/>
  <c r="BT788" i="1"/>
  <c r="BS788" i="1"/>
  <c r="BR788" i="1"/>
  <c r="BQ788" i="1"/>
  <c r="BP788" i="1"/>
  <c r="BO788" i="1"/>
  <c r="BN788" i="1"/>
  <c r="BM788" i="1"/>
  <c r="BL788" i="1"/>
  <c r="BK788" i="1"/>
  <c r="BJ788" i="1"/>
  <c r="BI788" i="1"/>
  <c r="BH788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W58" i="1" s="1"/>
  <c r="BH58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W357" i="1" s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W715" i="1" s="1"/>
  <c r="BH715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W7" i="1" s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W117" i="1" s="1"/>
  <c r="BH117" i="1"/>
  <c r="BV871" i="1"/>
  <c r="BU871" i="1"/>
  <c r="BT871" i="1"/>
  <c r="BS871" i="1"/>
  <c r="BR871" i="1"/>
  <c r="BQ871" i="1"/>
  <c r="BP871" i="1"/>
  <c r="BO871" i="1"/>
  <c r="BN871" i="1"/>
  <c r="BM871" i="1"/>
  <c r="BL871" i="1"/>
  <c r="BK871" i="1"/>
  <c r="BJ871" i="1"/>
  <c r="BI871" i="1"/>
  <c r="BH871" i="1"/>
  <c r="BW871" i="1" s="1"/>
  <c r="BV787" i="1"/>
  <c r="BU787" i="1"/>
  <c r="BT787" i="1"/>
  <c r="BS787" i="1"/>
  <c r="BR787" i="1"/>
  <c r="BQ787" i="1"/>
  <c r="BP787" i="1"/>
  <c r="BO787" i="1"/>
  <c r="BN787" i="1"/>
  <c r="BM787" i="1"/>
  <c r="BL787" i="1"/>
  <c r="BK787" i="1"/>
  <c r="BJ787" i="1"/>
  <c r="BI787" i="1"/>
  <c r="BH787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V861" i="1"/>
  <c r="BU861" i="1"/>
  <c r="BT861" i="1"/>
  <c r="BS861" i="1"/>
  <c r="BR861" i="1"/>
  <c r="BQ861" i="1"/>
  <c r="BP861" i="1"/>
  <c r="BO861" i="1"/>
  <c r="BN861" i="1"/>
  <c r="BM861" i="1"/>
  <c r="BL861" i="1"/>
  <c r="BK861" i="1"/>
  <c r="BJ861" i="1"/>
  <c r="BI861" i="1"/>
  <c r="BH861" i="1"/>
  <c r="BW861" i="1" s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V890" i="1"/>
  <c r="BU890" i="1"/>
  <c r="BT890" i="1"/>
  <c r="BS890" i="1"/>
  <c r="BR890" i="1"/>
  <c r="BQ890" i="1"/>
  <c r="BP890" i="1"/>
  <c r="BO890" i="1"/>
  <c r="BN890" i="1"/>
  <c r="BM890" i="1"/>
  <c r="BL890" i="1"/>
  <c r="BK890" i="1"/>
  <c r="BJ890" i="1"/>
  <c r="BW890" i="1" s="1"/>
  <c r="BI890" i="1"/>
  <c r="BH890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W84" i="1" s="1"/>
  <c r="BH84" i="1"/>
  <c r="BV817" i="1"/>
  <c r="BU817" i="1"/>
  <c r="BT817" i="1"/>
  <c r="BS817" i="1"/>
  <c r="BR817" i="1"/>
  <c r="BQ817" i="1"/>
  <c r="BP817" i="1"/>
  <c r="BO817" i="1"/>
  <c r="BN817" i="1"/>
  <c r="BM817" i="1"/>
  <c r="BL817" i="1"/>
  <c r="BK817" i="1"/>
  <c r="BJ817" i="1"/>
  <c r="BI817" i="1"/>
  <c r="BH817" i="1"/>
  <c r="BW817" i="1" s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W57" i="1" s="1"/>
  <c r="BJ57" i="1"/>
  <c r="BI57" i="1"/>
  <c r="BH57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W187" i="1" s="1"/>
  <c r="BH187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W300" i="1" s="1"/>
  <c r="BV803" i="1"/>
  <c r="BU803" i="1"/>
  <c r="BT803" i="1"/>
  <c r="BS803" i="1"/>
  <c r="BR803" i="1"/>
  <c r="BQ803" i="1"/>
  <c r="BP803" i="1"/>
  <c r="BO803" i="1"/>
  <c r="BN803" i="1"/>
  <c r="BM803" i="1"/>
  <c r="BL803" i="1"/>
  <c r="BK803" i="1"/>
  <c r="BJ803" i="1"/>
  <c r="BI803" i="1"/>
  <c r="BH80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V838" i="1"/>
  <c r="BU838" i="1"/>
  <c r="BT838" i="1"/>
  <c r="BS838" i="1"/>
  <c r="BR838" i="1"/>
  <c r="BQ838" i="1"/>
  <c r="BP838" i="1"/>
  <c r="BO838" i="1"/>
  <c r="BN838" i="1"/>
  <c r="BM838" i="1"/>
  <c r="BL838" i="1"/>
  <c r="BK838" i="1"/>
  <c r="BJ838" i="1"/>
  <c r="BI838" i="1"/>
  <c r="BH838" i="1"/>
  <c r="BV930" i="1"/>
  <c r="BU930" i="1"/>
  <c r="BT930" i="1"/>
  <c r="BS930" i="1"/>
  <c r="BR930" i="1"/>
  <c r="BQ930" i="1"/>
  <c r="BP930" i="1"/>
  <c r="BO930" i="1"/>
  <c r="BN930" i="1"/>
  <c r="BM930" i="1"/>
  <c r="BL930" i="1"/>
  <c r="BK930" i="1"/>
  <c r="BJ930" i="1"/>
  <c r="BI930" i="1"/>
  <c r="BH930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V773" i="1"/>
  <c r="BU773" i="1"/>
  <c r="BT773" i="1"/>
  <c r="BS773" i="1"/>
  <c r="BR773" i="1"/>
  <c r="BQ773" i="1"/>
  <c r="BP773" i="1"/>
  <c r="BO773" i="1"/>
  <c r="BN773" i="1"/>
  <c r="BM773" i="1"/>
  <c r="BL773" i="1"/>
  <c r="BK773" i="1"/>
  <c r="BJ773" i="1"/>
  <c r="BI773" i="1"/>
  <c r="BH773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X110" i="1"/>
  <c r="BY110" i="1"/>
  <c r="BZ110" i="1"/>
  <c r="CA110" i="1" s="1"/>
  <c r="BX479" i="1"/>
  <c r="BY479" i="1"/>
  <c r="BZ479" i="1"/>
  <c r="CA479" i="1" s="1"/>
  <c r="BX95" i="1"/>
  <c r="BY95" i="1"/>
  <c r="BZ95" i="1"/>
  <c r="CA95" i="1" s="1"/>
  <c r="BX714" i="1"/>
  <c r="BY714" i="1"/>
  <c r="BZ714" i="1"/>
  <c r="CA714" i="1" s="1"/>
  <c r="BX277" i="1"/>
  <c r="BY277" i="1"/>
  <c r="BZ277" i="1"/>
  <c r="CA277" i="1" s="1"/>
  <c r="BX222" i="1"/>
  <c r="BY222" i="1"/>
  <c r="BZ222" i="1"/>
  <c r="CA222" i="1" s="1"/>
  <c r="BX155" i="1"/>
  <c r="BY155" i="1"/>
  <c r="BZ155" i="1"/>
  <c r="CA155" i="1" s="1"/>
  <c r="BX424" i="1"/>
  <c r="BY424" i="1"/>
  <c r="BZ424" i="1"/>
  <c r="CA424" i="1" s="1"/>
  <c r="BX278" i="1"/>
  <c r="BY278" i="1"/>
  <c r="BZ278" i="1"/>
  <c r="CA278" i="1" s="1"/>
  <c r="BX52" i="1"/>
  <c r="BY52" i="1"/>
  <c r="BZ52" i="1"/>
  <c r="CA52" i="1" s="1"/>
  <c r="BX390" i="1"/>
  <c r="BY390" i="1"/>
  <c r="BZ390" i="1"/>
  <c r="CA390" i="1" s="1"/>
  <c r="BX773" i="1"/>
  <c r="BY773" i="1"/>
  <c r="BZ773" i="1"/>
  <c r="CA773" i="1" s="1"/>
  <c r="BX156" i="1"/>
  <c r="BY156" i="1"/>
  <c r="BZ156" i="1"/>
  <c r="CA156" i="1" s="1"/>
  <c r="BX930" i="1"/>
  <c r="BY930" i="1"/>
  <c r="BZ930" i="1"/>
  <c r="CA930" i="1" s="1"/>
  <c r="BX838" i="1"/>
  <c r="BY838" i="1"/>
  <c r="BZ838" i="1"/>
  <c r="CA838" i="1" s="1"/>
  <c r="BX260" i="1"/>
  <c r="BY260" i="1"/>
  <c r="BZ260" i="1"/>
  <c r="CA260" i="1" s="1"/>
  <c r="BX356" i="1"/>
  <c r="BY356" i="1"/>
  <c r="BZ356" i="1"/>
  <c r="CA356" i="1" s="1"/>
  <c r="BX566" i="1"/>
  <c r="BY566" i="1"/>
  <c r="BZ566" i="1"/>
  <c r="CA566" i="1" s="1"/>
  <c r="BX83" i="1"/>
  <c r="BY83" i="1"/>
  <c r="BZ83" i="1"/>
  <c r="CA83" i="1" s="1"/>
  <c r="BX803" i="1"/>
  <c r="BY803" i="1"/>
  <c r="BZ803" i="1"/>
  <c r="CA803" i="1" s="1"/>
  <c r="BX300" i="1"/>
  <c r="BY300" i="1"/>
  <c r="BZ300" i="1"/>
  <c r="CA300" i="1" s="1"/>
  <c r="BX187" i="1"/>
  <c r="BY187" i="1"/>
  <c r="BZ187" i="1"/>
  <c r="CA187" i="1" s="1"/>
  <c r="BX172" i="1"/>
  <c r="BY172" i="1"/>
  <c r="BZ172" i="1"/>
  <c r="CA172" i="1" s="1"/>
  <c r="BX57" i="1"/>
  <c r="BY57" i="1"/>
  <c r="BZ57" i="1"/>
  <c r="CA57" i="1" s="1"/>
  <c r="BX817" i="1"/>
  <c r="BY817" i="1"/>
  <c r="BZ817" i="1"/>
  <c r="CA817" i="1" s="1"/>
  <c r="BX84" i="1"/>
  <c r="BY84" i="1"/>
  <c r="BZ84" i="1"/>
  <c r="CA84" i="1" s="1"/>
  <c r="BX890" i="1"/>
  <c r="BY890" i="1"/>
  <c r="BZ890" i="1"/>
  <c r="CA890" i="1" s="1"/>
  <c r="BX597" i="1"/>
  <c r="BY597" i="1"/>
  <c r="BZ597" i="1"/>
  <c r="CA597" i="1" s="1"/>
  <c r="BX861" i="1"/>
  <c r="BY861" i="1"/>
  <c r="BZ861" i="1"/>
  <c r="CA861" i="1" s="1"/>
  <c r="BX567" i="1"/>
  <c r="BY567" i="1"/>
  <c r="BZ567" i="1"/>
  <c r="CA567" i="1" s="1"/>
  <c r="BX450" i="1"/>
  <c r="BY450" i="1"/>
  <c r="BZ450" i="1"/>
  <c r="CA450" i="1" s="1"/>
  <c r="BX787" i="1"/>
  <c r="BY787" i="1"/>
  <c r="BZ787" i="1"/>
  <c r="CA787" i="1" s="1"/>
  <c r="BX871" i="1"/>
  <c r="BY871" i="1"/>
  <c r="BZ871" i="1"/>
  <c r="CA871" i="1" s="1"/>
  <c r="BX117" i="1"/>
  <c r="BY117" i="1"/>
  <c r="BZ117" i="1"/>
  <c r="CA117" i="1" s="1"/>
  <c r="BX96" i="1"/>
  <c r="BY96" i="1"/>
  <c r="BZ96" i="1"/>
  <c r="CA96" i="1" s="1"/>
  <c r="BX27" i="1"/>
  <c r="BY27" i="1"/>
  <c r="BZ27" i="1"/>
  <c r="CA27" i="1" s="1"/>
  <c r="BX7" i="1"/>
  <c r="BY7" i="1"/>
  <c r="BZ7" i="1"/>
  <c r="CA7" i="1" s="1"/>
  <c r="BX715" i="1"/>
  <c r="BY715" i="1"/>
  <c r="BZ715" i="1"/>
  <c r="CA715" i="1" s="1"/>
  <c r="BX480" i="1"/>
  <c r="BY480" i="1"/>
  <c r="BZ480" i="1"/>
  <c r="CA480" i="1" s="1"/>
  <c r="BX129" i="1"/>
  <c r="BY129" i="1"/>
  <c r="BZ129" i="1"/>
  <c r="CA129" i="1" s="1"/>
  <c r="BX357" i="1"/>
  <c r="BY357" i="1"/>
  <c r="BZ357" i="1"/>
  <c r="CA357" i="1" s="1"/>
  <c r="BX58" i="1"/>
  <c r="BY58" i="1"/>
  <c r="BZ58" i="1"/>
  <c r="CA58" i="1" s="1"/>
  <c r="BX141" i="1"/>
  <c r="BY141" i="1"/>
  <c r="BZ141" i="1"/>
  <c r="CA141" i="1" s="1"/>
  <c r="BX223" i="1"/>
  <c r="BY223" i="1"/>
  <c r="BZ223" i="1"/>
  <c r="CA223" i="1" s="1"/>
  <c r="BX279" i="1"/>
  <c r="BY279" i="1"/>
  <c r="BZ279" i="1"/>
  <c r="CA279" i="1" s="1"/>
  <c r="BX504" i="1"/>
  <c r="BY504" i="1"/>
  <c r="BZ504" i="1"/>
  <c r="CA504" i="1" s="1"/>
  <c r="BX42" i="1"/>
  <c r="BY42" i="1"/>
  <c r="BZ42" i="1"/>
  <c r="CA42" i="1" s="1"/>
  <c r="BX59" i="1"/>
  <c r="BY59" i="1"/>
  <c r="BZ59" i="1"/>
  <c r="CA59" i="1" s="1"/>
  <c r="BX301" i="1"/>
  <c r="BY301" i="1"/>
  <c r="BZ301" i="1"/>
  <c r="CA301" i="1" s="1"/>
  <c r="BX302" i="1"/>
  <c r="BY302" i="1"/>
  <c r="BZ302" i="1"/>
  <c r="CA302" i="1" s="1"/>
  <c r="BX391" i="1"/>
  <c r="BY391" i="1"/>
  <c r="BZ391" i="1"/>
  <c r="CA391" i="1" s="1"/>
  <c r="BX451" i="1"/>
  <c r="BY451" i="1"/>
  <c r="BZ451" i="1"/>
  <c r="CA451" i="1" s="1"/>
  <c r="BX534" i="1"/>
  <c r="BY534" i="1"/>
  <c r="BZ534" i="1"/>
  <c r="CA534" i="1" s="1"/>
  <c r="BX53" i="1"/>
  <c r="BY53" i="1"/>
  <c r="BZ53" i="1"/>
  <c r="CA53" i="1" s="1"/>
  <c r="BX173" i="1"/>
  <c r="BY173" i="1"/>
  <c r="BZ173" i="1"/>
  <c r="CA173" i="1" s="1"/>
  <c r="BX673" i="1"/>
  <c r="BY673" i="1"/>
  <c r="BZ673" i="1"/>
  <c r="CA673" i="1" s="1"/>
  <c r="BX303" i="1"/>
  <c r="BY303" i="1"/>
  <c r="BZ303" i="1"/>
  <c r="CA303" i="1" s="1"/>
  <c r="BX11" i="1"/>
  <c r="BY11" i="1"/>
  <c r="BZ11" i="1"/>
  <c r="CA11" i="1" s="1"/>
  <c r="BX280" i="1"/>
  <c r="BY280" i="1"/>
  <c r="BZ280" i="1"/>
  <c r="CA280" i="1" s="1"/>
  <c r="BX281" i="1"/>
  <c r="BY281" i="1"/>
  <c r="BZ281" i="1"/>
  <c r="CA281" i="1" s="1"/>
  <c r="BX452" i="1"/>
  <c r="BY452" i="1"/>
  <c r="BZ452" i="1"/>
  <c r="CA452" i="1" s="1"/>
  <c r="BX85" i="1"/>
  <c r="BY85" i="1"/>
  <c r="BZ85" i="1"/>
  <c r="CA85" i="1" s="1"/>
  <c r="BX118" i="1"/>
  <c r="BY118" i="1"/>
  <c r="BZ118" i="1"/>
  <c r="CA118" i="1" s="1"/>
  <c r="BX392" i="1"/>
  <c r="BY392" i="1"/>
  <c r="BZ392" i="1"/>
  <c r="CA392" i="1" s="1"/>
  <c r="BX43" i="1"/>
  <c r="BY43" i="1"/>
  <c r="BZ43" i="1"/>
  <c r="CA43" i="1" s="1"/>
  <c r="BX304" i="1"/>
  <c r="BY304" i="1"/>
  <c r="BZ304" i="1"/>
  <c r="CA304" i="1" s="1"/>
  <c r="BX206" i="1"/>
  <c r="BY206" i="1"/>
  <c r="BZ206" i="1"/>
  <c r="CA206" i="1" s="1"/>
  <c r="BX393" i="1"/>
  <c r="BY393" i="1"/>
  <c r="BZ393" i="1"/>
  <c r="CA393" i="1" s="1"/>
  <c r="BX425" i="1"/>
  <c r="BY425" i="1"/>
  <c r="BZ425" i="1"/>
  <c r="CA425" i="1" s="1"/>
  <c r="BX426" i="1"/>
  <c r="BY426" i="1"/>
  <c r="BZ426" i="1"/>
  <c r="CA426" i="1" s="1"/>
  <c r="BX130" i="1"/>
  <c r="BY130" i="1"/>
  <c r="BZ130" i="1"/>
  <c r="CA130" i="1" s="1"/>
  <c r="BX788" i="1"/>
  <c r="BY788" i="1"/>
  <c r="BZ788" i="1"/>
  <c r="CA788" i="1" s="1"/>
  <c r="BX427" i="1"/>
  <c r="BY427" i="1"/>
  <c r="BZ427" i="1"/>
  <c r="CA427" i="1" s="1"/>
  <c r="BX940" i="1"/>
  <c r="BY940" i="1"/>
  <c r="BZ940" i="1"/>
  <c r="CA940" i="1" s="1"/>
  <c r="BX618" i="1"/>
  <c r="BY618" i="1"/>
  <c r="BZ618" i="1"/>
  <c r="CA618" i="1" s="1"/>
  <c r="BX642" i="1"/>
  <c r="BY642" i="1"/>
  <c r="BZ642" i="1"/>
  <c r="CA642" i="1" s="1"/>
  <c r="BX453" i="1"/>
  <c r="BY453" i="1"/>
  <c r="BZ453" i="1"/>
  <c r="CA453" i="1" s="1"/>
  <c r="BX282" i="1"/>
  <c r="BY282" i="1"/>
  <c r="BZ282" i="1"/>
  <c r="CA282" i="1" s="1"/>
  <c r="BX716" i="1"/>
  <c r="BY716" i="1"/>
  <c r="BZ716" i="1"/>
  <c r="CA716" i="1" s="1"/>
  <c r="BX207" i="1"/>
  <c r="BY207" i="1"/>
  <c r="BZ207" i="1"/>
  <c r="CA207" i="1" s="1"/>
  <c r="BX224" i="1"/>
  <c r="BY224" i="1"/>
  <c r="BZ224" i="1"/>
  <c r="CA224" i="1" s="1"/>
  <c r="BX394" i="1"/>
  <c r="BY394" i="1"/>
  <c r="BZ394" i="1"/>
  <c r="CA394" i="1" s="1"/>
  <c r="BX717" i="1"/>
  <c r="BY717" i="1"/>
  <c r="BZ717" i="1"/>
  <c r="CA717" i="1" s="1"/>
  <c r="BX86" i="1"/>
  <c r="BY86" i="1"/>
  <c r="BZ86" i="1"/>
  <c r="CA86" i="1" s="1"/>
  <c r="BX934" i="1"/>
  <c r="BY934" i="1"/>
  <c r="BZ934" i="1"/>
  <c r="CA934" i="1" s="1"/>
  <c r="BX674" i="1"/>
  <c r="BY674" i="1"/>
  <c r="BZ674" i="1"/>
  <c r="CA674" i="1" s="1"/>
  <c r="BX454" i="1"/>
  <c r="BY454" i="1"/>
  <c r="BZ454" i="1"/>
  <c r="CA454" i="1" s="1"/>
  <c r="BX774" i="1"/>
  <c r="BY774" i="1"/>
  <c r="BZ774" i="1"/>
  <c r="CA774" i="1" s="1"/>
  <c r="BX4" i="1"/>
  <c r="BY4" i="1"/>
  <c r="BZ4" i="1"/>
  <c r="CA4" i="1" s="1"/>
  <c r="BX428" i="1"/>
  <c r="BY428" i="1"/>
  <c r="BZ428" i="1"/>
  <c r="CA428" i="1" s="1"/>
  <c r="BX242" i="1"/>
  <c r="BY242" i="1"/>
  <c r="BZ242" i="1"/>
  <c r="CA242" i="1" s="1"/>
  <c r="BX34" i="1"/>
  <c r="BY34" i="1"/>
  <c r="BZ34" i="1"/>
  <c r="CA34" i="1" s="1"/>
  <c r="BX283" i="1"/>
  <c r="BY283" i="1"/>
  <c r="BZ283" i="1"/>
  <c r="CA283" i="1" s="1"/>
  <c r="BX395" i="1"/>
  <c r="BY395" i="1"/>
  <c r="BZ395" i="1"/>
  <c r="CA395" i="1" s="1"/>
  <c r="BX535" i="1"/>
  <c r="BY535" i="1"/>
  <c r="BZ535" i="1"/>
  <c r="CA535" i="1" s="1"/>
  <c r="BX174" i="1"/>
  <c r="BY174" i="1"/>
  <c r="BZ174" i="1"/>
  <c r="CA174" i="1" s="1"/>
  <c r="BX396" i="1"/>
  <c r="BY396" i="1"/>
  <c r="BZ396" i="1"/>
  <c r="CA396" i="1" s="1"/>
  <c r="BX568" i="1"/>
  <c r="BY568" i="1"/>
  <c r="BZ568" i="1"/>
  <c r="CA568" i="1" s="1"/>
  <c r="BX733" i="1"/>
  <c r="BY733" i="1"/>
  <c r="BZ733" i="1"/>
  <c r="CA733" i="1" s="1"/>
  <c r="BX429" i="1"/>
  <c r="BY429" i="1"/>
  <c r="BZ429" i="1"/>
  <c r="CA429" i="1" s="1"/>
  <c r="BX675" i="1"/>
  <c r="BY675" i="1"/>
  <c r="BZ675" i="1"/>
  <c r="CA675" i="1" s="1"/>
  <c r="BX569" i="1"/>
  <c r="BY569" i="1"/>
  <c r="BZ569" i="1"/>
  <c r="CA569" i="1" s="1"/>
  <c r="BX131" i="1"/>
  <c r="BY131" i="1"/>
  <c r="BZ131" i="1"/>
  <c r="CA131" i="1" s="1"/>
  <c r="BX718" i="1"/>
  <c r="BY718" i="1"/>
  <c r="BZ718" i="1"/>
  <c r="CA718" i="1" s="1"/>
  <c r="BX900" i="1"/>
  <c r="BY900" i="1"/>
  <c r="BZ900" i="1"/>
  <c r="CA900" i="1" s="1"/>
  <c r="BX327" i="1"/>
  <c r="BY327" i="1"/>
  <c r="BZ327" i="1"/>
  <c r="CA327" i="1" s="1"/>
  <c r="BX208" i="1"/>
  <c r="BY208" i="1"/>
  <c r="BZ208" i="1"/>
  <c r="CA208" i="1" s="1"/>
  <c r="BX97" i="1"/>
  <c r="BY97" i="1"/>
  <c r="BZ97" i="1"/>
  <c r="CA97" i="1" s="1"/>
  <c r="BX225" i="1"/>
  <c r="BY225" i="1"/>
  <c r="BZ225" i="1"/>
  <c r="CA225" i="1" s="1"/>
  <c r="BX789" i="1"/>
  <c r="BY789" i="1"/>
  <c r="BZ789" i="1"/>
  <c r="CA789" i="1" s="1"/>
  <c r="BX734" i="1"/>
  <c r="BY734" i="1"/>
  <c r="BZ734" i="1"/>
  <c r="CA734" i="1" s="1"/>
  <c r="BX481" i="1"/>
  <c r="BY481" i="1"/>
  <c r="BZ481" i="1"/>
  <c r="CA481" i="1" s="1"/>
  <c r="BX570" i="1"/>
  <c r="BY570" i="1"/>
  <c r="BZ570" i="1"/>
  <c r="CA570" i="1" s="1"/>
  <c r="BX87" i="1"/>
  <c r="BY87" i="1"/>
  <c r="BZ87" i="1"/>
  <c r="CA87" i="1" s="1"/>
  <c r="BX142" i="1"/>
  <c r="BY142" i="1"/>
  <c r="BZ142" i="1"/>
  <c r="CA142" i="1" s="1"/>
  <c r="BX692" i="1"/>
  <c r="BY692" i="1"/>
  <c r="BZ692" i="1"/>
  <c r="CA692" i="1" s="1"/>
  <c r="BX430" i="1"/>
  <c r="BY430" i="1"/>
  <c r="BZ430" i="1"/>
  <c r="CA430" i="1" s="1"/>
  <c r="BX111" i="1"/>
  <c r="BY111" i="1"/>
  <c r="BZ111" i="1"/>
  <c r="CA111" i="1" s="1"/>
  <c r="BX209" i="1"/>
  <c r="BY209" i="1"/>
  <c r="BZ209" i="1"/>
  <c r="CA209" i="1" s="1"/>
  <c r="BX598" i="1"/>
  <c r="BY598" i="1"/>
  <c r="BZ598" i="1"/>
  <c r="CA598" i="1" s="1"/>
  <c r="BX210" i="1"/>
  <c r="BY210" i="1"/>
  <c r="BZ210" i="1"/>
  <c r="CA210" i="1" s="1"/>
  <c r="BX455" i="1"/>
  <c r="BY455" i="1"/>
  <c r="BZ455" i="1"/>
  <c r="CA455" i="1" s="1"/>
  <c r="BX619" i="1"/>
  <c r="BY619" i="1"/>
  <c r="BZ619" i="1"/>
  <c r="CA619" i="1" s="1"/>
  <c r="BX397" i="1"/>
  <c r="BY397" i="1"/>
  <c r="BZ397" i="1"/>
  <c r="CA397" i="1" s="1"/>
  <c r="BX536" i="1"/>
  <c r="BY536" i="1"/>
  <c r="BZ536" i="1"/>
  <c r="CA536" i="1" s="1"/>
  <c r="BX719" i="1"/>
  <c r="BY719" i="1"/>
  <c r="BZ719" i="1"/>
  <c r="CA719" i="1" s="1"/>
  <c r="BX88" i="1"/>
  <c r="BY88" i="1"/>
  <c r="BZ88" i="1"/>
  <c r="CA88" i="1" s="1"/>
  <c r="BX935" i="1"/>
  <c r="BY935" i="1"/>
  <c r="BZ935" i="1"/>
  <c r="CA935" i="1" s="1"/>
  <c r="BX211" i="1"/>
  <c r="BY211" i="1"/>
  <c r="BZ211" i="1"/>
  <c r="CA211" i="1" s="1"/>
  <c r="BX70" i="1"/>
  <c r="BY70" i="1"/>
  <c r="BZ70" i="1"/>
  <c r="CA70" i="1" s="1"/>
  <c r="BX676" i="1"/>
  <c r="BY676" i="1"/>
  <c r="BZ676" i="1"/>
  <c r="CA676" i="1" s="1"/>
  <c r="BX775" i="1"/>
  <c r="BY775" i="1"/>
  <c r="BZ775" i="1"/>
  <c r="CA775" i="1" s="1"/>
  <c r="BX328" i="1"/>
  <c r="BY328" i="1"/>
  <c r="BZ328" i="1"/>
  <c r="CA328" i="1"/>
  <c r="BX175" i="1"/>
  <c r="BY175" i="1"/>
  <c r="BZ175" i="1"/>
  <c r="CA175" i="1"/>
  <c r="BX188" i="1"/>
  <c r="BY188" i="1"/>
  <c r="BZ188" i="1"/>
  <c r="CA188" i="1"/>
  <c r="BX790" i="1"/>
  <c r="BY790" i="1"/>
  <c r="BZ790" i="1"/>
  <c r="CA790" i="1" s="1"/>
  <c r="BX677" i="1"/>
  <c r="BY677" i="1"/>
  <c r="BZ677" i="1"/>
  <c r="CA677" i="1" s="1"/>
  <c r="BX176" i="1"/>
  <c r="BY176" i="1"/>
  <c r="BZ176" i="1"/>
  <c r="CA176" i="1" s="1"/>
  <c r="BX571" i="1"/>
  <c r="BY571" i="1"/>
  <c r="BZ571" i="1"/>
  <c r="CA571" i="1" s="1"/>
  <c r="BX398" i="1"/>
  <c r="BY398" i="1"/>
  <c r="BZ398" i="1"/>
  <c r="CA398" i="1" s="1"/>
  <c r="BX132" i="1"/>
  <c r="BY132" i="1"/>
  <c r="BZ132" i="1"/>
  <c r="CA132" i="1" s="1"/>
  <c r="BX399" i="1"/>
  <c r="BY399" i="1"/>
  <c r="BZ399" i="1"/>
  <c r="CA399" i="1" s="1"/>
  <c r="BX839" i="1"/>
  <c r="BY839" i="1"/>
  <c r="BZ839" i="1"/>
  <c r="CA839" i="1" s="1"/>
  <c r="BX47" i="1"/>
  <c r="BY47" i="1"/>
  <c r="BZ47" i="1"/>
  <c r="CA47" i="1" s="1"/>
  <c r="BX75" i="1"/>
  <c r="BY75" i="1"/>
  <c r="BZ75" i="1"/>
  <c r="CA75" i="1" s="1"/>
  <c r="BX572" i="1"/>
  <c r="BY572" i="1"/>
  <c r="BZ572" i="1"/>
  <c r="CA572" i="1" s="1"/>
  <c r="BX2" i="1"/>
  <c r="BY2" i="1"/>
  <c r="BZ2" i="1"/>
  <c r="CA2" i="1" s="1"/>
  <c r="BX112" i="1"/>
  <c r="BY112" i="1"/>
  <c r="BZ112" i="1"/>
  <c r="CA112" i="1" s="1"/>
  <c r="BX25" i="1"/>
  <c r="BY25" i="1"/>
  <c r="BZ25" i="1"/>
  <c r="CA25" i="1" s="1"/>
  <c r="BX818" i="1"/>
  <c r="BY818" i="1"/>
  <c r="BZ818" i="1"/>
  <c r="CA818" i="1" s="1"/>
  <c r="BX177" i="1"/>
  <c r="BY177" i="1"/>
  <c r="BZ177" i="1"/>
  <c r="CA177" i="1" s="1"/>
  <c r="BX537" i="1"/>
  <c r="BY537" i="1"/>
  <c r="BZ537" i="1"/>
  <c r="CA537" i="1" s="1"/>
  <c r="BX178" i="1"/>
  <c r="BY178" i="1"/>
  <c r="BZ178" i="1"/>
  <c r="CA178" i="1" s="1"/>
  <c r="BX400" i="1"/>
  <c r="BY400" i="1"/>
  <c r="BZ400" i="1"/>
  <c r="CA400" i="1" s="1"/>
  <c r="BX329" i="1"/>
  <c r="BY329" i="1"/>
  <c r="BZ329" i="1"/>
  <c r="CA329" i="1" s="1"/>
  <c r="BX620" i="1"/>
  <c r="BY620" i="1"/>
  <c r="BZ620" i="1"/>
  <c r="CA620" i="1" s="1"/>
  <c r="BX330" i="1"/>
  <c r="BY330" i="1"/>
  <c r="BZ330" i="1"/>
  <c r="CA330" i="1" s="1"/>
  <c r="BX331" i="1"/>
  <c r="BY331" i="1"/>
  <c r="BZ331" i="1"/>
  <c r="CA331" i="1" s="1"/>
  <c r="BX678" i="1"/>
  <c r="BY678" i="1"/>
  <c r="BZ678" i="1"/>
  <c r="CA678" i="1" s="1"/>
  <c r="BX305" i="1"/>
  <c r="BY305" i="1"/>
  <c r="BZ305" i="1"/>
  <c r="CA305" i="1" s="1"/>
  <c r="BX913" i="1"/>
  <c r="BY913" i="1"/>
  <c r="BZ913" i="1"/>
  <c r="CA913" i="1" s="1"/>
  <c r="BX804" i="1"/>
  <c r="BY804" i="1"/>
  <c r="BZ804" i="1"/>
  <c r="CA804" i="1" s="1"/>
  <c r="BX573" i="1"/>
  <c r="BY573" i="1"/>
  <c r="BZ573" i="1"/>
  <c r="CA573" i="1" s="1"/>
  <c r="BX924" i="1"/>
  <c r="BY924" i="1"/>
  <c r="BZ924" i="1"/>
  <c r="CA924" i="1" s="1"/>
  <c r="BX505" i="1"/>
  <c r="BY505" i="1"/>
  <c r="BZ505" i="1"/>
  <c r="CA505" i="1" s="1"/>
  <c r="BX538" i="1"/>
  <c r="BY538" i="1"/>
  <c r="BZ538" i="1"/>
  <c r="CA538" i="1" s="1"/>
  <c r="BX306" i="1"/>
  <c r="BY306" i="1"/>
  <c r="BZ306" i="1"/>
  <c r="CA306" i="1" s="1"/>
  <c r="BX599" i="1"/>
  <c r="BY599" i="1"/>
  <c r="BZ599" i="1"/>
  <c r="CA599" i="1" s="1"/>
  <c r="BX226" i="1"/>
  <c r="BY226" i="1"/>
  <c r="BZ226" i="1"/>
  <c r="CA226" i="1" s="1"/>
  <c r="BX332" i="1"/>
  <c r="BY332" i="1"/>
  <c r="BZ332" i="1"/>
  <c r="CA332" i="1" s="1"/>
  <c r="BX901" i="1"/>
  <c r="BY901" i="1"/>
  <c r="BZ901" i="1"/>
  <c r="CA901" i="1" s="1"/>
  <c r="BX29" i="1"/>
  <c r="BY29" i="1"/>
  <c r="BZ29" i="1"/>
  <c r="CA29" i="1" s="1"/>
  <c r="BX621" i="1"/>
  <c r="BY621" i="1"/>
  <c r="BZ621" i="1"/>
  <c r="CA621" i="1" s="1"/>
  <c r="BX482" i="1"/>
  <c r="BY482" i="1"/>
  <c r="BZ482" i="1"/>
  <c r="CA482" i="1" s="1"/>
  <c r="BX98" i="1"/>
  <c r="BY98" i="1"/>
  <c r="BZ98" i="1"/>
  <c r="CA98" i="1" s="1"/>
  <c r="BX483" i="1"/>
  <c r="BY483" i="1"/>
  <c r="BZ483" i="1"/>
  <c r="CA483" i="1" s="1"/>
  <c r="BX243" i="1"/>
  <c r="BY243" i="1"/>
  <c r="BZ243" i="1"/>
  <c r="CA243" i="1" s="1"/>
  <c r="BX401" i="1"/>
  <c r="BY401" i="1"/>
  <c r="BZ401" i="1"/>
  <c r="CA401" i="1" s="1"/>
  <c r="BX60" i="1"/>
  <c r="BY60" i="1"/>
  <c r="BZ60" i="1"/>
  <c r="CA60" i="1" s="1"/>
  <c r="BX35" i="1"/>
  <c r="BY35" i="1"/>
  <c r="BZ35" i="1"/>
  <c r="CA35" i="1" s="1"/>
  <c r="BX539" i="1"/>
  <c r="BY539" i="1"/>
  <c r="BZ539" i="1"/>
  <c r="CA539" i="1" s="1"/>
  <c r="BX540" i="1"/>
  <c r="BY540" i="1"/>
  <c r="BZ540" i="1"/>
  <c r="CA540" i="1" s="1"/>
  <c r="BX574" i="1"/>
  <c r="BY574" i="1"/>
  <c r="BZ574" i="1"/>
  <c r="CA574" i="1" s="1"/>
  <c r="BX284" i="1"/>
  <c r="BY284" i="1"/>
  <c r="BZ284" i="1"/>
  <c r="CA284" i="1" s="1"/>
  <c r="BX12" i="1"/>
  <c r="BY12" i="1"/>
  <c r="BZ12" i="1"/>
  <c r="CA12" i="1" s="1"/>
  <c r="BX402" i="1"/>
  <c r="BY402" i="1"/>
  <c r="BZ402" i="1"/>
  <c r="CA402" i="1" s="1"/>
  <c r="BX693" i="1"/>
  <c r="BY693" i="1"/>
  <c r="BZ693" i="1"/>
  <c r="CA693" i="1" s="1"/>
  <c r="BX431" i="1"/>
  <c r="BY431" i="1"/>
  <c r="BZ431" i="1"/>
  <c r="CA431" i="1" s="1"/>
  <c r="BX358" i="1"/>
  <c r="BY358" i="1"/>
  <c r="BZ358" i="1"/>
  <c r="CA358" i="1" s="1"/>
  <c r="BX261" i="1"/>
  <c r="BY261" i="1"/>
  <c r="BZ261" i="1"/>
  <c r="CA261" i="1" s="1"/>
  <c r="BX751" i="1"/>
  <c r="BY751" i="1"/>
  <c r="BZ751" i="1"/>
  <c r="CA751" i="1" s="1"/>
  <c r="BX541" i="1"/>
  <c r="BY541" i="1"/>
  <c r="BZ541" i="1"/>
  <c r="CA541" i="1" s="1"/>
  <c r="BX622" i="1"/>
  <c r="BY622" i="1"/>
  <c r="BZ622" i="1"/>
  <c r="CA622" i="1" s="1"/>
  <c r="BX484" i="1"/>
  <c r="BY484" i="1"/>
  <c r="BZ484" i="1"/>
  <c r="CA484" i="1" s="1"/>
  <c r="BX891" i="1"/>
  <c r="BY891" i="1"/>
  <c r="BZ891" i="1"/>
  <c r="CA891" i="1" s="1"/>
  <c r="BX694" i="1"/>
  <c r="BY694" i="1"/>
  <c r="BZ694" i="1"/>
  <c r="CA694" i="1" s="1"/>
  <c r="BX143" i="1"/>
  <c r="BY143" i="1"/>
  <c r="BZ143" i="1"/>
  <c r="CA143" i="1" s="1"/>
  <c r="BX133" i="1"/>
  <c r="BY133" i="1"/>
  <c r="BZ133" i="1"/>
  <c r="CA133" i="1" s="1"/>
  <c r="BX189" i="1"/>
  <c r="BY189" i="1"/>
  <c r="BZ189" i="1"/>
  <c r="CA189" i="1" s="1"/>
  <c r="BX720" i="1"/>
  <c r="BY720" i="1"/>
  <c r="BZ720" i="1"/>
  <c r="CA720" i="1" s="1"/>
  <c r="BX359" i="1"/>
  <c r="BY359" i="1"/>
  <c r="BZ359" i="1"/>
  <c r="CA359" i="1" s="1"/>
  <c r="BX244" i="1"/>
  <c r="BY244" i="1"/>
  <c r="BZ244" i="1"/>
  <c r="CA244" i="1" s="1"/>
  <c r="BX48" i="1"/>
  <c r="BY48" i="1"/>
  <c r="BZ48" i="1"/>
  <c r="CA48" i="1" s="1"/>
  <c r="BX285" i="1"/>
  <c r="BY285" i="1"/>
  <c r="BZ285" i="1"/>
  <c r="CA285" i="1" s="1"/>
  <c r="BX902" i="1"/>
  <c r="BY902" i="1"/>
  <c r="BZ902" i="1"/>
  <c r="CA902" i="1" s="1"/>
  <c r="BX333" i="1"/>
  <c r="BY333" i="1"/>
  <c r="BZ333" i="1"/>
  <c r="CA333" i="1" s="1"/>
  <c r="BX695" i="1"/>
  <c r="BY695" i="1"/>
  <c r="BZ695" i="1"/>
  <c r="CA695" i="1" s="1"/>
  <c r="BX805" i="1"/>
  <c r="BY805" i="1"/>
  <c r="BZ805" i="1"/>
  <c r="CA805" i="1" s="1"/>
  <c r="BX432" i="1"/>
  <c r="BY432" i="1"/>
  <c r="BZ432" i="1"/>
  <c r="CA432" i="1" s="1"/>
  <c r="BX872" i="1"/>
  <c r="BY872" i="1"/>
  <c r="BZ872" i="1"/>
  <c r="CA872" i="1" s="1"/>
  <c r="BX134" i="1"/>
  <c r="BY134" i="1"/>
  <c r="BZ134" i="1"/>
  <c r="CA134" i="1" s="1"/>
  <c r="BX840" i="1"/>
  <c r="BY840" i="1"/>
  <c r="BZ840" i="1"/>
  <c r="CA840" i="1" s="1"/>
  <c r="BX735" i="1"/>
  <c r="BY735" i="1"/>
  <c r="BZ735" i="1"/>
  <c r="CA735" i="1" s="1"/>
  <c r="BX873" i="1"/>
  <c r="BY873" i="1"/>
  <c r="BZ873" i="1"/>
  <c r="CA873" i="1" s="1"/>
  <c r="BX903" i="1"/>
  <c r="BY903" i="1"/>
  <c r="BZ903" i="1"/>
  <c r="CA903" i="1" s="1"/>
  <c r="BX456" i="1"/>
  <c r="BY456" i="1"/>
  <c r="BZ456" i="1"/>
  <c r="CA456" i="1" s="1"/>
  <c r="BX190" i="1"/>
  <c r="BY190" i="1"/>
  <c r="BZ190" i="1"/>
  <c r="CA190" i="1" s="1"/>
  <c r="BX3" i="1"/>
  <c r="BY3" i="1"/>
  <c r="BZ3" i="1"/>
  <c r="CA3" i="1" s="1"/>
  <c r="BX696" i="1"/>
  <c r="BY696" i="1"/>
  <c r="BZ696" i="1"/>
  <c r="CA696" i="1" s="1"/>
  <c r="BX752" i="1"/>
  <c r="BY752" i="1"/>
  <c r="BZ752" i="1"/>
  <c r="CA752" i="1" s="1"/>
  <c r="BX892" i="1"/>
  <c r="BY892" i="1"/>
  <c r="BZ892" i="1"/>
  <c r="CA892" i="1" s="1"/>
  <c r="BX736" i="1"/>
  <c r="BY736" i="1"/>
  <c r="BZ736" i="1"/>
  <c r="CA736" i="1" s="1"/>
  <c r="BX24" i="1"/>
  <c r="BY24" i="1"/>
  <c r="BZ24" i="1"/>
  <c r="CA24" i="1" s="1"/>
  <c r="BX360" i="1"/>
  <c r="BY360" i="1"/>
  <c r="BZ360" i="1"/>
  <c r="CA360" i="1" s="1"/>
  <c r="BX30" i="1"/>
  <c r="BY30" i="1"/>
  <c r="BZ30" i="1"/>
  <c r="CA30" i="1" s="1"/>
  <c r="BX157" i="1"/>
  <c r="BY157" i="1"/>
  <c r="BZ157" i="1"/>
  <c r="CA157" i="1" s="1"/>
  <c r="BX119" i="1"/>
  <c r="BY119" i="1"/>
  <c r="BZ119" i="1"/>
  <c r="CA119" i="1" s="1"/>
  <c r="BX262" i="1"/>
  <c r="BY262" i="1"/>
  <c r="BZ262" i="1"/>
  <c r="CA262" i="1"/>
  <c r="BX144" i="1"/>
  <c r="BY144" i="1"/>
  <c r="BZ144" i="1"/>
  <c r="CA144" i="1"/>
  <c r="BX403" i="1"/>
  <c r="BY403" i="1"/>
  <c r="BZ403" i="1"/>
  <c r="CA403" i="1" s="1"/>
  <c r="BX506" i="1"/>
  <c r="BY506" i="1"/>
  <c r="BZ506" i="1"/>
  <c r="CA506" i="1" s="1"/>
  <c r="BX191" i="1"/>
  <c r="BY191" i="1"/>
  <c r="BZ191" i="1"/>
  <c r="CA191" i="1" s="1"/>
  <c r="BX263" i="1"/>
  <c r="BY263" i="1"/>
  <c r="BZ263" i="1"/>
  <c r="CA263" i="1" s="1"/>
  <c r="BX485" i="1"/>
  <c r="BY485" i="1"/>
  <c r="BZ485" i="1"/>
  <c r="CA485" i="1" s="1"/>
  <c r="BX71" i="1"/>
  <c r="BY71" i="1"/>
  <c r="BZ71" i="1"/>
  <c r="CA71" i="1" s="1"/>
  <c r="BX37" i="1"/>
  <c r="BY37" i="1"/>
  <c r="BZ37" i="1"/>
  <c r="CA37" i="1" s="1"/>
  <c r="BX76" i="1"/>
  <c r="BY76" i="1"/>
  <c r="BZ76" i="1"/>
  <c r="CA76" i="1" s="1"/>
  <c r="BX600" i="1"/>
  <c r="BY600" i="1"/>
  <c r="BZ600" i="1"/>
  <c r="CA600" i="1" s="1"/>
  <c r="BX89" i="1"/>
  <c r="BY89" i="1"/>
  <c r="BZ89" i="1"/>
  <c r="CA89" i="1" s="1"/>
  <c r="BX66" i="1"/>
  <c r="BY66" i="1"/>
  <c r="BZ66" i="1"/>
  <c r="CA66" i="1" s="1"/>
  <c r="BX67" i="1"/>
  <c r="BY67" i="1"/>
  <c r="BZ67" i="1"/>
  <c r="CA67" i="1" s="1"/>
  <c r="BX776" i="1"/>
  <c r="BY776" i="1"/>
  <c r="BZ776" i="1"/>
  <c r="CA776" i="1" s="1"/>
  <c r="BX737" i="1"/>
  <c r="BY737" i="1"/>
  <c r="BZ737" i="1"/>
  <c r="CA737" i="1" s="1"/>
  <c r="BX904" i="1"/>
  <c r="BY904" i="1"/>
  <c r="BZ904" i="1"/>
  <c r="CA904" i="1" s="1"/>
  <c r="BX361" i="1"/>
  <c r="BY361" i="1"/>
  <c r="BZ361" i="1"/>
  <c r="CA361" i="1" s="1"/>
  <c r="BX697" i="1"/>
  <c r="BY697" i="1"/>
  <c r="BZ697" i="1"/>
  <c r="CA697" i="1" s="1"/>
  <c r="BX791" i="1"/>
  <c r="BY791" i="1"/>
  <c r="BZ791" i="1"/>
  <c r="CA791" i="1" s="1"/>
  <c r="BX286" i="1"/>
  <c r="BY286" i="1"/>
  <c r="BZ286" i="1"/>
  <c r="CA286" i="1" s="1"/>
  <c r="BX245" i="1"/>
  <c r="BY245" i="1"/>
  <c r="BZ245" i="1"/>
  <c r="CA245" i="1" s="1"/>
  <c r="BX264" i="1"/>
  <c r="BY264" i="1"/>
  <c r="BZ264" i="1"/>
  <c r="CA264" i="1" s="1"/>
  <c r="BX575" i="1"/>
  <c r="BY575" i="1"/>
  <c r="BZ575" i="1"/>
  <c r="CA575" i="1" s="1"/>
  <c r="BX841" i="1"/>
  <c r="BY841" i="1"/>
  <c r="BZ841" i="1"/>
  <c r="CA841" i="1" s="1"/>
  <c r="BX542" i="1"/>
  <c r="BY542" i="1"/>
  <c r="BZ542" i="1"/>
  <c r="CA542" i="1" s="1"/>
  <c r="BX192" i="1"/>
  <c r="BY192" i="1"/>
  <c r="BZ192" i="1"/>
  <c r="CA192" i="1" s="1"/>
  <c r="BX543" i="1"/>
  <c r="BY543" i="1"/>
  <c r="BZ543" i="1"/>
  <c r="CA543" i="1" s="1"/>
  <c r="BX753" i="1"/>
  <c r="BY753" i="1"/>
  <c r="BZ753" i="1"/>
  <c r="CA753" i="1" s="1"/>
  <c r="BX404" i="1"/>
  <c r="BY404" i="1"/>
  <c r="BZ404" i="1"/>
  <c r="CA404" i="1" s="1"/>
  <c r="BX738" i="1"/>
  <c r="BY738" i="1"/>
  <c r="BZ738" i="1"/>
  <c r="CA738" i="1" s="1"/>
  <c r="BX457" i="1"/>
  <c r="BY457" i="1"/>
  <c r="BZ457" i="1"/>
  <c r="CA457" i="1" s="1"/>
  <c r="BX862" i="1"/>
  <c r="BY862" i="1"/>
  <c r="BZ862" i="1"/>
  <c r="CA862" i="1" s="1"/>
  <c r="BX362" i="1"/>
  <c r="BY362" i="1"/>
  <c r="BZ362" i="1"/>
  <c r="CA362" i="1" s="1"/>
  <c r="BX544" i="1"/>
  <c r="BY544" i="1"/>
  <c r="BZ544" i="1"/>
  <c r="CA544" i="1" s="1"/>
  <c r="BX405" i="1"/>
  <c r="BY405" i="1"/>
  <c r="BZ405" i="1"/>
  <c r="CA405" i="1" s="1"/>
  <c r="BX623" i="1"/>
  <c r="BY623" i="1"/>
  <c r="BZ623" i="1"/>
  <c r="CA623" i="1" s="1"/>
  <c r="BX246" i="1"/>
  <c r="BY246" i="1"/>
  <c r="BZ246" i="1"/>
  <c r="CA246" i="1" s="1"/>
  <c r="BX158" i="1"/>
  <c r="BY158" i="1"/>
  <c r="BZ158" i="1"/>
  <c r="CA158" i="1" s="1"/>
  <c r="BX624" i="1"/>
  <c r="BY624" i="1"/>
  <c r="BZ624" i="1"/>
  <c r="CA624" i="1" s="1"/>
  <c r="BX819" i="1"/>
  <c r="BY819" i="1"/>
  <c r="BZ819" i="1"/>
  <c r="CA819" i="1" s="1"/>
  <c r="BX49" i="1"/>
  <c r="BY49" i="1"/>
  <c r="BZ49" i="1"/>
  <c r="CA49" i="1" s="1"/>
  <c r="BX754" i="1"/>
  <c r="BY754" i="1"/>
  <c r="BZ754" i="1"/>
  <c r="CA754" i="1" s="1"/>
  <c r="BX99" i="1"/>
  <c r="BY99" i="1"/>
  <c r="BZ99" i="1"/>
  <c r="CA99" i="1" s="1"/>
  <c r="BX905" i="1"/>
  <c r="BY905" i="1"/>
  <c r="BZ905" i="1"/>
  <c r="CA905" i="1" s="1"/>
  <c r="BX486" i="1"/>
  <c r="BY486" i="1"/>
  <c r="BZ486" i="1"/>
  <c r="CA486" i="1" s="1"/>
  <c r="BX721" i="1"/>
  <c r="BY721" i="1"/>
  <c r="BZ721" i="1"/>
  <c r="CA721" i="1" s="1"/>
  <c r="BX806" i="1"/>
  <c r="BY806" i="1"/>
  <c r="BZ806" i="1"/>
  <c r="CA806" i="1" s="1"/>
  <c r="BX679" i="1"/>
  <c r="BY679" i="1"/>
  <c r="BZ679" i="1"/>
  <c r="CA679" i="1" s="1"/>
  <c r="BX576" i="1"/>
  <c r="BY576" i="1"/>
  <c r="BZ576" i="1"/>
  <c r="CA576" i="1" s="1"/>
  <c r="BX820" i="1"/>
  <c r="BY820" i="1"/>
  <c r="BZ820" i="1"/>
  <c r="CA820" i="1" s="1"/>
  <c r="BX179" i="1"/>
  <c r="BY179" i="1"/>
  <c r="BZ179" i="1"/>
  <c r="CA179" i="1" s="1"/>
  <c r="BX893" i="1"/>
  <c r="BY893" i="1"/>
  <c r="BZ893" i="1"/>
  <c r="CA893" i="1" s="1"/>
  <c r="BX227" i="1"/>
  <c r="BY227" i="1"/>
  <c r="BZ227" i="1"/>
  <c r="CA227" i="1" s="1"/>
  <c r="BX792" i="1"/>
  <c r="BY792" i="1"/>
  <c r="BZ792" i="1"/>
  <c r="CA792" i="1" s="1"/>
  <c r="BX601" i="1"/>
  <c r="BY601" i="1"/>
  <c r="BZ601" i="1"/>
  <c r="CA601" i="1" s="1"/>
  <c r="BX145" i="1"/>
  <c r="BY145" i="1"/>
  <c r="BZ145" i="1"/>
  <c r="CA145" i="1" s="1"/>
  <c r="BX334" i="1"/>
  <c r="BY334" i="1"/>
  <c r="BZ334" i="1"/>
  <c r="CA334" i="1" s="1"/>
  <c r="BX793" i="1"/>
  <c r="BY793" i="1"/>
  <c r="BZ793" i="1"/>
  <c r="CA793" i="1" s="1"/>
  <c r="BX698" i="1"/>
  <c r="BY698" i="1"/>
  <c r="BZ698" i="1"/>
  <c r="CA698" i="1" s="1"/>
  <c r="BX507" i="1"/>
  <c r="BY507" i="1"/>
  <c r="BZ507" i="1"/>
  <c r="CA507" i="1" s="1"/>
  <c r="BX680" i="1"/>
  <c r="BY680" i="1"/>
  <c r="BZ680" i="1"/>
  <c r="CA680" i="1" s="1"/>
  <c r="BX406" i="1"/>
  <c r="BY406" i="1"/>
  <c r="BZ406" i="1"/>
  <c r="CA406" i="1" s="1"/>
  <c r="BX625" i="1"/>
  <c r="BY625" i="1"/>
  <c r="BZ625" i="1"/>
  <c r="CA625" i="1" s="1"/>
  <c r="BX739" i="1"/>
  <c r="BY739" i="1"/>
  <c r="BZ739" i="1"/>
  <c r="CA739" i="1" s="1"/>
  <c r="BX643" i="1"/>
  <c r="BY643" i="1"/>
  <c r="BZ643" i="1"/>
  <c r="CA643" i="1" s="1"/>
  <c r="BX740" i="1"/>
  <c r="BY740" i="1"/>
  <c r="BZ740" i="1"/>
  <c r="CA740" i="1" s="1"/>
  <c r="BX842" i="1"/>
  <c r="BY842" i="1"/>
  <c r="BZ842" i="1"/>
  <c r="CA842" i="1" s="1"/>
  <c r="BX722" i="1"/>
  <c r="BY722" i="1"/>
  <c r="BZ722" i="1"/>
  <c r="CA722" i="1"/>
  <c r="BX363" i="1"/>
  <c r="BY363" i="1"/>
  <c r="BZ363" i="1"/>
  <c r="CA363" i="1"/>
  <c r="BX723" i="1"/>
  <c r="BY723" i="1"/>
  <c r="BZ723" i="1"/>
  <c r="CA723" i="1"/>
  <c r="BX936" i="1"/>
  <c r="BY936" i="1"/>
  <c r="BZ936" i="1"/>
  <c r="CA936" i="1" s="1"/>
  <c r="BX38" i="1"/>
  <c r="BY38" i="1"/>
  <c r="BZ38" i="1"/>
  <c r="CA38" i="1" s="1"/>
  <c r="BX843" i="1"/>
  <c r="BY843" i="1"/>
  <c r="BZ843" i="1"/>
  <c r="CA843" i="1" s="1"/>
  <c r="BX458" i="1"/>
  <c r="BY458" i="1"/>
  <c r="BZ458" i="1"/>
  <c r="CA458" i="1" s="1"/>
  <c r="BX90" i="1"/>
  <c r="BY90" i="1"/>
  <c r="BZ90" i="1"/>
  <c r="CA90" i="1" s="1"/>
  <c r="BX755" i="1"/>
  <c r="BY755" i="1"/>
  <c r="BZ755" i="1"/>
  <c r="CA755" i="1" s="1"/>
  <c r="BX407" i="1"/>
  <c r="BY407" i="1"/>
  <c r="BZ407" i="1"/>
  <c r="CA407" i="1" s="1"/>
  <c r="BX508" i="1"/>
  <c r="BY508" i="1"/>
  <c r="BZ508" i="1"/>
  <c r="CA508" i="1" s="1"/>
  <c r="BX287" i="1"/>
  <c r="BY287" i="1"/>
  <c r="BZ287" i="1"/>
  <c r="CA287" i="1" s="1"/>
  <c r="BX364" i="1"/>
  <c r="BY364" i="1"/>
  <c r="BZ364" i="1"/>
  <c r="CA364" i="1" s="1"/>
  <c r="BX77" i="1"/>
  <c r="BY77" i="1"/>
  <c r="BZ77" i="1"/>
  <c r="CA77" i="1" s="1"/>
  <c r="BX459" i="1"/>
  <c r="BY459" i="1"/>
  <c r="BZ459" i="1"/>
  <c r="CA459" i="1" s="1"/>
  <c r="BX433" i="1"/>
  <c r="BY433" i="1"/>
  <c r="BZ433" i="1"/>
  <c r="CA433" i="1" s="1"/>
  <c r="BX460" i="1"/>
  <c r="BY460" i="1"/>
  <c r="BZ460" i="1"/>
  <c r="CA460" i="1" s="1"/>
  <c r="BX602" i="1"/>
  <c r="BY602" i="1"/>
  <c r="BZ602" i="1"/>
  <c r="CA602" i="1" s="1"/>
  <c r="BX91" i="1"/>
  <c r="BY91" i="1"/>
  <c r="BZ91" i="1"/>
  <c r="CA91" i="1" s="1"/>
  <c r="BX874" i="1"/>
  <c r="BY874" i="1"/>
  <c r="BZ874" i="1"/>
  <c r="CA874" i="1" s="1"/>
  <c r="BX265" i="1"/>
  <c r="BY265" i="1"/>
  <c r="BZ265" i="1"/>
  <c r="CA265" i="1" s="1"/>
  <c r="BX577" i="1"/>
  <c r="BY577" i="1"/>
  <c r="BZ577" i="1"/>
  <c r="CA577" i="1" s="1"/>
  <c r="BX487" i="1"/>
  <c r="BY487" i="1"/>
  <c r="BZ487" i="1"/>
  <c r="CA487" i="1" s="1"/>
  <c r="BX844" i="1"/>
  <c r="BY844" i="1"/>
  <c r="BZ844" i="1"/>
  <c r="CA844" i="1" s="1"/>
  <c r="BX461" i="1"/>
  <c r="BY461" i="1"/>
  <c r="BZ461" i="1"/>
  <c r="CA461" i="1" s="1"/>
  <c r="BX603" i="1"/>
  <c r="BY603" i="1"/>
  <c r="BZ603" i="1"/>
  <c r="CA603" i="1" s="1"/>
  <c r="BX120" i="1"/>
  <c r="BY120" i="1"/>
  <c r="BZ120" i="1"/>
  <c r="CA120" i="1" s="1"/>
  <c r="BX699" i="1"/>
  <c r="BY699" i="1"/>
  <c r="BZ699" i="1"/>
  <c r="CA699" i="1" s="1"/>
  <c r="BX307" i="1"/>
  <c r="BY307" i="1"/>
  <c r="BZ307" i="1"/>
  <c r="CA307" i="1" s="1"/>
  <c r="BX72" i="1"/>
  <c r="BY72" i="1"/>
  <c r="BZ72" i="1"/>
  <c r="CA72" i="1" s="1"/>
  <c r="BX807" i="1"/>
  <c r="BY807" i="1"/>
  <c r="BZ807" i="1"/>
  <c r="CA807" i="1" s="1"/>
  <c r="BX365" i="1"/>
  <c r="BY365" i="1"/>
  <c r="BZ365" i="1"/>
  <c r="CA365" i="1" s="1"/>
  <c r="BX288" i="1"/>
  <c r="BY288" i="1"/>
  <c r="BZ288" i="1"/>
  <c r="CA288" i="1" s="1"/>
  <c r="BX266" i="1"/>
  <c r="BY266" i="1"/>
  <c r="BZ266" i="1"/>
  <c r="CA266" i="1" s="1"/>
  <c r="BX335" i="1"/>
  <c r="BY335" i="1"/>
  <c r="BZ335" i="1"/>
  <c r="CA335" i="1" s="1"/>
  <c r="BX289" i="1"/>
  <c r="BY289" i="1"/>
  <c r="BZ289" i="1"/>
  <c r="CA289" i="1" s="1"/>
  <c r="BX212" i="1"/>
  <c r="BY212" i="1"/>
  <c r="BZ212" i="1"/>
  <c r="CA212" i="1" s="1"/>
  <c r="BX943" i="1"/>
  <c r="BY943" i="1"/>
  <c r="BZ943" i="1"/>
  <c r="CA943" i="1" s="1"/>
  <c r="BX845" i="1"/>
  <c r="BY845" i="1"/>
  <c r="BZ845" i="1"/>
  <c r="CA845" i="1" s="1"/>
  <c r="BX366" i="1"/>
  <c r="BY366" i="1"/>
  <c r="BZ366" i="1"/>
  <c r="CA366" i="1" s="1"/>
  <c r="BX681" i="1"/>
  <c r="BY681" i="1"/>
  <c r="BZ681" i="1"/>
  <c r="CA681" i="1" s="1"/>
  <c r="BX808" i="1"/>
  <c r="BY808" i="1"/>
  <c r="BZ808" i="1"/>
  <c r="CA808" i="1"/>
  <c r="BX644" i="1"/>
  <c r="BY644" i="1"/>
  <c r="BZ644" i="1"/>
  <c r="CA644" i="1"/>
  <c r="BX228" i="1"/>
  <c r="BY228" i="1"/>
  <c r="BZ228" i="1"/>
  <c r="CA228" i="1" s="1"/>
  <c r="BX645" i="1"/>
  <c r="BY645" i="1"/>
  <c r="BZ645" i="1"/>
  <c r="CA645" i="1" s="1"/>
  <c r="BX509" i="1"/>
  <c r="BY509" i="1"/>
  <c r="BZ509" i="1"/>
  <c r="CA509" i="1" s="1"/>
  <c r="BX646" i="1"/>
  <c r="BY646" i="1"/>
  <c r="BZ646" i="1"/>
  <c r="CA646" i="1" s="1"/>
  <c r="BX18" i="1"/>
  <c r="BY18" i="1"/>
  <c r="BZ18" i="1"/>
  <c r="CA18" i="1" s="1"/>
  <c r="BX213" i="1"/>
  <c r="BY213" i="1"/>
  <c r="BZ213" i="1"/>
  <c r="CA213" i="1" s="1"/>
  <c r="BX135" i="1"/>
  <c r="BY135" i="1"/>
  <c r="BZ135" i="1"/>
  <c r="CA135" i="1" s="1"/>
  <c r="BX159" i="1"/>
  <c r="BY159" i="1"/>
  <c r="BZ159" i="1"/>
  <c r="CA159" i="1" s="1"/>
  <c r="BX510" i="1"/>
  <c r="BY510" i="1"/>
  <c r="BZ510" i="1"/>
  <c r="CA510" i="1" s="1"/>
  <c r="BX906" i="1"/>
  <c r="BY906" i="1"/>
  <c r="BZ906" i="1"/>
  <c r="CA906" i="1" s="1"/>
  <c r="BX647" i="1"/>
  <c r="BY647" i="1"/>
  <c r="BZ647" i="1"/>
  <c r="CA647" i="1" s="1"/>
  <c r="BX511" i="1"/>
  <c r="BY511" i="1"/>
  <c r="BZ511" i="1"/>
  <c r="CA511" i="1" s="1"/>
  <c r="BX367" i="1"/>
  <c r="BY367" i="1"/>
  <c r="BZ367" i="1"/>
  <c r="CA367" i="1" s="1"/>
  <c r="BX937" i="1"/>
  <c r="BY937" i="1"/>
  <c r="BZ937" i="1"/>
  <c r="CA937" i="1" s="1"/>
  <c r="BX44" i="1"/>
  <c r="BY44" i="1"/>
  <c r="BZ44" i="1"/>
  <c r="CA44" i="1" s="1"/>
  <c r="BX756" i="1"/>
  <c r="BY756" i="1"/>
  <c r="BZ756" i="1"/>
  <c r="CA756" i="1" s="1"/>
  <c r="BX488" i="1"/>
  <c r="BY488" i="1"/>
  <c r="BZ488" i="1"/>
  <c r="CA488" i="1" s="1"/>
  <c r="BX938" i="1"/>
  <c r="BY938" i="1"/>
  <c r="BZ938" i="1"/>
  <c r="CA938" i="1" s="1"/>
  <c r="BX545" i="1"/>
  <c r="BY545" i="1"/>
  <c r="BZ545" i="1"/>
  <c r="CA545" i="1" s="1"/>
  <c r="BX368" i="1"/>
  <c r="BY368" i="1"/>
  <c r="BZ368" i="1"/>
  <c r="CA368" i="1" s="1"/>
  <c r="BX578" i="1"/>
  <c r="BY578" i="1"/>
  <c r="BZ578" i="1"/>
  <c r="CA578" i="1" s="1"/>
  <c r="BX369" i="1"/>
  <c r="BY369" i="1"/>
  <c r="BZ369" i="1"/>
  <c r="CA369" i="1" s="1"/>
  <c r="BX648" i="1"/>
  <c r="BY648" i="1"/>
  <c r="BZ648" i="1"/>
  <c r="CA648" i="1" s="1"/>
  <c r="BX821" i="1"/>
  <c r="BY821" i="1"/>
  <c r="BZ821" i="1"/>
  <c r="CA821" i="1" s="1"/>
  <c r="BX434" i="1"/>
  <c r="BY434" i="1"/>
  <c r="BZ434" i="1"/>
  <c r="CA434" i="1" s="1"/>
  <c r="BX113" i="1"/>
  <c r="BY113" i="1"/>
  <c r="BZ113" i="1"/>
  <c r="CA113" i="1" s="1"/>
  <c r="BX700" i="1"/>
  <c r="BY700" i="1"/>
  <c r="BZ700" i="1"/>
  <c r="CA700" i="1"/>
  <c r="BX121" i="1"/>
  <c r="BY121" i="1"/>
  <c r="BZ121" i="1"/>
  <c r="CA121" i="1"/>
  <c r="BX822" i="1"/>
  <c r="BY822" i="1"/>
  <c r="BZ822" i="1"/>
  <c r="CA822" i="1" s="1"/>
  <c r="BX290" i="1"/>
  <c r="BY290" i="1"/>
  <c r="BZ290" i="1"/>
  <c r="CA290" i="1" s="1"/>
  <c r="BX846" i="1"/>
  <c r="BY846" i="1"/>
  <c r="BZ846" i="1"/>
  <c r="CA846" i="1" s="1"/>
  <c r="BX724" i="1"/>
  <c r="BY724" i="1"/>
  <c r="BZ724" i="1"/>
  <c r="CA724" i="1" s="1"/>
  <c r="BX512" i="1"/>
  <c r="BY512" i="1"/>
  <c r="BZ512" i="1"/>
  <c r="CA512" i="1" s="1"/>
  <c r="BX847" i="1"/>
  <c r="BY847" i="1"/>
  <c r="BZ847" i="1"/>
  <c r="CA847" i="1" s="1"/>
  <c r="BX489" i="1"/>
  <c r="BY489" i="1"/>
  <c r="BZ489" i="1"/>
  <c r="CA489" i="1" s="1"/>
  <c r="BX146" i="1"/>
  <c r="BY146" i="1"/>
  <c r="BZ146" i="1"/>
  <c r="CA146" i="1" s="1"/>
  <c r="BX462" i="1"/>
  <c r="BY462" i="1"/>
  <c r="BZ462" i="1"/>
  <c r="CA462" i="1" s="1"/>
  <c r="BX247" i="1"/>
  <c r="BY247" i="1"/>
  <c r="BZ247" i="1"/>
  <c r="CA247" i="1" s="1"/>
  <c r="BX626" i="1"/>
  <c r="BY626" i="1"/>
  <c r="BZ626" i="1"/>
  <c r="CA626" i="1" s="1"/>
  <c r="BX863" i="1"/>
  <c r="BY863" i="1"/>
  <c r="BZ863" i="1"/>
  <c r="CA863" i="1" s="1"/>
  <c r="BX894" i="1"/>
  <c r="BY894" i="1"/>
  <c r="BZ894" i="1"/>
  <c r="CA894" i="1" s="1"/>
  <c r="BX336" i="1"/>
  <c r="BY336" i="1"/>
  <c r="BZ336" i="1"/>
  <c r="CA336" i="1" s="1"/>
  <c r="BX757" i="1"/>
  <c r="BY757" i="1"/>
  <c r="BZ757" i="1"/>
  <c r="CA757" i="1" s="1"/>
  <c r="BX291" i="1"/>
  <c r="BY291" i="1"/>
  <c r="BZ291" i="1"/>
  <c r="CA291" i="1" s="1"/>
  <c r="BX214" i="1"/>
  <c r="BY214" i="1"/>
  <c r="BZ214" i="1"/>
  <c r="CA214" i="1" s="1"/>
  <c r="BX308" i="1"/>
  <c r="BY308" i="1"/>
  <c r="BZ308" i="1"/>
  <c r="CA308" i="1" s="1"/>
  <c r="BX777" i="1"/>
  <c r="BY777" i="1"/>
  <c r="BZ777" i="1"/>
  <c r="CA777" i="1" s="1"/>
  <c r="BX546" i="1"/>
  <c r="BY546" i="1"/>
  <c r="BZ546" i="1"/>
  <c r="CA546" i="1" s="1"/>
  <c r="BX941" i="1"/>
  <c r="BY941" i="1"/>
  <c r="BZ941" i="1"/>
  <c r="CA941" i="1" s="1"/>
  <c r="BX547" i="1"/>
  <c r="BY547" i="1"/>
  <c r="BZ547" i="1"/>
  <c r="CA547" i="1" s="1"/>
  <c r="BX778" i="1"/>
  <c r="BY778" i="1"/>
  <c r="BZ778" i="1"/>
  <c r="CA778" i="1" s="1"/>
  <c r="BX54" i="1"/>
  <c r="BY54" i="1"/>
  <c r="BZ54" i="1"/>
  <c r="CA54" i="1" s="1"/>
  <c r="BX907" i="1"/>
  <c r="BY907" i="1"/>
  <c r="BZ907" i="1"/>
  <c r="CA907" i="1" s="1"/>
  <c r="BX337" i="1"/>
  <c r="BY337" i="1"/>
  <c r="BZ337" i="1"/>
  <c r="CA337" i="1" s="1"/>
  <c r="BX16" i="1"/>
  <c r="BY16" i="1"/>
  <c r="BZ16" i="1"/>
  <c r="CA16" i="1" s="1"/>
  <c r="BX248" i="1"/>
  <c r="BY248" i="1"/>
  <c r="BZ248" i="1"/>
  <c r="CA248" i="1" s="1"/>
  <c r="BX160" i="1"/>
  <c r="BY160" i="1"/>
  <c r="BZ160" i="1"/>
  <c r="CA160" i="1" s="1"/>
  <c r="BX114" i="1"/>
  <c r="BY114" i="1"/>
  <c r="BZ114" i="1"/>
  <c r="CA114" i="1" s="1"/>
  <c r="BX875" i="1"/>
  <c r="BY875" i="1"/>
  <c r="BZ875" i="1"/>
  <c r="CA875" i="1"/>
  <c r="BX122" i="1"/>
  <c r="BY122" i="1"/>
  <c r="BZ122" i="1"/>
  <c r="CA122" i="1"/>
  <c r="BX5" i="1"/>
  <c r="BY5" i="1"/>
  <c r="BZ5" i="1"/>
  <c r="CA5" i="1" s="1"/>
  <c r="BX939" i="1"/>
  <c r="BY939" i="1"/>
  <c r="BZ939" i="1"/>
  <c r="CA939" i="1" s="1"/>
  <c r="BX309" i="1"/>
  <c r="BY309" i="1"/>
  <c r="BZ309" i="1"/>
  <c r="CA309" i="1" s="1"/>
  <c r="BX649" i="1"/>
  <c r="BY649" i="1"/>
  <c r="BZ649" i="1"/>
  <c r="CA649" i="1" s="1"/>
  <c r="BX650" i="1"/>
  <c r="BY650" i="1"/>
  <c r="BZ650" i="1"/>
  <c r="CA650" i="1" s="1"/>
  <c r="BX925" i="1"/>
  <c r="BY925" i="1"/>
  <c r="BZ925" i="1"/>
  <c r="CA925" i="1" s="1"/>
  <c r="BX73" i="1"/>
  <c r="BY73" i="1"/>
  <c r="BZ73" i="1"/>
  <c r="CA73" i="1" s="1"/>
  <c r="BX627" i="1"/>
  <c r="BY627" i="1"/>
  <c r="BZ627" i="1"/>
  <c r="CA627" i="1" s="1"/>
  <c r="BX628" i="1"/>
  <c r="BY628" i="1"/>
  <c r="BZ628" i="1"/>
  <c r="CA628" i="1" s="1"/>
  <c r="BX147" i="1"/>
  <c r="BY147" i="1"/>
  <c r="BZ147" i="1"/>
  <c r="CA147" i="1" s="1"/>
  <c r="BX490" i="1"/>
  <c r="BY490" i="1"/>
  <c r="BZ490" i="1"/>
  <c r="CA490" i="1" s="1"/>
  <c r="BX148" i="1"/>
  <c r="BY148" i="1"/>
  <c r="BZ148" i="1"/>
  <c r="CA148" i="1" s="1"/>
  <c r="BX463" i="1"/>
  <c r="BY463" i="1"/>
  <c r="BZ463" i="1"/>
  <c r="CA463" i="1" s="1"/>
  <c r="BX229" i="1"/>
  <c r="BY229" i="1"/>
  <c r="BZ229" i="1"/>
  <c r="CA229" i="1" s="1"/>
  <c r="BX548" i="1"/>
  <c r="BY548" i="1"/>
  <c r="BZ548" i="1"/>
  <c r="CA548" i="1" s="1"/>
  <c r="BX823" i="1"/>
  <c r="BY823" i="1"/>
  <c r="BZ823" i="1"/>
  <c r="CA823" i="1" s="1"/>
  <c r="BX180" i="1"/>
  <c r="BY180" i="1"/>
  <c r="BZ180" i="1"/>
  <c r="CA180" i="1" s="1"/>
  <c r="BX604" i="1"/>
  <c r="BY604" i="1"/>
  <c r="BZ604" i="1"/>
  <c r="CA604" i="1" s="1"/>
  <c r="BX267" i="1"/>
  <c r="BY267" i="1"/>
  <c r="BZ267" i="1"/>
  <c r="CA267" i="1" s="1"/>
  <c r="BX310" i="1"/>
  <c r="BY310" i="1"/>
  <c r="BZ310" i="1"/>
  <c r="CA310" i="1" s="1"/>
  <c r="BX549" i="1"/>
  <c r="BY549" i="1"/>
  <c r="BZ549" i="1"/>
  <c r="CA549" i="1" s="1"/>
  <c r="BX292" i="1"/>
  <c r="BY292" i="1"/>
  <c r="BZ292" i="1"/>
  <c r="CA292" i="1" s="1"/>
  <c r="BX605" i="1"/>
  <c r="BY605" i="1"/>
  <c r="BZ605" i="1"/>
  <c r="CA605" i="1" s="1"/>
  <c r="BX100" i="1"/>
  <c r="BY100" i="1"/>
  <c r="BZ100" i="1"/>
  <c r="CA100" i="1" s="1"/>
  <c r="BX876" i="1"/>
  <c r="BY876" i="1"/>
  <c r="BZ876" i="1"/>
  <c r="CA876" i="1" s="1"/>
  <c r="BX101" i="1"/>
  <c r="BY101" i="1"/>
  <c r="BZ101" i="1"/>
  <c r="CA101" i="1" s="1"/>
  <c r="BX193" i="1"/>
  <c r="BY193" i="1"/>
  <c r="BZ193" i="1"/>
  <c r="CA193" i="1" s="1"/>
  <c r="BX513" i="1"/>
  <c r="BY513" i="1"/>
  <c r="BZ513" i="1"/>
  <c r="CA513" i="1" s="1"/>
  <c r="BX102" i="1"/>
  <c r="BY102" i="1"/>
  <c r="BZ102" i="1"/>
  <c r="CA102" i="1" s="1"/>
  <c r="BX149" i="1"/>
  <c r="BY149" i="1"/>
  <c r="BZ149" i="1"/>
  <c r="CA149" i="1" s="1"/>
  <c r="BX877" i="1"/>
  <c r="BY877" i="1"/>
  <c r="BZ877" i="1"/>
  <c r="CA877" i="1" s="1"/>
  <c r="BX848" i="1"/>
  <c r="BY848" i="1"/>
  <c r="BZ848" i="1"/>
  <c r="CA848" i="1" s="1"/>
  <c r="BX19" i="1"/>
  <c r="BY19" i="1"/>
  <c r="BZ19" i="1"/>
  <c r="CA19" i="1" s="1"/>
  <c r="BX651" i="1"/>
  <c r="BY651" i="1"/>
  <c r="BZ651" i="1"/>
  <c r="CA651" i="1"/>
  <c r="BX908" i="1"/>
  <c r="BY908" i="1"/>
  <c r="BZ908" i="1"/>
  <c r="CA908" i="1"/>
  <c r="BX629" i="1"/>
  <c r="BY629" i="1"/>
  <c r="BZ629" i="1"/>
  <c r="CA629" i="1" s="1"/>
  <c r="BX249" i="1"/>
  <c r="BY249" i="1"/>
  <c r="BZ249" i="1"/>
  <c r="CA249" i="1" s="1"/>
  <c r="BX579" i="1"/>
  <c r="BY579" i="1"/>
  <c r="BZ579" i="1"/>
  <c r="CA579" i="1" s="1"/>
  <c r="BX914" i="1"/>
  <c r="BY914" i="1"/>
  <c r="BZ914" i="1"/>
  <c r="CA914" i="1" s="1"/>
  <c r="BX230" i="1"/>
  <c r="BY230" i="1"/>
  <c r="BZ230" i="1"/>
  <c r="CA230" i="1" s="1"/>
  <c r="BX231" i="1"/>
  <c r="BY231" i="1"/>
  <c r="BZ231" i="1"/>
  <c r="CA231" i="1" s="1"/>
  <c r="BX909" i="1"/>
  <c r="BY909" i="1"/>
  <c r="BZ909" i="1"/>
  <c r="CA909" i="1"/>
  <c r="BX194" i="1"/>
  <c r="BY194" i="1"/>
  <c r="BZ194" i="1"/>
  <c r="CA194" i="1"/>
  <c r="BX682" i="1"/>
  <c r="BY682" i="1"/>
  <c r="BZ682" i="1"/>
  <c r="CA682" i="1" s="1"/>
  <c r="BX123" i="1"/>
  <c r="BY123" i="1"/>
  <c r="BZ123" i="1"/>
  <c r="CA123" i="1" s="1"/>
  <c r="BX408" i="1"/>
  <c r="BY408" i="1"/>
  <c r="BZ408" i="1"/>
  <c r="CA408" i="1" s="1"/>
  <c r="BX630" i="1"/>
  <c r="BY630" i="1"/>
  <c r="BZ630" i="1"/>
  <c r="CA630" i="1" s="1"/>
  <c r="BX683" i="1"/>
  <c r="BY683" i="1"/>
  <c r="BZ683" i="1"/>
  <c r="CA683" i="1" s="1"/>
  <c r="BX725" i="1"/>
  <c r="BY725" i="1"/>
  <c r="BZ725" i="1"/>
  <c r="CA725" i="1" s="1"/>
  <c r="BX864" i="1"/>
  <c r="BY864" i="1"/>
  <c r="BZ864" i="1"/>
  <c r="CA864" i="1" s="1"/>
  <c r="BX910" i="1"/>
  <c r="BY910" i="1"/>
  <c r="BZ910" i="1"/>
  <c r="CA910" i="1" s="1"/>
  <c r="BX232" i="1"/>
  <c r="BY232" i="1"/>
  <c r="BZ232" i="1"/>
  <c r="CA232" i="1" s="1"/>
  <c r="BX911" i="1"/>
  <c r="BY911" i="1"/>
  <c r="BZ911" i="1"/>
  <c r="CA911" i="1" s="1"/>
  <c r="BX824" i="1"/>
  <c r="BY824" i="1"/>
  <c r="BZ824" i="1"/>
  <c r="CA824" i="1" s="1"/>
  <c r="BX758" i="1"/>
  <c r="BY758" i="1"/>
  <c r="BZ758" i="1"/>
  <c r="CA758" i="1" s="1"/>
  <c r="BX878" i="1"/>
  <c r="BY878" i="1"/>
  <c r="BZ878" i="1"/>
  <c r="CA878" i="1" s="1"/>
  <c r="BX293" i="1"/>
  <c r="BY293" i="1"/>
  <c r="BZ293" i="1"/>
  <c r="CA293" i="1" s="1"/>
  <c r="BX409" i="1"/>
  <c r="BY409" i="1"/>
  <c r="BZ409" i="1"/>
  <c r="CA409" i="1"/>
  <c r="BX701" i="1"/>
  <c r="BY701" i="1"/>
  <c r="BZ701" i="1"/>
  <c r="CA701" i="1" s="1"/>
  <c r="BX652" i="1"/>
  <c r="BY652" i="1"/>
  <c r="BZ652" i="1"/>
  <c r="CA652" i="1" s="1"/>
  <c r="BX580" i="1"/>
  <c r="BY580" i="1"/>
  <c r="BZ580" i="1"/>
  <c r="CA580" i="1" s="1"/>
  <c r="BX653" i="1"/>
  <c r="BY653" i="1"/>
  <c r="BZ653" i="1"/>
  <c r="CA653" i="1" s="1"/>
  <c r="BX514" i="1"/>
  <c r="BY514" i="1"/>
  <c r="BZ514" i="1"/>
  <c r="CA514" i="1" s="1"/>
  <c r="BX849" i="1"/>
  <c r="BY849" i="1"/>
  <c r="BZ849" i="1"/>
  <c r="CA849" i="1" s="1"/>
  <c r="BX370" i="1"/>
  <c r="BY370" i="1"/>
  <c r="BZ370" i="1"/>
  <c r="CA370" i="1" s="1"/>
  <c r="BX759" i="1"/>
  <c r="BY759" i="1"/>
  <c r="BZ759" i="1"/>
  <c r="CA759" i="1" s="1"/>
  <c r="BX931" i="1"/>
  <c r="BY931" i="1"/>
  <c r="BZ931" i="1"/>
  <c r="CA931" i="1" s="1"/>
  <c r="BX850" i="1"/>
  <c r="BY850" i="1"/>
  <c r="BZ850" i="1"/>
  <c r="CA850" i="1" s="1"/>
  <c r="BX702" i="1"/>
  <c r="BY702" i="1"/>
  <c r="BZ702" i="1"/>
  <c r="CA702" i="1" s="1"/>
  <c r="BX136" i="1"/>
  <c r="BY136" i="1"/>
  <c r="BZ136" i="1"/>
  <c r="CA136" i="1" s="1"/>
  <c r="BX606" i="1"/>
  <c r="BY606" i="1"/>
  <c r="BZ606" i="1"/>
  <c r="CA606" i="1" s="1"/>
  <c r="BX268" i="1"/>
  <c r="BY268" i="1"/>
  <c r="BZ268" i="1"/>
  <c r="CA268" i="1" s="1"/>
  <c r="BX851" i="1"/>
  <c r="BY851" i="1"/>
  <c r="BZ851" i="1"/>
  <c r="CA851" i="1" s="1"/>
  <c r="BX581" i="1"/>
  <c r="BY581" i="1"/>
  <c r="BZ581" i="1"/>
  <c r="CA581" i="1" s="1"/>
  <c r="BX150" i="1"/>
  <c r="BY150" i="1"/>
  <c r="BZ150" i="1"/>
  <c r="CA150" i="1" s="1"/>
  <c r="BX464" i="1"/>
  <c r="BY464" i="1"/>
  <c r="BZ464" i="1"/>
  <c r="CA464" i="1" s="1"/>
  <c r="BX582" i="1"/>
  <c r="BY582" i="1"/>
  <c r="BZ582" i="1"/>
  <c r="CA582" i="1" s="1"/>
  <c r="BX865" i="1"/>
  <c r="BY865" i="1"/>
  <c r="BZ865" i="1"/>
  <c r="CA865" i="1" s="1"/>
  <c r="BX879" i="1"/>
  <c r="BY879" i="1"/>
  <c r="BZ879" i="1"/>
  <c r="CA879" i="1" s="1"/>
  <c r="BX338" i="1"/>
  <c r="BY338" i="1"/>
  <c r="BZ338" i="1"/>
  <c r="CA338" i="1" s="1"/>
  <c r="BX809" i="1"/>
  <c r="BY809" i="1"/>
  <c r="BZ809" i="1"/>
  <c r="CA809" i="1" s="1"/>
  <c r="BX684" i="1"/>
  <c r="BY684" i="1"/>
  <c r="BZ684" i="1"/>
  <c r="CA684" i="1" s="1"/>
  <c r="BX410" i="1"/>
  <c r="BY410" i="1"/>
  <c r="BZ410" i="1"/>
  <c r="CA410" i="1" s="1"/>
  <c r="BX61" i="1"/>
  <c r="BY61" i="1"/>
  <c r="BZ61" i="1"/>
  <c r="CA61" i="1" s="1"/>
  <c r="BX36" i="1"/>
  <c r="BY36" i="1"/>
  <c r="BZ36" i="1"/>
  <c r="CA36" i="1" s="1"/>
  <c r="BX866" i="1"/>
  <c r="BY866" i="1"/>
  <c r="BZ866" i="1"/>
  <c r="CA866" i="1" s="1"/>
  <c r="BX607" i="1"/>
  <c r="BY607" i="1"/>
  <c r="BZ607" i="1"/>
  <c r="CA607" i="1" s="1"/>
  <c r="BX880" i="1"/>
  <c r="BY880" i="1"/>
  <c r="BZ880" i="1"/>
  <c r="CA880" i="1" s="1"/>
  <c r="BX881" i="1"/>
  <c r="BY881" i="1"/>
  <c r="BZ881" i="1"/>
  <c r="CA881" i="1" s="1"/>
  <c r="BX895" i="1"/>
  <c r="BY895" i="1"/>
  <c r="BZ895" i="1"/>
  <c r="CA895" i="1" s="1"/>
  <c r="BX371" i="1"/>
  <c r="BY371" i="1"/>
  <c r="BZ371" i="1"/>
  <c r="CA371" i="1" s="1"/>
  <c r="BX915" i="1"/>
  <c r="BY915" i="1"/>
  <c r="BZ915" i="1"/>
  <c r="CA915" i="1" s="1"/>
  <c r="BX916" i="1"/>
  <c r="BY916" i="1"/>
  <c r="BZ916" i="1"/>
  <c r="CA916" i="1" s="1"/>
  <c r="BX250" i="1"/>
  <c r="BY250" i="1"/>
  <c r="BZ250" i="1"/>
  <c r="CA250" i="1" s="1"/>
  <c r="BX50" i="1"/>
  <c r="BY50" i="1"/>
  <c r="BZ50" i="1"/>
  <c r="CA50" i="1" s="1"/>
  <c r="BX151" i="1"/>
  <c r="BY151" i="1"/>
  <c r="BZ151" i="1"/>
  <c r="CA151" i="1" s="1"/>
  <c r="BX810" i="1"/>
  <c r="BY810" i="1"/>
  <c r="BZ810" i="1"/>
  <c r="CA810" i="1" s="1"/>
  <c r="BX233" i="1"/>
  <c r="BY233" i="1"/>
  <c r="BZ233" i="1"/>
  <c r="CA233" i="1" s="1"/>
  <c r="BX339" i="1"/>
  <c r="BY339" i="1"/>
  <c r="BZ339" i="1"/>
  <c r="CA339" i="1" s="1"/>
  <c r="BX435" i="1"/>
  <c r="BY435" i="1"/>
  <c r="BZ435" i="1"/>
  <c r="CA435" i="1" s="1"/>
  <c r="BX896" i="1"/>
  <c r="BY896" i="1"/>
  <c r="BZ896" i="1"/>
  <c r="CA896" i="1" s="1"/>
  <c r="BX825" i="1"/>
  <c r="BY825" i="1"/>
  <c r="BZ825" i="1"/>
  <c r="CA825" i="1" s="1"/>
  <c r="BX311" i="1"/>
  <c r="BY311" i="1"/>
  <c r="BZ311" i="1"/>
  <c r="CA311" i="1" s="1"/>
  <c r="BX26" i="1"/>
  <c r="BY26" i="1"/>
  <c r="BZ26" i="1"/>
  <c r="CA26" i="1" s="1"/>
  <c r="BX411" i="1"/>
  <c r="BY411" i="1"/>
  <c r="BZ411" i="1"/>
  <c r="CA411" i="1" s="1"/>
  <c r="BX436" i="1"/>
  <c r="BY436" i="1"/>
  <c r="BZ436" i="1"/>
  <c r="CA436" i="1" s="1"/>
  <c r="BX491" i="1"/>
  <c r="BY491" i="1"/>
  <c r="BZ491" i="1"/>
  <c r="CA491" i="1" s="1"/>
  <c r="BX161" i="1"/>
  <c r="BY161" i="1"/>
  <c r="BZ161" i="1"/>
  <c r="CA161" i="1" s="1"/>
  <c r="BX22" i="1"/>
  <c r="BY22" i="1"/>
  <c r="BZ22" i="1"/>
  <c r="CA22" i="1" s="1"/>
  <c r="BX926" i="1"/>
  <c r="BY926" i="1"/>
  <c r="BZ926" i="1"/>
  <c r="CA926" i="1" s="1"/>
  <c r="BX826" i="1"/>
  <c r="BY826" i="1"/>
  <c r="BZ826" i="1"/>
  <c r="CA826" i="1" s="1"/>
  <c r="BX515" i="1"/>
  <c r="BY515" i="1"/>
  <c r="BZ515" i="1"/>
  <c r="CA515" i="1" s="1"/>
  <c r="BX312" i="1"/>
  <c r="BY312" i="1"/>
  <c r="BZ312" i="1"/>
  <c r="CA312" i="1" s="1"/>
  <c r="BX811" i="1"/>
  <c r="BY811" i="1"/>
  <c r="BZ811" i="1"/>
  <c r="CA811" i="1" s="1"/>
  <c r="BX492" i="1"/>
  <c r="BY492" i="1"/>
  <c r="BZ492" i="1"/>
  <c r="CA492" i="1" s="1"/>
  <c r="BX631" i="1"/>
  <c r="BY631" i="1"/>
  <c r="BZ631" i="1"/>
  <c r="CA631" i="1" s="1"/>
  <c r="BX550" i="1"/>
  <c r="BY550" i="1"/>
  <c r="BZ550" i="1"/>
  <c r="CA550" i="1" s="1"/>
  <c r="BX372" i="1"/>
  <c r="BY372" i="1"/>
  <c r="BZ372" i="1"/>
  <c r="CA372" i="1" s="1"/>
  <c r="BX162" i="1"/>
  <c r="BY162" i="1"/>
  <c r="BZ162" i="1"/>
  <c r="CA162" i="1" s="1"/>
  <c r="BX340" i="1"/>
  <c r="BY340" i="1"/>
  <c r="BZ340" i="1"/>
  <c r="CA340" i="1" s="1"/>
  <c r="BX234" i="1"/>
  <c r="BY234" i="1"/>
  <c r="BZ234" i="1"/>
  <c r="CA234" i="1" s="1"/>
  <c r="BX632" i="1"/>
  <c r="BY632" i="1"/>
  <c r="BZ632" i="1"/>
  <c r="CA632" i="1" s="1"/>
  <c r="BX812" i="1"/>
  <c r="BY812" i="1"/>
  <c r="BZ812" i="1"/>
  <c r="CA812" i="1" s="1"/>
  <c r="BX703" i="1"/>
  <c r="BY703" i="1"/>
  <c r="BZ703" i="1"/>
  <c r="CA703" i="1" s="1"/>
  <c r="BX760" i="1"/>
  <c r="BY760" i="1"/>
  <c r="BZ760" i="1"/>
  <c r="CA760" i="1" s="1"/>
  <c r="BX412" i="1"/>
  <c r="BY412" i="1"/>
  <c r="BZ412" i="1"/>
  <c r="CA412" i="1" s="1"/>
  <c r="BX932" i="1"/>
  <c r="BY932" i="1"/>
  <c r="BZ932" i="1"/>
  <c r="CA932" i="1" s="1"/>
  <c r="BX654" i="1"/>
  <c r="BY654" i="1"/>
  <c r="BZ654" i="1"/>
  <c r="CA654" i="1" s="1"/>
  <c r="BX583" i="1"/>
  <c r="BY583" i="1"/>
  <c r="BZ583" i="1"/>
  <c r="CA583" i="1" s="1"/>
  <c r="BX867" i="1"/>
  <c r="BY867" i="1"/>
  <c r="BZ867" i="1"/>
  <c r="CA867" i="1" s="1"/>
  <c r="BX761" i="1"/>
  <c r="BY761" i="1"/>
  <c r="BZ761" i="1"/>
  <c r="CA761" i="1" s="1"/>
  <c r="BX313" i="1"/>
  <c r="BY313" i="1"/>
  <c r="BZ313" i="1"/>
  <c r="CA313" i="1" s="1"/>
  <c r="BX115" i="1"/>
  <c r="BY115" i="1"/>
  <c r="BZ115" i="1"/>
  <c r="CA115" i="1" s="1"/>
  <c r="BX779" i="1"/>
  <c r="BY779" i="1"/>
  <c r="BZ779" i="1"/>
  <c r="CA779" i="1" s="1"/>
  <c r="BX852" i="1"/>
  <c r="BY852" i="1"/>
  <c r="BZ852" i="1"/>
  <c r="CA852" i="1" s="1"/>
  <c r="BX78" i="1"/>
  <c r="BY78" i="1"/>
  <c r="BZ78" i="1"/>
  <c r="CA78" i="1" s="1"/>
  <c r="BX584" i="1"/>
  <c r="BY584" i="1"/>
  <c r="BZ584" i="1"/>
  <c r="CA584" i="1" s="1"/>
  <c r="BX685" i="1"/>
  <c r="BY685" i="1"/>
  <c r="BZ685" i="1"/>
  <c r="CA685" i="1" s="1"/>
  <c r="BX195" i="1"/>
  <c r="BY195" i="1"/>
  <c r="BZ195" i="1"/>
  <c r="CA195" i="1" s="1"/>
  <c r="BX124" i="1"/>
  <c r="BY124" i="1"/>
  <c r="BZ124" i="1"/>
  <c r="CA124" i="1" s="1"/>
  <c r="BX341" i="1"/>
  <c r="BY341" i="1"/>
  <c r="BZ341" i="1"/>
  <c r="CA341" i="1" s="1"/>
  <c r="BX704" i="1"/>
  <c r="BY704" i="1"/>
  <c r="BZ704" i="1"/>
  <c r="CA704" i="1" s="1"/>
  <c r="BX294" i="1"/>
  <c r="BY294" i="1"/>
  <c r="BZ294" i="1"/>
  <c r="CA294" i="1" s="1"/>
  <c r="BX551" i="1"/>
  <c r="BY551" i="1"/>
  <c r="BZ551" i="1"/>
  <c r="CA551" i="1" s="1"/>
  <c r="BX23" i="1"/>
  <c r="BY23" i="1"/>
  <c r="BZ23" i="1"/>
  <c r="CA23" i="1" s="1"/>
  <c r="BX45" i="1"/>
  <c r="BY45" i="1"/>
  <c r="BZ45" i="1"/>
  <c r="CA45" i="1" s="1"/>
  <c r="BX13" i="1"/>
  <c r="BY13" i="1"/>
  <c r="BZ13" i="1"/>
  <c r="CA13" i="1" s="1"/>
  <c r="BX608" i="1"/>
  <c r="BY608" i="1"/>
  <c r="BZ608" i="1"/>
  <c r="CA608" i="1" s="1"/>
  <c r="BX196" i="1"/>
  <c r="BY196" i="1"/>
  <c r="BZ196" i="1"/>
  <c r="CA196" i="1" s="1"/>
  <c r="BX655" i="1"/>
  <c r="BY655" i="1"/>
  <c r="BZ655" i="1"/>
  <c r="CA655" i="1" s="1"/>
  <c r="BX741" i="1"/>
  <c r="BY741" i="1"/>
  <c r="BZ741" i="1"/>
  <c r="CA741" i="1" s="1"/>
  <c r="BX827" i="1"/>
  <c r="BY827" i="1"/>
  <c r="BZ827" i="1"/>
  <c r="CA827" i="1" s="1"/>
  <c r="BX465" i="1"/>
  <c r="BY465" i="1"/>
  <c r="BZ465" i="1"/>
  <c r="CA465" i="1" s="1"/>
  <c r="BX413" i="1"/>
  <c r="BY413" i="1"/>
  <c r="BZ413" i="1"/>
  <c r="CA413" i="1" s="1"/>
  <c r="BX414" i="1"/>
  <c r="BY414" i="1"/>
  <c r="BZ414" i="1"/>
  <c r="CA414" i="1" s="1"/>
  <c r="BX656" i="1"/>
  <c r="BY656" i="1"/>
  <c r="BZ656" i="1"/>
  <c r="CA656" i="1" s="1"/>
  <c r="BX314" i="1"/>
  <c r="BY314" i="1"/>
  <c r="BZ314" i="1"/>
  <c r="CA314" i="1" s="1"/>
  <c r="BX882" i="1"/>
  <c r="BY882" i="1"/>
  <c r="BZ882" i="1"/>
  <c r="CA882" i="1" s="1"/>
  <c r="BX437" i="1"/>
  <c r="BY437" i="1"/>
  <c r="BZ437" i="1"/>
  <c r="CA437" i="1" s="1"/>
  <c r="BX705" i="1"/>
  <c r="BY705" i="1"/>
  <c r="BZ705" i="1"/>
  <c r="CA705" i="1" s="1"/>
  <c r="BX686" i="1"/>
  <c r="BY686" i="1"/>
  <c r="BZ686" i="1"/>
  <c r="CA686" i="1" s="1"/>
  <c r="BX813" i="1"/>
  <c r="BY813" i="1"/>
  <c r="BZ813" i="1"/>
  <c r="CA813" i="1" s="1"/>
  <c r="BX657" i="1"/>
  <c r="BY657" i="1"/>
  <c r="BZ657" i="1"/>
  <c r="CA657" i="1" s="1"/>
  <c r="BX55" i="1"/>
  <c r="BY55" i="1"/>
  <c r="BZ55" i="1"/>
  <c r="CA55" i="1" s="1"/>
  <c r="BX373" i="1"/>
  <c r="BY373" i="1"/>
  <c r="BZ373" i="1"/>
  <c r="CA373" i="1" s="1"/>
  <c r="BX917" i="1"/>
  <c r="BY917" i="1"/>
  <c r="BZ917" i="1"/>
  <c r="CA917" i="1" s="1"/>
  <c r="BX853" i="1"/>
  <c r="BY853" i="1"/>
  <c r="BZ853" i="1"/>
  <c r="CA853" i="1" s="1"/>
  <c r="BX516" i="1"/>
  <c r="BY516" i="1"/>
  <c r="BZ516" i="1"/>
  <c r="CA516" i="1" s="1"/>
  <c r="BX374" i="1"/>
  <c r="BY374" i="1"/>
  <c r="BZ374" i="1"/>
  <c r="CA374" i="1" s="1"/>
  <c r="BX517" i="1"/>
  <c r="BY517" i="1"/>
  <c r="BZ517" i="1"/>
  <c r="CA517" i="1" s="1"/>
  <c r="BX518" i="1"/>
  <c r="BY518" i="1"/>
  <c r="BZ518" i="1"/>
  <c r="CA518" i="1" s="1"/>
  <c r="BX375" i="1"/>
  <c r="BY375" i="1"/>
  <c r="BZ375" i="1"/>
  <c r="CA375" i="1" s="1"/>
  <c r="BX519" i="1"/>
  <c r="BY519" i="1"/>
  <c r="BZ519" i="1"/>
  <c r="CA519" i="1" s="1"/>
  <c r="BX520" i="1"/>
  <c r="BY520" i="1"/>
  <c r="BZ520" i="1"/>
  <c r="CA520" i="1" s="1"/>
  <c r="BX163" i="1"/>
  <c r="BY163" i="1"/>
  <c r="BZ163" i="1"/>
  <c r="CA163" i="1" s="1"/>
  <c r="BX521" i="1"/>
  <c r="BY521" i="1"/>
  <c r="BZ521" i="1"/>
  <c r="CA521" i="1" s="1"/>
  <c r="BX251" i="1"/>
  <c r="BY251" i="1"/>
  <c r="BZ251" i="1"/>
  <c r="CA251" i="1" s="1"/>
  <c r="BX62" i="1"/>
  <c r="BY62" i="1"/>
  <c r="BZ62" i="1"/>
  <c r="CA62" i="1" s="1"/>
  <c r="BX63" i="1"/>
  <c r="BY63" i="1"/>
  <c r="BZ63" i="1"/>
  <c r="CA63" i="1" s="1"/>
  <c r="BX8" i="1"/>
  <c r="BY8" i="1"/>
  <c r="BZ8" i="1"/>
  <c r="CA8" i="1" s="1"/>
  <c r="BX376" i="1"/>
  <c r="BY376" i="1"/>
  <c r="BZ376" i="1"/>
  <c r="CA376" i="1" s="1"/>
  <c r="BX854" i="1"/>
  <c r="BY854" i="1"/>
  <c r="BZ854" i="1"/>
  <c r="CA854" i="1" s="1"/>
  <c r="BX522" i="1"/>
  <c r="BY522" i="1"/>
  <c r="BZ522" i="1"/>
  <c r="CA522" i="1" s="1"/>
  <c r="BX658" i="1"/>
  <c r="BY658" i="1"/>
  <c r="BZ658" i="1"/>
  <c r="CA658" i="1" s="1"/>
  <c r="BX762" i="1"/>
  <c r="BY762" i="1"/>
  <c r="BZ762" i="1"/>
  <c r="CA762" i="1" s="1"/>
  <c r="BX659" i="1"/>
  <c r="BY659" i="1"/>
  <c r="BZ659" i="1"/>
  <c r="CA659" i="1" s="1"/>
  <c r="BX918" i="1"/>
  <c r="BY918" i="1"/>
  <c r="BZ918" i="1"/>
  <c r="CA918" i="1" s="1"/>
  <c r="BX660" i="1"/>
  <c r="BY660" i="1"/>
  <c r="BZ660" i="1"/>
  <c r="CA660" i="1" s="1"/>
  <c r="BX64" i="1"/>
  <c r="BY64" i="1"/>
  <c r="BZ64" i="1"/>
  <c r="CA64" i="1" s="1"/>
  <c r="BX523" i="1"/>
  <c r="BY523" i="1"/>
  <c r="BZ523" i="1"/>
  <c r="CA523" i="1" s="1"/>
  <c r="BX164" i="1"/>
  <c r="BY164" i="1"/>
  <c r="BZ164" i="1"/>
  <c r="CA164" i="1" s="1"/>
  <c r="BX855" i="1"/>
  <c r="BY855" i="1"/>
  <c r="BZ855" i="1"/>
  <c r="CA855" i="1" s="1"/>
  <c r="BX856" i="1"/>
  <c r="BY856" i="1"/>
  <c r="BZ856" i="1"/>
  <c r="CA856" i="1" s="1"/>
  <c r="BX661" i="1"/>
  <c r="BY661" i="1"/>
  <c r="BZ661" i="1"/>
  <c r="CA661" i="1" s="1"/>
  <c r="BX252" i="1"/>
  <c r="BY252" i="1"/>
  <c r="BZ252" i="1"/>
  <c r="CA252" i="1" s="1"/>
  <c r="BX524" i="1"/>
  <c r="BY524" i="1"/>
  <c r="BZ524" i="1"/>
  <c r="CA524" i="1" s="1"/>
  <c r="BX919" i="1"/>
  <c r="BY919" i="1"/>
  <c r="BZ919" i="1"/>
  <c r="CA919" i="1" s="1"/>
  <c r="BX31" i="1"/>
  <c r="BY31" i="1"/>
  <c r="BZ31" i="1"/>
  <c r="CA31" i="1" s="1"/>
  <c r="BX253" i="1"/>
  <c r="BY253" i="1"/>
  <c r="BZ253" i="1"/>
  <c r="CA253" i="1" s="1"/>
  <c r="BX763" i="1"/>
  <c r="BY763" i="1"/>
  <c r="BZ763" i="1"/>
  <c r="CA763" i="1" s="1"/>
  <c r="BX493" i="1"/>
  <c r="BY493" i="1"/>
  <c r="BZ493" i="1"/>
  <c r="CA493" i="1" s="1"/>
  <c r="BX377" i="1"/>
  <c r="BY377" i="1"/>
  <c r="BZ377" i="1"/>
  <c r="CA377" i="1" s="1"/>
  <c r="BX552" i="1"/>
  <c r="BY552" i="1"/>
  <c r="BZ552" i="1"/>
  <c r="CA552" i="1" s="1"/>
  <c r="BX857" i="1"/>
  <c r="BY857" i="1"/>
  <c r="BZ857" i="1"/>
  <c r="CA857" i="1" s="1"/>
  <c r="BX662" i="1"/>
  <c r="BY662" i="1"/>
  <c r="BZ662" i="1"/>
  <c r="CA662" i="1" s="1"/>
  <c r="BX687" i="1"/>
  <c r="BY687" i="1"/>
  <c r="BZ687" i="1"/>
  <c r="CA687" i="1" s="1"/>
  <c r="BX466" i="1"/>
  <c r="BY466" i="1"/>
  <c r="BZ466" i="1"/>
  <c r="CA466" i="1" s="1"/>
  <c r="BX103" i="1"/>
  <c r="BY103" i="1"/>
  <c r="BZ103" i="1"/>
  <c r="CA103" i="1" s="1"/>
  <c r="BX235" i="1"/>
  <c r="BY235" i="1"/>
  <c r="BZ235" i="1"/>
  <c r="CA235" i="1" s="1"/>
  <c r="BX780" i="1"/>
  <c r="BY780" i="1"/>
  <c r="BZ780" i="1"/>
  <c r="CA780" i="1" s="1"/>
  <c r="BX912" i="1"/>
  <c r="BY912" i="1"/>
  <c r="BZ912" i="1"/>
  <c r="CA912" i="1" s="1"/>
  <c r="BX794" i="1"/>
  <c r="BY794" i="1"/>
  <c r="BZ794" i="1"/>
  <c r="CA794" i="1" s="1"/>
  <c r="BX165" i="1"/>
  <c r="BY165" i="1"/>
  <c r="BZ165" i="1"/>
  <c r="CA165" i="1" s="1"/>
  <c r="BX814" i="1"/>
  <c r="BY814" i="1"/>
  <c r="BZ814" i="1"/>
  <c r="CA814" i="1" s="1"/>
  <c r="BX883" i="1"/>
  <c r="BY883" i="1"/>
  <c r="BZ883" i="1"/>
  <c r="CA883" i="1" s="1"/>
  <c r="BX553" i="1"/>
  <c r="BY553" i="1"/>
  <c r="BZ553" i="1"/>
  <c r="CA553" i="1" s="1"/>
  <c r="BX726" i="1"/>
  <c r="BY726" i="1"/>
  <c r="BZ726" i="1"/>
  <c r="CA726" i="1" s="1"/>
  <c r="BX166" i="1"/>
  <c r="BY166" i="1"/>
  <c r="BZ166" i="1"/>
  <c r="CA166" i="1" s="1"/>
  <c r="BX438" i="1"/>
  <c r="BY438" i="1"/>
  <c r="BZ438" i="1"/>
  <c r="CA438" i="1" s="1"/>
  <c r="BX236" i="1"/>
  <c r="BY236" i="1"/>
  <c r="BZ236" i="1"/>
  <c r="CA236" i="1" s="1"/>
  <c r="BX609" i="1"/>
  <c r="BY609" i="1"/>
  <c r="BZ609" i="1"/>
  <c r="CA609" i="1" s="1"/>
  <c r="BX663" i="1"/>
  <c r="BY663" i="1"/>
  <c r="BZ663" i="1"/>
  <c r="CA663" i="1" s="1"/>
  <c r="BX554" i="1"/>
  <c r="BY554" i="1"/>
  <c r="BZ554" i="1"/>
  <c r="CA554" i="1" s="1"/>
  <c r="BX585" i="1"/>
  <c r="BY585" i="1"/>
  <c r="BZ585" i="1"/>
  <c r="CA585" i="1" s="1"/>
  <c r="BX215" i="1"/>
  <c r="BY215" i="1"/>
  <c r="BZ215" i="1"/>
  <c r="CA215" i="1" s="1"/>
  <c r="BX315" i="1"/>
  <c r="BY315" i="1"/>
  <c r="BZ315" i="1"/>
  <c r="CA315" i="1" s="1"/>
  <c r="BX586" i="1"/>
  <c r="BY586" i="1"/>
  <c r="BZ586" i="1"/>
  <c r="CA586" i="1" s="1"/>
  <c r="BX467" i="1"/>
  <c r="BY467" i="1"/>
  <c r="BZ467" i="1"/>
  <c r="CA467" i="1" s="1"/>
  <c r="BX316" i="1"/>
  <c r="BY316" i="1"/>
  <c r="BZ316" i="1"/>
  <c r="CA316" i="1" s="1"/>
  <c r="BX494" i="1"/>
  <c r="BY494" i="1"/>
  <c r="BZ494" i="1"/>
  <c r="CA494" i="1" s="1"/>
  <c r="BX920" i="1"/>
  <c r="BY920" i="1"/>
  <c r="BZ920" i="1"/>
  <c r="CA920" i="1" s="1"/>
  <c r="BX688" i="1"/>
  <c r="BY688" i="1"/>
  <c r="BZ688" i="1"/>
  <c r="CA688" i="1" s="1"/>
  <c r="BX633" i="1"/>
  <c r="BY633" i="1"/>
  <c r="BZ633" i="1"/>
  <c r="CA633" i="1" s="1"/>
  <c r="BX587" i="1"/>
  <c r="BY587" i="1"/>
  <c r="BZ587" i="1"/>
  <c r="CA587" i="1" s="1"/>
  <c r="BX495" i="1"/>
  <c r="BY495" i="1"/>
  <c r="BZ495" i="1"/>
  <c r="CA495" i="1" s="1"/>
  <c r="BX525" i="1"/>
  <c r="BY525" i="1"/>
  <c r="BZ525" i="1"/>
  <c r="CA525" i="1"/>
  <c r="BX742" i="1"/>
  <c r="BY742" i="1"/>
  <c r="BZ742" i="1"/>
  <c r="CA742" i="1" s="1"/>
  <c r="BX269" i="1"/>
  <c r="BY269" i="1"/>
  <c r="BZ269" i="1"/>
  <c r="CA269" i="1" s="1"/>
  <c r="BX706" i="1"/>
  <c r="BY706" i="1"/>
  <c r="BZ706" i="1"/>
  <c r="CA706" i="1" s="1"/>
  <c r="BX588" i="1"/>
  <c r="BY588" i="1"/>
  <c r="BZ588" i="1"/>
  <c r="CA588" i="1" s="1"/>
  <c r="BX254" i="1"/>
  <c r="BY254" i="1"/>
  <c r="BZ254" i="1"/>
  <c r="CA254" i="1" s="1"/>
  <c r="BX255" i="1"/>
  <c r="BY255" i="1"/>
  <c r="BZ255" i="1"/>
  <c r="CA255" i="1" s="1"/>
  <c r="BX828" i="1"/>
  <c r="BY828" i="1"/>
  <c r="BZ828" i="1"/>
  <c r="CA828" i="1" s="1"/>
  <c r="BX764" i="1"/>
  <c r="BY764" i="1"/>
  <c r="BZ764" i="1"/>
  <c r="CA764" i="1" s="1"/>
  <c r="BX933" i="1"/>
  <c r="BY933" i="1"/>
  <c r="BZ933" i="1"/>
  <c r="CA933" i="1" s="1"/>
  <c r="BX468" i="1"/>
  <c r="BY468" i="1"/>
  <c r="BZ468" i="1"/>
  <c r="CA468" i="1" s="1"/>
  <c r="BX46" i="1"/>
  <c r="BY46" i="1"/>
  <c r="BZ46" i="1"/>
  <c r="CA46" i="1" s="1"/>
  <c r="BX256" i="1"/>
  <c r="BY256" i="1"/>
  <c r="BZ256" i="1"/>
  <c r="CA256" i="1" s="1"/>
  <c r="BX555" i="1"/>
  <c r="BY555" i="1"/>
  <c r="BZ555" i="1"/>
  <c r="CA555" i="1" s="1"/>
  <c r="BX829" i="1"/>
  <c r="BY829" i="1"/>
  <c r="BZ829" i="1"/>
  <c r="CA829" i="1" s="1"/>
  <c r="BX634" i="1"/>
  <c r="BY634" i="1"/>
  <c r="BZ634" i="1"/>
  <c r="CA634" i="1" s="1"/>
  <c r="BX781" i="1"/>
  <c r="BY781" i="1"/>
  <c r="BZ781" i="1"/>
  <c r="CA781" i="1" s="1"/>
  <c r="BX181" i="1"/>
  <c r="BY181" i="1"/>
  <c r="BZ181" i="1"/>
  <c r="CA181" i="1" s="1"/>
  <c r="BX317" i="1"/>
  <c r="BY317" i="1"/>
  <c r="BZ317" i="1"/>
  <c r="CA317" i="1" s="1"/>
  <c r="BX830" i="1"/>
  <c r="BY830" i="1"/>
  <c r="BZ830" i="1"/>
  <c r="CA830" i="1" s="1"/>
  <c r="BX795" i="1"/>
  <c r="BY795" i="1"/>
  <c r="BZ795" i="1"/>
  <c r="CA795" i="1" s="1"/>
  <c r="BX74" i="1"/>
  <c r="BY74" i="1"/>
  <c r="BZ74" i="1"/>
  <c r="CA74" i="1" s="1"/>
  <c r="BX589" i="1"/>
  <c r="BY589" i="1"/>
  <c r="BZ589" i="1"/>
  <c r="CA589" i="1" s="1"/>
  <c r="BX782" i="1"/>
  <c r="BY782" i="1"/>
  <c r="BZ782" i="1"/>
  <c r="CA782" i="1" s="1"/>
  <c r="BX32" i="1"/>
  <c r="BY32" i="1"/>
  <c r="BZ32" i="1"/>
  <c r="CA32" i="1" s="1"/>
  <c r="BX927" i="1"/>
  <c r="BY927" i="1"/>
  <c r="BZ927" i="1"/>
  <c r="CA927" i="1" s="1"/>
  <c r="BX707" i="1"/>
  <c r="BY707" i="1"/>
  <c r="BZ707" i="1"/>
  <c r="CA707" i="1" s="1"/>
  <c r="BX197" i="1"/>
  <c r="BY197" i="1"/>
  <c r="BZ197" i="1"/>
  <c r="CA197" i="1" s="1"/>
  <c r="BX439" i="1"/>
  <c r="BY439" i="1"/>
  <c r="BZ439" i="1"/>
  <c r="CA439" i="1" s="1"/>
  <c r="BX342" i="1"/>
  <c r="BY342" i="1"/>
  <c r="BZ342" i="1"/>
  <c r="CA342" i="1" s="1"/>
  <c r="BX469" i="1"/>
  <c r="BY469" i="1"/>
  <c r="BZ469" i="1"/>
  <c r="CA469" i="1" s="1"/>
  <c r="BX295" i="1"/>
  <c r="BY295" i="1"/>
  <c r="BZ295" i="1"/>
  <c r="CA295" i="1"/>
  <c r="BX9" i="1"/>
  <c r="BY9" i="1"/>
  <c r="BZ9" i="1"/>
  <c r="CA9" i="1" s="1"/>
  <c r="BX556" i="1"/>
  <c r="BY556" i="1"/>
  <c r="BZ556" i="1"/>
  <c r="CA556" i="1" s="1"/>
  <c r="BX783" i="1"/>
  <c r="BY783" i="1"/>
  <c r="BZ783" i="1"/>
  <c r="CA783" i="1" s="1"/>
  <c r="BX39" i="1"/>
  <c r="BY39" i="1"/>
  <c r="BZ39" i="1"/>
  <c r="CA39" i="1" s="1"/>
  <c r="BX440" i="1"/>
  <c r="BY440" i="1"/>
  <c r="BZ440" i="1"/>
  <c r="CA440" i="1" s="1"/>
  <c r="BX378" i="1"/>
  <c r="BY378" i="1"/>
  <c r="BZ378" i="1"/>
  <c r="CA378" i="1" s="1"/>
  <c r="BX526" i="1"/>
  <c r="BY526" i="1"/>
  <c r="BZ526" i="1"/>
  <c r="CA526" i="1" s="1"/>
  <c r="BX270" i="1"/>
  <c r="BY270" i="1"/>
  <c r="BZ270" i="1"/>
  <c r="CA270" i="1" s="1"/>
  <c r="BX557" i="1"/>
  <c r="BY557" i="1"/>
  <c r="BZ557" i="1"/>
  <c r="CA557" i="1" s="1"/>
  <c r="BX921" i="1"/>
  <c r="BY921" i="1"/>
  <c r="BZ921" i="1"/>
  <c r="CA921" i="1" s="1"/>
  <c r="BX558" i="1"/>
  <c r="BY558" i="1"/>
  <c r="BZ558" i="1"/>
  <c r="CA558" i="1" s="1"/>
  <c r="BW743" i="1"/>
  <c r="BX743" i="1"/>
  <c r="BY743" i="1"/>
  <c r="BZ743" i="1"/>
  <c r="CA743" i="1" s="1"/>
  <c r="BX796" i="1"/>
  <c r="BY796" i="1"/>
  <c r="BZ796" i="1"/>
  <c r="CA796" i="1" s="1"/>
  <c r="BX167" i="1"/>
  <c r="BY167" i="1"/>
  <c r="BZ167" i="1"/>
  <c r="CA167" i="1" s="1"/>
  <c r="BX104" i="1"/>
  <c r="BY104" i="1"/>
  <c r="BZ104" i="1"/>
  <c r="CA104" i="1" s="1"/>
  <c r="BX708" i="1"/>
  <c r="BY708" i="1"/>
  <c r="BZ708" i="1"/>
  <c r="CA708" i="1" s="1"/>
  <c r="BX56" i="1"/>
  <c r="BY56" i="1"/>
  <c r="BZ56" i="1"/>
  <c r="CA56" i="1" s="1"/>
  <c r="BX784" i="1"/>
  <c r="BY784" i="1"/>
  <c r="BZ784" i="1"/>
  <c r="CA784" i="1"/>
  <c r="BX689" i="1"/>
  <c r="BY689" i="1"/>
  <c r="BZ689" i="1"/>
  <c r="CA689" i="1" s="1"/>
  <c r="BX182" i="1"/>
  <c r="BY182" i="1"/>
  <c r="BZ182" i="1"/>
  <c r="CA182" i="1" s="1"/>
  <c r="BX727" i="1"/>
  <c r="BY727" i="1"/>
  <c r="BZ727" i="1"/>
  <c r="CA727" i="1" s="1"/>
  <c r="BX664" i="1"/>
  <c r="BY664" i="1"/>
  <c r="BZ664" i="1"/>
  <c r="CA664" i="1" s="1"/>
  <c r="BX496" i="1"/>
  <c r="BY496" i="1"/>
  <c r="BZ496" i="1"/>
  <c r="CA496" i="1" s="1"/>
  <c r="BX765" i="1"/>
  <c r="BY765" i="1"/>
  <c r="BZ765" i="1"/>
  <c r="CA765" i="1" s="1"/>
  <c r="BX497" i="1"/>
  <c r="BY497" i="1"/>
  <c r="BZ497" i="1"/>
  <c r="CA497" i="1" s="1"/>
  <c r="BX105" i="1"/>
  <c r="BY105" i="1"/>
  <c r="BZ105" i="1"/>
  <c r="CA105" i="1" s="1"/>
  <c r="BW922" i="1"/>
  <c r="BX922" i="1"/>
  <c r="BY922" i="1"/>
  <c r="BZ922" i="1"/>
  <c r="CA922" i="1" s="1"/>
  <c r="BX884" i="1"/>
  <c r="BY884" i="1"/>
  <c r="BZ884" i="1"/>
  <c r="CA884" i="1" s="1"/>
  <c r="BX470" i="1"/>
  <c r="BY470" i="1"/>
  <c r="BZ470" i="1"/>
  <c r="CA470" i="1" s="1"/>
  <c r="BX897" i="1"/>
  <c r="BY897" i="1"/>
  <c r="BZ897" i="1"/>
  <c r="CA897" i="1" s="1"/>
  <c r="BX885" i="1"/>
  <c r="BY885" i="1"/>
  <c r="BZ885" i="1"/>
  <c r="CA885" i="1"/>
  <c r="BX498" i="1"/>
  <c r="BY498" i="1"/>
  <c r="BZ498" i="1"/>
  <c r="CA498" i="1" s="1"/>
  <c r="BX665" i="1"/>
  <c r="BY665" i="1"/>
  <c r="BZ665" i="1"/>
  <c r="CA665" i="1" s="1"/>
  <c r="BX527" i="1"/>
  <c r="BY527" i="1"/>
  <c r="BZ527" i="1"/>
  <c r="CA527" i="1" s="1"/>
  <c r="BX343" i="1"/>
  <c r="BY343" i="1"/>
  <c r="BZ343" i="1"/>
  <c r="CA343" i="1" s="1"/>
  <c r="BX944" i="1"/>
  <c r="BY944" i="1"/>
  <c r="BZ944" i="1"/>
  <c r="CA944" i="1" s="1"/>
  <c r="BX271" i="1"/>
  <c r="BY271" i="1"/>
  <c r="BZ271" i="1"/>
  <c r="CA271" i="1" s="1"/>
  <c r="BX766" i="1"/>
  <c r="BY766" i="1"/>
  <c r="BZ766" i="1"/>
  <c r="CA766" i="1" s="1"/>
  <c r="BX79" i="1"/>
  <c r="BY79" i="1"/>
  <c r="BZ79" i="1"/>
  <c r="CA79" i="1" s="1"/>
  <c r="BX379" i="1"/>
  <c r="BY379" i="1"/>
  <c r="BZ379" i="1"/>
  <c r="CA379" i="1" s="1"/>
  <c r="BX797" i="1"/>
  <c r="BY797" i="1"/>
  <c r="BZ797" i="1"/>
  <c r="CA797" i="1" s="1"/>
  <c r="BX690" i="1"/>
  <c r="BY690" i="1"/>
  <c r="BZ690" i="1"/>
  <c r="CA690" i="1" s="1"/>
  <c r="BW344" i="1"/>
  <c r="BX344" i="1"/>
  <c r="BY344" i="1"/>
  <c r="BZ344" i="1"/>
  <c r="CA344" i="1" s="1"/>
  <c r="BX590" i="1"/>
  <c r="BY590" i="1"/>
  <c r="BZ590" i="1"/>
  <c r="CA590" i="1" s="1"/>
  <c r="BX257" i="1"/>
  <c r="BY257" i="1"/>
  <c r="BZ257" i="1"/>
  <c r="CA257" i="1" s="1"/>
  <c r="BX610" i="1"/>
  <c r="BY610" i="1"/>
  <c r="BZ610" i="1"/>
  <c r="CA610" i="1" s="1"/>
  <c r="BX471" i="1"/>
  <c r="BY471" i="1"/>
  <c r="BZ471" i="1"/>
  <c r="CA471" i="1" s="1"/>
  <c r="BX216" i="1"/>
  <c r="BY216" i="1"/>
  <c r="BZ216" i="1"/>
  <c r="CA216" i="1" s="1"/>
  <c r="BX92" i="1"/>
  <c r="BY92" i="1"/>
  <c r="BZ92" i="1"/>
  <c r="CA92" i="1" s="1"/>
  <c r="BX898" i="1"/>
  <c r="BY898" i="1"/>
  <c r="BZ898" i="1"/>
  <c r="CA898" i="1" s="1"/>
  <c r="BX499" i="1"/>
  <c r="BY499" i="1"/>
  <c r="BZ499" i="1"/>
  <c r="CA499" i="1" s="1"/>
  <c r="BX198" i="1"/>
  <c r="BY198" i="1"/>
  <c r="BZ198" i="1"/>
  <c r="CA198" i="1" s="1"/>
  <c r="BX168" i="1"/>
  <c r="BY168" i="1"/>
  <c r="BZ168" i="1"/>
  <c r="CA168" i="1" s="1"/>
  <c r="BX591" i="1"/>
  <c r="BY591" i="1"/>
  <c r="BZ591" i="1"/>
  <c r="CA591" i="1" s="1"/>
  <c r="BX441" i="1"/>
  <c r="BY441" i="1"/>
  <c r="BZ441" i="1"/>
  <c r="CA441" i="1" s="1"/>
  <c r="BX68" i="1"/>
  <c r="BY68" i="1"/>
  <c r="BZ68" i="1"/>
  <c r="CA68" i="1" s="1"/>
  <c r="BX199" i="1"/>
  <c r="BY199" i="1"/>
  <c r="BZ199" i="1"/>
  <c r="CA199" i="1"/>
  <c r="BX200" i="1"/>
  <c r="BY200" i="1"/>
  <c r="BZ200" i="1"/>
  <c r="CA200" i="1" s="1"/>
  <c r="BW528" i="1"/>
  <c r="BX528" i="1"/>
  <c r="BY528" i="1"/>
  <c r="BZ528" i="1"/>
  <c r="CA528" i="1"/>
  <c r="BX611" i="1"/>
  <c r="BY611" i="1"/>
  <c r="BZ611" i="1"/>
  <c r="CA611" i="1" s="1"/>
  <c r="BX886" i="1"/>
  <c r="BY886" i="1"/>
  <c r="BZ886" i="1"/>
  <c r="CA886" i="1" s="1"/>
  <c r="BX318" i="1"/>
  <c r="BY318" i="1"/>
  <c r="BZ318" i="1"/>
  <c r="CA318" i="1" s="1"/>
  <c r="BX635" i="1"/>
  <c r="BY635" i="1"/>
  <c r="BZ635" i="1"/>
  <c r="CA635" i="1" s="1"/>
  <c r="BX137" i="1"/>
  <c r="BY137" i="1"/>
  <c r="BZ137" i="1"/>
  <c r="CA137" i="1" s="1"/>
  <c r="BX20" i="1"/>
  <c r="BY20" i="1"/>
  <c r="BZ20" i="1"/>
  <c r="CA20" i="1" s="1"/>
  <c r="BX345" i="1"/>
  <c r="BY345" i="1"/>
  <c r="BZ345" i="1"/>
  <c r="CA345" i="1" s="1"/>
  <c r="BW217" i="1"/>
  <c r="BX217" i="1"/>
  <c r="BY217" i="1"/>
  <c r="BZ217" i="1"/>
  <c r="CA217" i="1" s="1"/>
  <c r="BX442" i="1"/>
  <c r="BY442" i="1"/>
  <c r="BZ442" i="1"/>
  <c r="CA442" i="1" s="1"/>
  <c r="BX106" i="1"/>
  <c r="BY106" i="1"/>
  <c r="BZ106" i="1"/>
  <c r="CA106" i="1" s="1"/>
  <c r="BX559" i="1"/>
  <c r="BY559" i="1"/>
  <c r="BZ559" i="1"/>
  <c r="CA559" i="1" s="1"/>
  <c r="BW831" i="1"/>
  <c r="BX831" i="1"/>
  <c r="BY831" i="1"/>
  <c r="BZ831" i="1"/>
  <c r="CA831" i="1" s="1"/>
  <c r="BX560" i="1"/>
  <c r="BY560" i="1"/>
  <c r="BZ560" i="1"/>
  <c r="CA560" i="1" s="1"/>
  <c r="BX169" i="1"/>
  <c r="BY169" i="1"/>
  <c r="BZ169" i="1"/>
  <c r="CA169" i="1" s="1"/>
  <c r="BX832" i="1"/>
  <c r="BY832" i="1"/>
  <c r="BZ832" i="1"/>
  <c r="CA832" i="1" s="1"/>
  <c r="BW218" i="1"/>
  <c r="BX218" i="1"/>
  <c r="BY218" i="1"/>
  <c r="BZ218" i="1"/>
  <c r="CA218" i="1" s="1"/>
  <c r="BX319" i="1"/>
  <c r="BY319" i="1"/>
  <c r="BZ319" i="1"/>
  <c r="CA319" i="1" s="1"/>
  <c r="BX320" i="1"/>
  <c r="BY320" i="1"/>
  <c r="BZ320" i="1"/>
  <c r="CA320" i="1" s="1"/>
  <c r="BX272" i="1"/>
  <c r="BY272" i="1"/>
  <c r="BZ272" i="1"/>
  <c r="CA272" i="1" s="1"/>
  <c r="BW321" i="1"/>
  <c r="BX321" i="1"/>
  <c r="BY321" i="1"/>
  <c r="BZ321" i="1"/>
  <c r="CA321" i="1" s="1"/>
  <c r="BX887" i="1"/>
  <c r="BY887" i="1"/>
  <c r="BZ887" i="1"/>
  <c r="CA887" i="1" s="1"/>
  <c r="BX744" i="1"/>
  <c r="BY744" i="1"/>
  <c r="BZ744" i="1"/>
  <c r="CA744" i="1" s="1"/>
  <c r="BX472" i="1"/>
  <c r="BY472" i="1"/>
  <c r="BZ472" i="1"/>
  <c r="CA472" i="1" s="1"/>
  <c r="BW346" i="1"/>
  <c r="BX346" i="1"/>
  <c r="BY346" i="1"/>
  <c r="BZ346" i="1"/>
  <c r="CA346" i="1" s="1"/>
  <c r="BX923" i="1"/>
  <c r="BY923" i="1"/>
  <c r="BZ923" i="1"/>
  <c r="CA923" i="1" s="1"/>
  <c r="BX273" i="1"/>
  <c r="BY273" i="1"/>
  <c r="BZ273" i="1"/>
  <c r="CA273" i="1" s="1"/>
  <c r="BX888" i="1"/>
  <c r="BY888" i="1"/>
  <c r="BZ888" i="1"/>
  <c r="CA888" i="1" s="1"/>
  <c r="BW473" i="1"/>
  <c r="BX473" i="1"/>
  <c r="BY473" i="1"/>
  <c r="BZ473" i="1"/>
  <c r="CA473" i="1" s="1"/>
  <c r="BX561" i="1"/>
  <c r="BY561" i="1"/>
  <c r="BZ561" i="1"/>
  <c r="CA561" i="1" s="1"/>
  <c r="BX201" i="1"/>
  <c r="BY201" i="1"/>
  <c r="BZ201" i="1"/>
  <c r="CA201" i="1" s="1"/>
  <c r="BX666" i="1"/>
  <c r="BY666" i="1"/>
  <c r="BZ666" i="1"/>
  <c r="CA666" i="1" s="1"/>
  <c r="BW745" i="1"/>
  <c r="BX745" i="1"/>
  <c r="BY745" i="1"/>
  <c r="BZ745" i="1"/>
  <c r="CA745" i="1" s="1"/>
  <c r="BX274" i="1"/>
  <c r="BY274" i="1"/>
  <c r="BZ274" i="1"/>
  <c r="CA274" i="1" s="1"/>
  <c r="BX500" i="1"/>
  <c r="BY500" i="1"/>
  <c r="BZ500" i="1"/>
  <c r="CA500" i="1" s="1"/>
  <c r="BX501" i="1"/>
  <c r="BY501" i="1"/>
  <c r="BZ501" i="1"/>
  <c r="CA501" i="1" s="1"/>
  <c r="BW138" i="1"/>
  <c r="BX138" i="1"/>
  <c r="BY138" i="1"/>
  <c r="BZ138" i="1"/>
  <c r="CA138" i="1" s="1"/>
  <c r="BX443" i="1"/>
  <c r="BY443" i="1"/>
  <c r="BZ443" i="1"/>
  <c r="CA443" i="1" s="1"/>
  <c r="BX380" i="1"/>
  <c r="BY380" i="1"/>
  <c r="BZ380" i="1"/>
  <c r="CA380" i="1" s="1"/>
  <c r="BX529" i="1"/>
  <c r="BY529" i="1"/>
  <c r="BZ529" i="1"/>
  <c r="CA529" i="1" s="1"/>
  <c r="BW322" i="1"/>
  <c r="BX322" i="1"/>
  <c r="BY322" i="1"/>
  <c r="BZ322" i="1"/>
  <c r="CA322" i="1" s="1"/>
  <c r="BX833" i="1"/>
  <c r="BY833" i="1"/>
  <c r="BZ833" i="1"/>
  <c r="CA833" i="1" s="1"/>
  <c r="BX258" i="1"/>
  <c r="BY258" i="1"/>
  <c r="BZ258" i="1"/>
  <c r="CA258" i="1" s="1"/>
  <c r="BX474" i="1"/>
  <c r="BY474" i="1"/>
  <c r="BZ474" i="1"/>
  <c r="CA474" i="1" s="1"/>
  <c r="BW767" i="1"/>
  <c r="BX767" i="1"/>
  <c r="BY767" i="1"/>
  <c r="BZ767" i="1"/>
  <c r="CA767" i="1" s="1"/>
  <c r="BX942" i="1"/>
  <c r="BY942" i="1"/>
  <c r="BZ942" i="1"/>
  <c r="CA942" i="1" s="1"/>
  <c r="BX667" i="1"/>
  <c r="BY667" i="1"/>
  <c r="BZ667" i="1"/>
  <c r="CA667" i="1" s="1"/>
  <c r="BX475" i="1"/>
  <c r="BY475" i="1"/>
  <c r="BZ475" i="1"/>
  <c r="CA475" i="1" s="1"/>
  <c r="BW444" i="1"/>
  <c r="BX444" i="1"/>
  <c r="BY444" i="1"/>
  <c r="BZ444" i="1"/>
  <c r="CA444" i="1" s="1"/>
  <c r="BX93" i="1"/>
  <c r="BY93" i="1"/>
  <c r="BZ93" i="1"/>
  <c r="CA93" i="1" s="1"/>
  <c r="BX296" i="1"/>
  <c r="BY296" i="1"/>
  <c r="BZ296" i="1"/>
  <c r="CA296" i="1" s="1"/>
  <c r="BX709" i="1"/>
  <c r="BY709" i="1"/>
  <c r="BZ709" i="1"/>
  <c r="CA709" i="1" s="1"/>
  <c r="BW381" i="1"/>
  <c r="BX381" i="1"/>
  <c r="BY381" i="1"/>
  <c r="BZ381" i="1"/>
  <c r="CA381" i="1" s="1"/>
  <c r="BX107" i="1"/>
  <c r="BY107" i="1"/>
  <c r="BZ107" i="1"/>
  <c r="CA107" i="1" s="1"/>
  <c r="BX592" i="1"/>
  <c r="BY592" i="1"/>
  <c r="BZ592" i="1"/>
  <c r="CA592" i="1" s="1"/>
  <c r="BX33" i="1"/>
  <c r="BY33" i="1"/>
  <c r="BZ33" i="1"/>
  <c r="CA33" i="1" s="1"/>
  <c r="BW476" i="1"/>
  <c r="BX476" i="1"/>
  <c r="BY476" i="1"/>
  <c r="BZ476" i="1"/>
  <c r="CA476" i="1" s="1"/>
  <c r="BX768" i="1"/>
  <c r="BY768" i="1"/>
  <c r="BZ768" i="1"/>
  <c r="CA768" i="1" s="1"/>
  <c r="BX593" i="1"/>
  <c r="BY593" i="1"/>
  <c r="BZ593" i="1"/>
  <c r="CA593" i="1" s="1"/>
  <c r="BX51" i="1"/>
  <c r="BY51" i="1"/>
  <c r="BZ51" i="1"/>
  <c r="CA51" i="1" s="1"/>
  <c r="BW636" i="1"/>
  <c r="BX636" i="1"/>
  <c r="BY636" i="1"/>
  <c r="BZ636" i="1"/>
  <c r="CA636" i="1" s="1"/>
  <c r="BX65" i="1"/>
  <c r="BY65" i="1"/>
  <c r="BZ65" i="1"/>
  <c r="CA65" i="1" s="1"/>
  <c r="BX858" i="1"/>
  <c r="BY858" i="1"/>
  <c r="BZ858" i="1"/>
  <c r="CA858" i="1" s="1"/>
  <c r="BX769" i="1"/>
  <c r="BY769" i="1"/>
  <c r="BZ769" i="1"/>
  <c r="CA769" i="1" s="1"/>
  <c r="BW562" i="1"/>
  <c r="BX562" i="1"/>
  <c r="BY562" i="1"/>
  <c r="BZ562" i="1"/>
  <c r="CA562" i="1" s="1"/>
  <c r="BX530" i="1"/>
  <c r="BY530" i="1"/>
  <c r="BZ530" i="1"/>
  <c r="CA530" i="1" s="1"/>
  <c r="BX139" i="1"/>
  <c r="BY139" i="1"/>
  <c r="BZ139" i="1"/>
  <c r="CA139" i="1" s="1"/>
  <c r="BX415" i="1"/>
  <c r="BY415" i="1"/>
  <c r="BZ415" i="1"/>
  <c r="CA415" i="1" s="1"/>
  <c r="BW219" i="1"/>
  <c r="BX219" i="1"/>
  <c r="BY219" i="1"/>
  <c r="BZ219" i="1"/>
  <c r="CA219" i="1" s="1"/>
  <c r="BX237" i="1"/>
  <c r="BY237" i="1"/>
  <c r="BZ237" i="1"/>
  <c r="CA237" i="1" s="1"/>
  <c r="BX445" i="1"/>
  <c r="BY445" i="1"/>
  <c r="BZ445" i="1"/>
  <c r="CA445" i="1" s="1"/>
  <c r="BX928" i="1"/>
  <c r="BY928" i="1"/>
  <c r="BZ928" i="1"/>
  <c r="CA928" i="1" s="1"/>
  <c r="BW382" i="1"/>
  <c r="BX382" i="1"/>
  <c r="BY382" i="1"/>
  <c r="BZ382" i="1"/>
  <c r="CA382" i="1" s="1"/>
  <c r="BX612" i="1"/>
  <c r="BY612" i="1"/>
  <c r="BZ612" i="1"/>
  <c r="CA612" i="1" s="1"/>
  <c r="BX80" i="1"/>
  <c r="BY80" i="1"/>
  <c r="BZ80" i="1"/>
  <c r="CA80" i="1" s="1"/>
  <c r="BX613" i="1"/>
  <c r="BY613" i="1"/>
  <c r="BZ613" i="1"/>
  <c r="CA613" i="1" s="1"/>
  <c r="BW728" i="1"/>
  <c r="BX728" i="1"/>
  <c r="BY728" i="1"/>
  <c r="BZ728" i="1"/>
  <c r="CA728" i="1" s="1"/>
  <c r="BX710" i="1"/>
  <c r="BY710" i="1"/>
  <c r="BZ710" i="1"/>
  <c r="CA710" i="1" s="1"/>
  <c r="BX220" i="1"/>
  <c r="BY220" i="1"/>
  <c r="BZ220" i="1"/>
  <c r="CA220" i="1" s="1"/>
  <c r="BX446" i="1"/>
  <c r="BY446" i="1"/>
  <c r="BZ446" i="1"/>
  <c r="CA446" i="1" s="1"/>
  <c r="BW746" i="1"/>
  <c r="BX746" i="1"/>
  <c r="BY746" i="1"/>
  <c r="BZ746" i="1"/>
  <c r="CA746" i="1" s="1"/>
  <c r="BX81" i="1"/>
  <c r="BY81" i="1"/>
  <c r="BZ81" i="1"/>
  <c r="CA81" i="1" s="1"/>
  <c r="BX170" i="1"/>
  <c r="BY170" i="1"/>
  <c r="BZ170" i="1"/>
  <c r="CA170" i="1" s="1"/>
  <c r="BX171" i="1"/>
  <c r="BY171" i="1"/>
  <c r="BZ171" i="1"/>
  <c r="CA171" i="1" s="1"/>
  <c r="BW447" i="1"/>
  <c r="BX447" i="1"/>
  <c r="BY447" i="1"/>
  <c r="BZ447" i="1"/>
  <c r="CA447" i="1" s="1"/>
  <c r="BX729" i="1"/>
  <c r="BY729" i="1"/>
  <c r="BZ729" i="1"/>
  <c r="CA729" i="1" s="1"/>
  <c r="BX347" i="1"/>
  <c r="BY347" i="1"/>
  <c r="BZ347" i="1"/>
  <c r="CA347" i="1" s="1"/>
  <c r="BX563" i="1"/>
  <c r="BY563" i="1"/>
  <c r="BZ563" i="1"/>
  <c r="CA563" i="1" s="1"/>
  <c r="BW747" i="1"/>
  <c r="BX747" i="1"/>
  <c r="BY747" i="1"/>
  <c r="BZ747" i="1"/>
  <c r="CA747" i="1" s="1"/>
  <c r="BX416" i="1"/>
  <c r="BY416" i="1"/>
  <c r="BZ416" i="1"/>
  <c r="CA416" i="1" s="1"/>
  <c r="BX668" i="1"/>
  <c r="BY668" i="1"/>
  <c r="BZ668" i="1"/>
  <c r="CA668" i="1" s="1"/>
  <c r="BX82" i="1"/>
  <c r="BY82" i="1"/>
  <c r="BZ82" i="1"/>
  <c r="CA82" i="1" s="1"/>
  <c r="BW348" i="1"/>
  <c r="BX348" i="1"/>
  <c r="BY348" i="1"/>
  <c r="BZ348" i="1"/>
  <c r="CA348" i="1" s="1"/>
  <c r="BX448" i="1"/>
  <c r="BY448" i="1"/>
  <c r="BZ448" i="1"/>
  <c r="CA448" i="1" s="1"/>
  <c r="BX929" i="1"/>
  <c r="BY929" i="1"/>
  <c r="BZ929" i="1"/>
  <c r="CA929" i="1" s="1"/>
  <c r="BX417" i="1"/>
  <c r="BY417" i="1"/>
  <c r="BZ417" i="1"/>
  <c r="CA417" i="1" s="1"/>
  <c r="BW834" i="1"/>
  <c r="BX834" i="1"/>
  <c r="BY834" i="1"/>
  <c r="BZ834" i="1"/>
  <c r="CA834" i="1" s="1"/>
  <c r="BX637" i="1"/>
  <c r="BY637" i="1"/>
  <c r="BZ637" i="1"/>
  <c r="CA637" i="1" s="1"/>
  <c r="BX730" i="1"/>
  <c r="BY730" i="1"/>
  <c r="BZ730" i="1"/>
  <c r="CA730" i="1" s="1"/>
  <c r="BX859" i="1"/>
  <c r="BY859" i="1"/>
  <c r="BZ859" i="1"/>
  <c r="CA859" i="1" s="1"/>
  <c r="BW798" i="1"/>
  <c r="BX798" i="1"/>
  <c r="BY798" i="1"/>
  <c r="BZ798" i="1"/>
  <c r="CA798" i="1" s="1"/>
  <c r="BX799" i="1"/>
  <c r="BY799" i="1"/>
  <c r="BZ799" i="1"/>
  <c r="CA799" i="1" s="1"/>
  <c r="BX323" i="1"/>
  <c r="BY323" i="1"/>
  <c r="BZ323" i="1"/>
  <c r="CA323" i="1" s="1"/>
  <c r="BX418" i="1"/>
  <c r="BY418" i="1"/>
  <c r="BZ418" i="1"/>
  <c r="CA418" i="1" s="1"/>
  <c r="BW183" i="1"/>
  <c r="BX183" i="1"/>
  <c r="BY183" i="1"/>
  <c r="BZ183" i="1"/>
  <c r="CA183" i="1" s="1"/>
  <c r="BX238" i="1"/>
  <c r="BY238" i="1"/>
  <c r="BZ238" i="1"/>
  <c r="CA238" i="1" s="1"/>
  <c r="BX770" i="1"/>
  <c r="BY770" i="1"/>
  <c r="BZ770" i="1"/>
  <c r="CA770" i="1" s="1"/>
  <c r="BX638" i="1"/>
  <c r="BY638" i="1"/>
  <c r="BZ638" i="1"/>
  <c r="CA638" i="1" s="1"/>
  <c r="BW383" i="1"/>
  <c r="BX383" i="1"/>
  <c r="BY383" i="1"/>
  <c r="BZ383" i="1"/>
  <c r="CA383" i="1" s="1"/>
  <c r="BX868" i="1"/>
  <c r="BY868" i="1"/>
  <c r="BZ868" i="1"/>
  <c r="CA868" i="1" s="1"/>
  <c r="BX669" i="1"/>
  <c r="BY669" i="1"/>
  <c r="BZ669" i="1"/>
  <c r="CA669" i="1" s="1"/>
  <c r="BX202" i="1"/>
  <c r="BY202" i="1"/>
  <c r="BZ202" i="1"/>
  <c r="CA202" i="1" s="1"/>
  <c r="BW945" i="1"/>
  <c r="BX945" i="1"/>
  <c r="BY945" i="1"/>
  <c r="BZ945" i="1"/>
  <c r="CA945" i="1" s="1"/>
  <c r="BX152" i="1"/>
  <c r="BY152" i="1"/>
  <c r="BZ152" i="1"/>
  <c r="CA152" i="1" s="1"/>
  <c r="BW384" i="1"/>
  <c r="BX384" i="1"/>
  <c r="BY384" i="1"/>
  <c r="BZ384" i="1"/>
  <c r="CA384" i="1" s="1"/>
  <c r="BX731" i="1"/>
  <c r="BY731" i="1"/>
  <c r="BZ731" i="1"/>
  <c r="CA731" i="1" s="1"/>
  <c r="BW297" i="1"/>
  <c r="BX297" i="1"/>
  <c r="BY297" i="1"/>
  <c r="BZ297" i="1"/>
  <c r="CA297" i="1" s="1"/>
  <c r="BX108" i="1"/>
  <c r="BY108" i="1"/>
  <c r="BZ108" i="1"/>
  <c r="CA108" i="1" s="1"/>
  <c r="BW614" i="1"/>
  <c r="BX614" i="1"/>
  <c r="BY614" i="1"/>
  <c r="BZ614" i="1"/>
  <c r="CA614" i="1" s="1"/>
  <c r="BW385" i="1"/>
  <c r="BX385" i="1"/>
  <c r="BY385" i="1"/>
  <c r="BZ385" i="1"/>
  <c r="CA385" i="1" s="1"/>
  <c r="BW324" i="1"/>
  <c r="BX324" i="1"/>
  <c r="BY324" i="1"/>
  <c r="BZ324" i="1"/>
  <c r="CA324" i="1" s="1"/>
  <c r="BW869" i="1"/>
  <c r="BX869" i="1"/>
  <c r="BY869" i="1"/>
  <c r="BZ869" i="1"/>
  <c r="CA869" i="1" s="1"/>
  <c r="BW6" i="1"/>
  <c r="BX6" i="1"/>
  <c r="BY6" i="1"/>
  <c r="BZ6" i="1"/>
  <c r="CA6" i="1" s="1"/>
  <c r="BW203" i="1"/>
  <c r="BX203" i="1"/>
  <c r="BY203" i="1"/>
  <c r="BZ203" i="1"/>
  <c r="CA203" i="1" s="1"/>
  <c r="BW14" i="1"/>
  <c r="BX14" i="1"/>
  <c r="BY14" i="1"/>
  <c r="BZ14" i="1"/>
  <c r="CA14" i="1" s="1"/>
  <c r="BW419" i="1"/>
  <c r="BX419" i="1"/>
  <c r="BY419" i="1"/>
  <c r="BZ419" i="1"/>
  <c r="CA419" i="1" s="1"/>
  <c r="BW420" i="1"/>
  <c r="BX420" i="1"/>
  <c r="BY420" i="1"/>
  <c r="BZ420" i="1"/>
  <c r="CA420" i="1" s="1"/>
  <c r="BW771" i="1"/>
  <c r="BX771" i="1"/>
  <c r="BY771" i="1"/>
  <c r="BZ771" i="1"/>
  <c r="CA771" i="1" s="1"/>
  <c r="BW21" i="1"/>
  <c r="BX21" i="1"/>
  <c r="BY21" i="1"/>
  <c r="BZ21" i="1"/>
  <c r="CA21" i="1" s="1"/>
  <c r="BW239" i="1"/>
  <c r="BX239" i="1"/>
  <c r="BY239" i="1"/>
  <c r="BZ239" i="1"/>
  <c r="CA239" i="1" s="1"/>
  <c r="BW184" i="1"/>
  <c r="BX184" i="1"/>
  <c r="BY184" i="1"/>
  <c r="BZ184" i="1"/>
  <c r="CA184" i="1" s="1"/>
  <c r="BW477" i="1"/>
  <c r="BX477" i="1"/>
  <c r="BY477" i="1"/>
  <c r="BZ477" i="1"/>
  <c r="CA477" i="1" s="1"/>
  <c r="BW69" i="1"/>
  <c r="BX69" i="1"/>
  <c r="BY69" i="1"/>
  <c r="BZ69" i="1"/>
  <c r="CA69" i="1" s="1"/>
  <c r="BW204" i="1"/>
  <c r="BX204" i="1"/>
  <c r="BY204" i="1"/>
  <c r="BZ204" i="1"/>
  <c r="CA204" i="1" s="1"/>
  <c r="BW349" i="1"/>
  <c r="BX349" i="1"/>
  <c r="BY349" i="1"/>
  <c r="BZ349" i="1"/>
  <c r="CA349" i="1" s="1"/>
  <c r="BW800" i="1"/>
  <c r="BX800" i="1"/>
  <c r="BY800" i="1"/>
  <c r="BZ800" i="1"/>
  <c r="CA800" i="1" s="1"/>
  <c r="BW240" i="1"/>
  <c r="BX240" i="1"/>
  <c r="BY240" i="1"/>
  <c r="BZ240" i="1"/>
  <c r="CA240" i="1" s="1"/>
  <c r="BW259" i="1"/>
  <c r="BX259" i="1"/>
  <c r="BY259" i="1"/>
  <c r="BZ259" i="1"/>
  <c r="CA259" i="1" s="1"/>
  <c r="BW899" i="1"/>
  <c r="BX899" i="1"/>
  <c r="BY899" i="1"/>
  <c r="BZ899" i="1"/>
  <c r="CA899" i="1"/>
  <c r="BW386" i="1"/>
  <c r="BX386" i="1"/>
  <c r="BY386" i="1"/>
  <c r="BZ386" i="1"/>
  <c r="CA386" i="1" s="1"/>
  <c r="BW748" i="1"/>
  <c r="BX748" i="1"/>
  <c r="BY748" i="1"/>
  <c r="BZ748" i="1"/>
  <c r="CA748" i="1" s="1"/>
  <c r="BW749" i="1"/>
  <c r="BX749" i="1"/>
  <c r="BY749" i="1"/>
  <c r="BZ749" i="1"/>
  <c r="CA749" i="1" s="1"/>
  <c r="BW815" i="1"/>
  <c r="BX815" i="1"/>
  <c r="BY815" i="1"/>
  <c r="BZ815" i="1"/>
  <c r="CA815" i="1" s="1"/>
  <c r="BW639" i="1"/>
  <c r="BX639" i="1"/>
  <c r="BY639" i="1"/>
  <c r="BZ639" i="1"/>
  <c r="CA639" i="1" s="1"/>
  <c r="BW350" i="1"/>
  <c r="BX350" i="1"/>
  <c r="BY350" i="1"/>
  <c r="BZ350" i="1"/>
  <c r="CA350" i="1" s="1"/>
  <c r="BW732" i="1"/>
  <c r="BX732" i="1"/>
  <c r="BY732" i="1"/>
  <c r="BZ732" i="1"/>
  <c r="CA732" i="1" s="1"/>
  <c r="BW801" i="1"/>
  <c r="BX801" i="1"/>
  <c r="BY801" i="1"/>
  <c r="BZ801" i="1"/>
  <c r="CA801" i="1" s="1"/>
  <c r="BW711" i="1"/>
  <c r="BX711" i="1"/>
  <c r="BY711" i="1"/>
  <c r="BZ711" i="1"/>
  <c r="CA711" i="1" s="1"/>
  <c r="BW125" i="1"/>
  <c r="BX125" i="1"/>
  <c r="BY125" i="1"/>
  <c r="BZ125" i="1"/>
  <c r="CA125" i="1"/>
  <c r="BW10" i="1"/>
  <c r="BX10" i="1"/>
  <c r="BY10" i="1"/>
  <c r="BZ10" i="1"/>
  <c r="CA10" i="1" s="1"/>
  <c r="BW205" i="1"/>
  <c r="BX205" i="1"/>
  <c r="BY205" i="1"/>
  <c r="BZ205" i="1"/>
  <c r="CA205" i="1" s="1"/>
  <c r="BW387" i="1"/>
  <c r="BX387" i="1"/>
  <c r="BY387" i="1"/>
  <c r="BZ387" i="1"/>
  <c r="CA387" i="1" s="1"/>
  <c r="BW889" i="1"/>
  <c r="BX889" i="1"/>
  <c r="BY889" i="1"/>
  <c r="BZ889" i="1"/>
  <c r="CA889" i="1" s="1"/>
  <c r="BW502" i="1"/>
  <c r="BX502" i="1"/>
  <c r="BY502" i="1"/>
  <c r="BZ502" i="1"/>
  <c r="CA502" i="1" s="1"/>
  <c r="BW503" i="1"/>
  <c r="BX503" i="1"/>
  <c r="BY503" i="1"/>
  <c r="BZ503" i="1"/>
  <c r="CA503" i="1" s="1"/>
  <c r="BW185" i="1"/>
  <c r="BX185" i="1"/>
  <c r="BY185" i="1"/>
  <c r="BZ185" i="1"/>
  <c r="CA185" i="1" s="1"/>
  <c r="BW17" i="1"/>
  <c r="BX17" i="1"/>
  <c r="BY17" i="1"/>
  <c r="BZ17" i="1"/>
  <c r="CA17" i="1" s="1"/>
  <c r="BW594" i="1"/>
  <c r="BX594" i="1"/>
  <c r="BY594" i="1"/>
  <c r="BZ594" i="1"/>
  <c r="CA594" i="1" s="1"/>
  <c r="BW615" i="1"/>
  <c r="BX615" i="1"/>
  <c r="BY615" i="1"/>
  <c r="BZ615" i="1"/>
  <c r="CA615" i="1" s="1"/>
  <c r="BW153" i="1"/>
  <c r="BX153" i="1"/>
  <c r="BY153" i="1"/>
  <c r="BZ153" i="1"/>
  <c r="CA153" i="1" s="1"/>
  <c r="BW564" i="1"/>
  <c r="BX564" i="1"/>
  <c r="BY564" i="1"/>
  <c r="BZ564" i="1"/>
  <c r="CA564" i="1" s="1"/>
  <c r="BW691" i="1"/>
  <c r="BX691" i="1"/>
  <c r="BY691" i="1"/>
  <c r="BZ691" i="1"/>
  <c r="CA691" i="1" s="1"/>
  <c r="BW126" i="1"/>
  <c r="BX126" i="1"/>
  <c r="BY126" i="1"/>
  <c r="BZ126" i="1"/>
  <c r="CA126" i="1" s="1"/>
  <c r="BW712" i="1"/>
  <c r="BX712" i="1"/>
  <c r="BY712" i="1"/>
  <c r="BZ712" i="1"/>
  <c r="CA712" i="1" s="1"/>
  <c r="BW835" i="1"/>
  <c r="BX835" i="1"/>
  <c r="BY835" i="1"/>
  <c r="BZ835" i="1"/>
  <c r="CA835" i="1" s="1"/>
  <c r="BW449" i="1"/>
  <c r="BX449" i="1"/>
  <c r="BY449" i="1"/>
  <c r="BZ449" i="1"/>
  <c r="CA449" i="1" s="1"/>
  <c r="BW109" i="1"/>
  <c r="BX109" i="1"/>
  <c r="BY109" i="1"/>
  <c r="BZ109" i="1"/>
  <c r="CA109" i="1" s="1"/>
  <c r="BW640" i="1"/>
  <c r="BX640" i="1"/>
  <c r="BY640" i="1"/>
  <c r="BZ640" i="1"/>
  <c r="CA640" i="1" s="1"/>
  <c r="BW616" i="1"/>
  <c r="BX616" i="1"/>
  <c r="BY616" i="1"/>
  <c r="BZ616" i="1"/>
  <c r="CA616" i="1" s="1"/>
  <c r="BW298" i="1"/>
  <c r="BX298" i="1"/>
  <c r="BY298" i="1"/>
  <c r="BZ298" i="1"/>
  <c r="CA298" i="1" s="1"/>
  <c r="BW140" i="1"/>
  <c r="BX140" i="1"/>
  <c r="BY140" i="1"/>
  <c r="BZ140" i="1"/>
  <c r="CA140" i="1" s="1"/>
  <c r="BW15" i="1"/>
  <c r="BX15" i="1"/>
  <c r="BY15" i="1"/>
  <c r="BZ15" i="1"/>
  <c r="CA15" i="1" s="1"/>
  <c r="BW713" i="1"/>
  <c r="BX713" i="1"/>
  <c r="BY713" i="1"/>
  <c r="BZ713" i="1"/>
  <c r="CA713" i="1"/>
  <c r="BW785" i="1"/>
  <c r="BX785" i="1"/>
  <c r="BY785" i="1"/>
  <c r="BZ785" i="1"/>
  <c r="CA785" i="1" s="1"/>
  <c r="BW772" i="1"/>
  <c r="BX772" i="1"/>
  <c r="BY772" i="1"/>
  <c r="BZ772" i="1"/>
  <c r="CA772" i="1" s="1"/>
  <c r="BW351" i="1"/>
  <c r="BX351" i="1"/>
  <c r="BY351" i="1"/>
  <c r="BZ351" i="1"/>
  <c r="CA351" i="1" s="1"/>
  <c r="BW352" i="1"/>
  <c r="BX352" i="1"/>
  <c r="BY352" i="1"/>
  <c r="BZ352" i="1"/>
  <c r="CA352" i="1" s="1"/>
  <c r="BW40" i="1"/>
  <c r="BX40" i="1"/>
  <c r="BY40" i="1"/>
  <c r="BZ40" i="1"/>
  <c r="CA40" i="1" s="1"/>
  <c r="BW94" i="1"/>
  <c r="BX94" i="1"/>
  <c r="BY94" i="1"/>
  <c r="BZ94" i="1"/>
  <c r="CA94" i="1" s="1"/>
  <c r="BW670" i="1"/>
  <c r="BX670" i="1"/>
  <c r="BY670" i="1"/>
  <c r="BZ670" i="1"/>
  <c r="CA670" i="1" s="1"/>
  <c r="BW299" i="1"/>
  <c r="BX299" i="1"/>
  <c r="BY299" i="1"/>
  <c r="BZ299" i="1"/>
  <c r="CA299" i="1" s="1"/>
  <c r="BW41" i="1"/>
  <c r="BX41" i="1"/>
  <c r="BY41" i="1"/>
  <c r="BZ41" i="1"/>
  <c r="CA41" i="1" s="1"/>
  <c r="BW421" i="1"/>
  <c r="BX421" i="1"/>
  <c r="BY421" i="1"/>
  <c r="BZ421" i="1"/>
  <c r="CA421" i="1" s="1"/>
  <c r="BW388" i="1"/>
  <c r="BX388" i="1"/>
  <c r="BY388" i="1"/>
  <c r="BZ388" i="1"/>
  <c r="CA388" i="1" s="1"/>
  <c r="BW353" i="1"/>
  <c r="BX353" i="1"/>
  <c r="BY353" i="1"/>
  <c r="BZ353" i="1"/>
  <c r="CA353" i="1" s="1"/>
  <c r="BW241" i="1"/>
  <c r="BX241" i="1"/>
  <c r="BY241" i="1"/>
  <c r="BZ241" i="1"/>
  <c r="CA241" i="1" s="1"/>
  <c r="BW422" i="1"/>
  <c r="BX422" i="1"/>
  <c r="BY422" i="1"/>
  <c r="BZ422" i="1"/>
  <c r="CA422" i="1" s="1"/>
  <c r="BW478" i="1"/>
  <c r="BX478" i="1"/>
  <c r="BY478" i="1"/>
  <c r="BZ478" i="1"/>
  <c r="CA478" i="1" s="1"/>
  <c r="BW595" i="1"/>
  <c r="BX595" i="1"/>
  <c r="BY595" i="1"/>
  <c r="BZ595" i="1"/>
  <c r="CA595" i="1" s="1"/>
  <c r="BW531" i="1"/>
  <c r="BX531" i="1"/>
  <c r="BY531" i="1"/>
  <c r="BZ531" i="1"/>
  <c r="CA531" i="1" s="1"/>
  <c r="BW816" i="1"/>
  <c r="BX816" i="1"/>
  <c r="BY816" i="1"/>
  <c r="BZ816" i="1"/>
  <c r="CA816" i="1" s="1"/>
  <c r="BW532" i="1"/>
  <c r="BX532" i="1"/>
  <c r="BY532" i="1"/>
  <c r="BZ532" i="1"/>
  <c r="CA532" i="1" s="1"/>
  <c r="BW423" i="1"/>
  <c r="BX423" i="1"/>
  <c r="BY423" i="1"/>
  <c r="BZ423" i="1"/>
  <c r="CA423" i="1" s="1"/>
  <c r="BW127" i="1"/>
  <c r="BX127" i="1"/>
  <c r="BY127" i="1"/>
  <c r="BZ127" i="1"/>
  <c r="CA127" i="1" s="1"/>
  <c r="BW641" i="1"/>
  <c r="BX641" i="1"/>
  <c r="BY641" i="1"/>
  <c r="BZ641" i="1"/>
  <c r="CA641" i="1" s="1"/>
  <c r="BW325" i="1"/>
  <c r="BX325" i="1"/>
  <c r="BY325" i="1"/>
  <c r="BZ325" i="1"/>
  <c r="CA325" i="1"/>
  <c r="BW28" i="1"/>
  <c r="BX28" i="1"/>
  <c r="BY28" i="1"/>
  <c r="BZ28" i="1"/>
  <c r="CA28" i="1" s="1"/>
  <c r="BW186" i="1"/>
  <c r="BX186" i="1"/>
  <c r="BY186" i="1"/>
  <c r="BZ186" i="1"/>
  <c r="CA186" i="1" s="1"/>
  <c r="BW116" i="1"/>
  <c r="BX116" i="1"/>
  <c r="BY116" i="1"/>
  <c r="BZ116" i="1"/>
  <c r="CA116" i="1" s="1"/>
  <c r="BW221" i="1"/>
  <c r="BX221" i="1"/>
  <c r="BY221" i="1"/>
  <c r="BZ221" i="1"/>
  <c r="CA221" i="1" s="1"/>
  <c r="BW154" i="1"/>
  <c r="BX154" i="1"/>
  <c r="BY154" i="1"/>
  <c r="BZ154" i="1"/>
  <c r="CA154" i="1" s="1"/>
  <c r="BW802" i="1"/>
  <c r="BX802" i="1"/>
  <c r="BY802" i="1"/>
  <c r="BZ802" i="1"/>
  <c r="CA802" i="1" s="1"/>
  <c r="BW836" i="1"/>
  <c r="BX836" i="1"/>
  <c r="BY836" i="1"/>
  <c r="BZ836" i="1"/>
  <c r="CA836" i="1" s="1"/>
  <c r="BW326" i="1"/>
  <c r="BX326" i="1"/>
  <c r="BY326" i="1"/>
  <c r="BZ326" i="1"/>
  <c r="CA326" i="1" s="1"/>
  <c r="BW128" i="1"/>
  <c r="BX128" i="1"/>
  <c r="BY128" i="1"/>
  <c r="BZ128" i="1"/>
  <c r="CA128" i="1" s="1"/>
  <c r="BW354" i="1"/>
  <c r="BX354" i="1"/>
  <c r="BY354" i="1"/>
  <c r="BZ354" i="1"/>
  <c r="CA354" i="1" s="1"/>
  <c r="BW837" i="1"/>
  <c r="BX837" i="1"/>
  <c r="BY837" i="1"/>
  <c r="BZ837" i="1"/>
  <c r="CA837" i="1" s="1"/>
  <c r="BW275" i="1"/>
  <c r="BX275" i="1"/>
  <c r="BY275" i="1"/>
  <c r="BZ275" i="1"/>
  <c r="CA275" i="1" s="1"/>
  <c r="BW786" i="1"/>
  <c r="BX786" i="1"/>
  <c r="BY786" i="1"/>
  <c r="BZ786" i="1"/>
  <c r="CA786" i="1" s="1"/>
  <c r="BW617" i="1"/>
  <c r="BX617" i="1"/>
  <c r="BY617" i="1"/>
  <c r="BZ617" i="1"/>
  <c r="CA617" i="1" s="1"/>
  <c r="BW533" i="1"/>
  <c r="BX533" i="1"/>
  <c r="BY533" i="1"/>
  <c r="BZ533" i="1"/>
  <c r="CA533" i="1" s="1"/>
  <c r="BW276" i="1"/>
  <c r="BX276" i="1"/>
  <c r="BY276" i="1"/>
  <c r="BZ276" i="1"/>
  <c r="CA276" i="1" s="1"/>
  <c r="BW355" i="1"/>
  <c r="BX355" i="1"/>
  <c r="BY355" i="1"/>
  <c r="BZ355" i="1"/>
  <c r="CA355" i="1" s="1"/>
  <c r="BW750" i="1"/>
  <c r="BX750" i="1"/>
  <c r="BY750" i="1"/>
  <c r="BZ750" i="1"/>
  <c r="CA750" i="1" s="1"/>
  <c r="BW860" i="1"/>
  <c r="BX860" i="1"/>
  <c r="BY860" i="1"/>
  <c r="BZ860" i="1"/>
  <c r="CA860" i="1"/>
  <c r="BW671" i="1"/>
  <c r="BX671" i="1"/>
  <c r="BY671" i="1"/>
  <c r="BZ671" i="1"/>
  <c r="CA671" i="1" s="1"/>
  <c r="BW389" i="1"/>
  <c r="BX389" i="1"/>
  <c r="BY389" i="1"/>
  <c r="BZ389" i="1"/>
  <c r="CA389" i="1" s="1"/>
  <c r="BW672" i="1"/>
  <c r="BX672" i="1"/>
  <c r="BY672" i="1"/>
  <c r="BZ672" i="1"/>
  <c r="CA672" i="1" s="1"/>
  <c r="BW870" i="1"/>
  <c r="BX870" i="1"/>
  <c r="BY870" i="1"/>
  <c r="BZ870" i="1"/>
  <c r="CA870" i="1" s="1"/>
  <c r="BW596" i="1"/>
  <c r="BX596" i="1"/>
  <c r="BY596" i="1"/>
  <c r="BZ596" i="1"/>
  <c r="CA596" i="1" s="1"/>
  <c r="BW565" i="1"/>
  <c r="BX565" i="1"/>
  <c r="BY565" i="1"/>
  <c r="BZ565" i="1"/>
  <c r="CA565" i="1" s="1"/>
  <c r="BW30" i="1" l="1"/>
  <c r="BW157" i="1"/>
  <c r="BW119" i="1"/>
  <c r="BW262" i="1"/>
  <c r="BW144" i="1"/>
  <c r="BW403" i="1"/>
  <c r="BW506" i="1"/>
  <c r="BW191" i="1"/>
  <c r="BW263" i="1"/>
  <c r="BW485" i="1"/>
  <c r="BW71" i="1"/>
  <c r="BW37" i="1"/>
  <c r="BW76" i="1"/>
  <c r="BW600" i="1"/>
  <c r="BW89" i="1"/>
  <c r="BW66" i="1"/>
  <c r="BW67" i="1"/>
  <c r="BW776" i="1"/>
  <c r="BW737" i="1"/>
  <c r="BW904" i="1"/>
  <c r="BW361" i="1"/>
  <c r="BW697" i="1"/>
  <c r="BW791" i="1"/>
  <c r="BW286" i="1"/>
  <c r="BW245" i="1"/>
  <c r="BW264" i="1"/>
  <c r="BW575" i="1"/>
  <c r="BW841" i="1"/>
  <c r="BW542" i="1"/>
  <c r="BW192" i="1"/>
  <c r="BW543" i="1"/>
  <c r="BW753" i="1"/>
  <c r="BW404" i="1"/>
  <c r="BW738" i="1"/>
  <c r="BW457" i="1"/>
  <c r="BW862" i="1"/>
  <c r="BW362" i="1"/>
  <c r="BW544" i="1"/>
  <c r="BW405" i="1"/>
  <c r="BW623" i="1"/>
  <c r="BW624" i="1"/>
  <c r="BW819" i="1"/>
  <c r="BW49" i="1"/>
  <c r="BW754" i="1"/>
  <c r="BW99" i="1"/>
  <c r="BW905" i="1"/>
  <c r="BW486" i="1"/>
  <c r="BW721" i="1"/>
  <c r="BW806" i="1"/>
  <c r="BW679" i="1"/>
  <c r="BW576" i="1"/>
  <c r="BW179" i="1"/>
  <c r="BW893" i="1"/>
  <c r="BW227" i="1"/>
  <c r="BW792" i="1"/>
  <c r="BW601" i="1"/>
  <c r="BW145" i="1"/>
  <c r="BW334" i="1"/>
  <c r="BW793" i="1"/>
  <c r="BW698" i="1"/>
  <c r="BW507" i="1"/>
  <c r="BW680" i="1"/>
  <c r="BW406" i="1"/>
  <c r="BW625" i="1"/>
  <c r="BW739" i="1"/>
  <c r="BW643" i="1"/>
  <c r="BW740" i="1"/>
  <c r="BW842" i="1"/>
  <c r="BW722" i="1"/>
  <c r="BW363" i="1"/>
  <c r="BW723" i="1"/>
  <c r="BW936" i="1"/>
  <c r="BW38" i="1"/>
  <c r="BW843" i="1"/>
  <c r="BW458" i="1"/>
  <c r="BW90" i="1"/>
  <c r="BW755" i="1"/>
  <c r="BW407" i="1"/>
  <c r="BW508" i="1"/>
  <c r="BW287" i="1"/>
  <c r="BW364" i="1"/>
  <c r="BW77" i="1"/>
  <c r="BW459" i="1"/>
  <c r="BW433" i="1"/>
  <c r="BW460" i="1"/>
  <c r="BW602" i="1"/>
  <c r="BW91" i="1"/>
  <c r="BW874" i="1"/>
  <c r="BW265" i="1"/>
  <c r="BW577" i="1"/>
  <c r="BW487" i="1"/>
  <c r="BW844" i="1"/>
  <c r="BW461" i="1"/>
  <c r="BW603" i="1"/>
  <c r="BW120" i="1"/>
  <c r="BW699" i="1"/>
  <c r="BW307" i="1"/>
  <c r="BW72" i="1"/>
  <c r="BW807" i="1"/>
  <c r="BW365" i="1"/>
  <c r="BW288" i="1"/>
  <c r="BW266" i="1"/>
  <c r="BW335" i="1"/>
  <c r="BW289" i="1"/>
  <c r="BW212" i="1"/>
  <c r="BW943" i="1"/>
  <c r="BW845" i="1"/>
  <c r="BW366" i="1"/>
  <c r="BW681" i="1"/>
  <c r="BW808" i="1"/>
  <c r="BW644" i="1"/>
  <c r="BW228" i="1"/>
  <c r="BW645" i="1"/>
  <c r="BW509" i="1"/>
  <c r="BW646" i="1"/>
  <c r="BW18" i="1"/>
  <c r="BW213" i="1"/>
  <c r="BW42" i="1"/>
  <c r="BW59" i="1"/>
  <c r="BW391" i="1"/>
  <c r="BW451" i="1"/>
  <c r="BW173" i="1"/>
  <c r="BW673" i="1"/>
  <c r="BW280" i="1"/>
  <c r="BW281" i="1"/>
  <c r="BW452" i="1"/>
  <c r="BW118" i="1"/>
  <c r="BW392" i="1"/>
  <c r="BW43" i="1"/>
  <c r="BW206" i="1"/>
  <c r="BW393" i="1"/>
  <c r="BW425" i="1"/>
  <c r="BW130" i="1"/>
  <c r="BW788" i="1"/>
  <c r="BW427" i="1"/>
  <c r="BW618" i="1"/>
  <c r="BW642" i="1"/>
  <c r="BW453" i="1"/>
  <c r="BW716" i="1"/>
  <c r="BW207" i="1"/>
  <c r="BW224" i="1"/>
  <c r="BW717" i="1"/>
  <c r="BW86" i="1"/>
  <c r="BW934" i="1"/>
  <c r="BW774" i="1"/>
  <c r="BW4" i="1"/>
  <c r="BW479" i="1"/>
  <c r="BW95" i="1"/>
  <c r="BW277" i="1"/>
  <c r="BW222" i="1"/>
  <c r="BW155" i="1"/>
  <c r="BW278" i="1"/>
  <c r="BW52" i="1"/>
  <c r="BW390" i="1"/>
  <c r="BW930" i="1"/>
  <c r="BW428" i="1"/>
  <c r="BW135" i="1"/>
  <c r="BW159" i="1"/>
  <c r="BW510" i="1"/>
  <c r="BW906" i="1"/>
  <c r="BW647" i="1"/>
  <c r="BW511" i="1"/>
  <c r="BW367" i="1"/>
  <c r="BW937" i="1"/>
  <c r="BW44" i="1"/>
  <c r="BW756" i="1"/>
  <c r="BW488" i="1"/>
  <c r="BW938" i="1"/>
  <c r="BW545" i="1"/>
  <c r="BW368" i="1"/>
  <c r="BW578" i="1"/>
  <c r="BW369" i="1"/>
  <c r="BW648" i="1"/>
  <c r="BW821" i="1"/>
  <c r="BW434" i="1"/>
  <c r="BW113" i="1"/>
  <c r="BW700" i="1"/>
  <c r="BW121" i="1"/>
  <c r="BW822" i="1"/>
  <c r="BW290" i="1"/>
  <c r="BW846" i="1"/>
  <c r="BW724" i="1"/>
  <c r="BW512" i="1"/>
  <c r="BW847" i="1"/>
  <c r="BW489" i="1"/>
  <c r="BW146" i="1"/>
  <c r="BW462" i="1"/>
  <c r="BW247" i="1"/>
  <c r="BW626" i="1"/>
  <c r="BW863" i="1"/>
  <c r="BW894" i="1"/>
  <c r="BW336" i="1"/>
  <c r="BW757" i="1"/>
  <c r="BW291" i="1"/>
  <c r="BW214" i="1"/>
  <c r="BW308" i="1"/>
  <c r="BW777" i="1"/>
  <c r="BW546" i="1"/>
  <c r="BW941" i="1"/>
  <c r="BW547" i="1"/>
  <c r="BW778" i="1"/>
  <c r="BW54" i="1"/>
  <c r="BW907" i="1"/>
  <c r="BW337" i="1"/>
  <c r="BW16" i="1"/>
  <c r="BW248" i="1"/>
  <c r="BW160" i="1"/>
  <c r="BW114" i="1"/>
  <c r="BW875" i="1"/>
  <c r="BW122" i="1"/>
  <c r="BW5" i="1"/>
  <c r="BW939" i="1"/>
  <c r="BW309" i="1"/>
  <c r="BW649" i="1"/>
  <c r="BW650" i="1"/>
  <c r="BW925" i="1"/>
  <c r="BW73" i="1"/>
  <c r="BW627" i="1"/>
  <c r="BW628" i="1"/>
  <c r="BW147" i="1"/>
  <c r="BW490" i="1"/>
  <c r="BW148" i="1"/>
  <c r="BW463" i="1"/>
  <c r="BW229" i="1"/>
  <c r="BW548" i="1"/>
  <c r="BW823" i="1"/>
  <c r="BW180" i="1"/>
  <c r="BW604" i="1"/>
  <c r="BW267" i="1"/>
  <c r="BW310" i="1"/>
  <c r="BW549" i="1"/>
  <c r="BW292" i="1"/>
  <c r="BW605" i="1"/>
  <c r="BW100" i="1"/>
  <c r="BW876" i="1"/>
  <c r="BW101" i="1"/>
  <c r="BW193" i="1"/>
  <c r="BW513" i="1"/>
  <c r="BW102" i="1"/>
  <c r="BW149" i="1"/>
  <c r="BW877" i="1"/>
  <c r="BW848" i="1"/>
  <c r="BW19" i="1"/>
  <c r="BW651" i="1"/>
  <c r="BW908" i="1"/>
  <c r="BW629" i="1"/>
  <c r="BW249" i="1"/>
  <c r="BW579" i="1"/>
  <c r="BW914" i="1"/>
  <c r="BW230" i="1"/>
  <c r="BW231" i="1"/>
  <c r="BW909" i="1"/>
  <c r="BW194" i="1"/>
  <c r="BW682" i="1"/>
  <c r="BW123" i="1"/>
  <c r="BW408" i="1"/>
  <c r="BW630" i="1"/>
  <c r="BW683" i="1"/>
  <c r="BW725" i="1"/>
  <c r="BW864" i="1"/>
  <c r="BW910" i="1"/>
  <c r="BW232" i="1"/>
  <c r="BW911" i="1"/>
  <c r="BW824" i="1"/>
  <c r="BW758" i="1"/>
  <c r="BW878" i="1"/>
  <c r="BW293" i="1"/>
  <c r="BW409" i="1"/>
  <c r="BW701" i="1"/>
  <c r="BW652" i="1"/>
  <c r="BW580" i="1"/>
  <c r="BW653" i="1"/>
  <c r="BW514" i="1"/>
  <c r="BW849" i="1"/>
  <c r="BW370" i="1"/>
  <c r="BW759" i="1"/>
  <c r="BW931" i="1"/>
  <c r="BW850" i="1"/>
  <c r="BW702" i="1"/>
  <c r="BW136" i="1"/>
  <c r="BW606" i="1"/>
  <c r="BW268" i="1"/>
  <c r="BW851" i="1"/>
  <c r="BW581" i="1"/>
  <c r="BW150" i="1"/>
  <c r="BW464" i="1"/>
  <c r="BW582" i="1"/>
  <c r="BW865" i="1"/>
  <c r="BW879" i="1"/>
  <c r="BW338" i="1"/>
  <c r="BW809" i="1"/>
  <c r="BW684" i="1"/>
  <c r="BW410" i="1"/>
  <c r="BW61" i="1"/>
  <c r="BW36" i="1"/>
  <c r="BW866" i="1"/>
  <c r="BW607" i="1"/>
  <c r="BW880" i="1"/>
  <c r="BW881" i="1"/>
  <c r="BW895" i="1"/>
  <c r="BW371" i="1"/>
  <c r="BW915" i="1"/>
  <c r="BW916" i="1"/>
  <c r="BW250" i="1"/>
  <c r="BW50" i="1"/>
  <c r="BW151" i="1"/>
  <c r="BW810" i="1"/>
  <c r="BW233" i="1"/>
  <c r="BW339" i="1"/>
  <c r="BW435" i="1"/>
  <c r="BW896" i="1"/>
  <c r="BW825" i="1"/>
  <c r="BW311" i="1"/>
  <c r="BW26" i="1"/>
  <c r="BW411" i="1"/>
  <c r="BW436" i="1"/>
  <c r="BW491" i="1"/>
  <c r="BW161" i="1"/>
  <c r="BW22" i="1"/>
  <c r="BW926" i="1"/>
  <c r="BW826" i="1"/>
  <c r="BW515" i="1"/>
  <c r="BW312" i="1"/>
  <c r="BW811" i="1"/>
  <c r="BW492" i="1"/>
  <c r="BW631" i="1"/>
  <c r="BW550" i="1"/>
  <c r="BW372" i="1"/>
  <c r="BW162" i="1"/>
  <c r="BW340" i="1"/>
  <c r="BW234" i="1"/>
  <c r="BW632" i="1"/>
  <c r="BW812" i="1"/>
  <c r="BW703" i="1"/>
  <c r="BW760" i="1"/>
  <c r="BW412" i="1"/>
  <c r="BW932" i="1"/>
  <c r="BW654" i="1"/>
  <c r="BW583" i="1"/>
  <c r="BW867" i="1"/>
  <c r="BW761" i="1"/>
  <c r="BW313" i="1"/>
  <c r="BW115" i="1"/>
  <c r="BW779" i="1"/>
  <c r="BW852" i="1"/>
  <c r="BW78" i="1"/>
  <c r="BW584" i="1"/>
  <c r="BW685" i="1"/>
  <c r="BW195" i="1"/>
  <c r="BW124" i="1"/>
  <c r="BW341" i="1"/>
  <c r="BW704" i="1"/>
  <c r="BW294" i="1"/>
  <c r="BW551" i="1"/>
  <c r="BW23" i="1"/>
  <c r="BW45" i="1"/>
  <c r="BW13" i="1"/>
  <c r="BW608" i="1"/>
  <c r="BW196" i="1"/>
  <c r="BW655" i="1"/>
  <c r="BW741" i="1"/>
  <c r="BW827" i="1"/>
  <c r="BW465" i="1"/>
  <c r="BW413" i="1"/>
  <c r="BW414" i="1"/>
  <c r="BW656" i="1"/>
  <c r="BW314" i="1"/>
  <c r="BW882" i="1"/>
  <c r="BW437" i="1"/>
  <c r="BW705" i="1"/>
  <c r="BW686" i="1"/>
  <c r="BW813" i="1"/>
  <c r="BW657" i="1"/>
  <c r="BW55" i="1"/>
  <c r="BW373" i="1"/>
  <c r="BW917" i="1"/>
  <c r="BW853" i="1"/>
  <c r="BW516" i="1"/>
  <c r="BW374" i="1"/>
  <c r="BW517" i="1"/>
  <c r="BW518" i="1"/>
  <c r="BW375" i="1"/>
  <c r="BW519" i="1"/>
  <c r="BW520" i="1"/>
  <c r="BW163" i="1"/>
  <c r="BW521" i="1"/>
  <c r="BW251" i="1"/>
  <c r="BW62" i="1"/>
  <c r="BW63" i="1"/>
  <c r="BW8" i="1"/>
  <c r="BW376" i="1"/>
  <c r="BW854" i="1"/>
  <c r="BW522" i="1"/>
  <c r="BW658" i="1"/>
  <c r="BW762" i="1"/>
  <c r="BW659" i="1"/>
  <c r="BW918" i="1"/>
  <c r="BW660" i="1"/>
  <c r="BW64" i="1"/>
  <c r="BW523" i="1"/>
  <c r="BW164" i="1"/>
  <c r="BW855" i="1"/>
  <c r="BW856" i="1"/>
  <c r="BW661" i="1"/>
  <c r="BW252" i="1"/>
  <c r="BW524" i="1"/>
  <c r="BW919" i="1"/>
  <c r="BW31" i="1"/>
  <c r="BW253" i="1"/>
  <c r="BW763" i="1"/>
  <c r="BW493" i="1"/>
  <c r="BW377" i="1"/>
  <c r="BW552" i="1"/>
  <c r="BW857" i="1"/>
  <c r="BW662" i="1"/>
  <c r="BW687" i="1"/>
  <c r="BW466" i="1"/>
  <c r="BW103" i="1"/>
  <c r="BW235" i="1"/>
  <c r="BW780" i="1"/>
  <c r="BW912" i="1"/>
  <c r="BW794" i="1"/>
  <c r="BW165" i="1"/>
  <c r="BW814" i="1"/>
  <c r="BW883" i="1"/>
  <c r="BW553" i="1"/>
  <c r="BW726" i="1"/>
  <c r="BW166" i="1"/>
  <c r="BW438" i="1"/>
  <c r="BW236" i="1"/>
  <c r="BW609" i="1"/>
  <c r="BW663" i="1"/>
  <c r="BW554" i="1"/>
  <c r="BW585" i="1"/>
  <c r="BW215" i="1"/>
  <c r="BW315" i="1"/>
  <c r="BW586" i="1"/>
  <c r="BW467" i="1"/>
  <c r="BW316" i="1"/>
  <c r="BW494" i="1"/>
  <c r="BW920" i="1"/>
  <c r="BW688" i="1"/>
  <c r="BW633" i="1"/>
  <c r="BW587" i="1"/>
  <c r="BW495" i="1"/>
  <c r="BW525" i="1"/>
  <c r="BW742" i="1"/>
  <c r="BW269" i="1"/>
  <c r="BW706" i="1"/>
  <c r="BW588" i="1"/>
  <c r="BW254" i="1"/>
  <c r="BW255" i="1"/>
  <c r="BW828" i="1"/>
  <c r="BW764" i="1"/>
  <c r="BW933" i="1"/>
  <c r="BW468" i="1"/>
  <c r="BW46" i="1"/>
  <c r="BW256" i="1"/>
  <c r="BW555" i="1"/>
  <c r="BW829" i="1"/>
  <c r="BW634" i="1"/>
  <c r="BW781" i="1"/>
  <c r="BW181" i="1"/>
  <c r="BW317" i="1"/>
  <c r="BW830" i="1"/>
  <c r="BW795" i="1"/>
  <c r="BW74" i="1"/>
  <c r="BW589" i="1"/>
  <c r="BW782" i="1"/>
  <c r="BW32" i="1"/>
  <c r="BW927" i="1"/>
  <c r="BW707" i="1"/>
  <c r="BW197" i="1"/>
  <c r="BW439" i="1"/>
  <c r="BW342" i="1"/>
  <c r="BW469" i="1"/>
  <c r="BW295" i="1"/>
  <c r="BW9" i="1"/>
  <c r="BW556" i="1"/>
  <c r="BW783" i="1"/>
  <c r="BW39" i="1"/>
  <c r="BW440" i="1"/>
  <c r="BW378" i="1"/>
  <c r="BW526" i="1"/>
  <c r="BW270" i="1"/>
  <c r="BW557" i="1"/>
  <c r="BW921" i="1"/>
  <c r="BW558" i="1"/>
  <c r="BW796" i="1"/>
  <c r="BW167" i="1"/>
  <c r="BW104" i="1"/>
  <c r="BW708" i="1"/>
  <c r="BW56" i="1"/>
  <c r="BW784" i="1"/>
  <c r="BW689" i="1"/>
  <c r="BW182" i="1"/>
  <c r="BW727" i="1"/>
  <c r="BW664" i="1"/>
  <c r="BW496" i="1"/>
  <c r="BW765" i="1"/>
  <c r="BW635" i="1"/>
  <c r="BW110" i="1"/>
  <c r="BW454" i="1"/>
  <c r="BW246" i="1"/>
  <c r="BW158" i="1"/>
  <c r="BW279" i="1"/>
  <c r="BW137" i="1"/>
  <c r="BW20" i="1"/>
  <c r="BW345" i="1"/>
  <c r="BW442" i="1"/>
  <c r="BW106" i="1"/>
  <c r="BW559" i="1"/>
  <c r="BW560" i="1"/>
  <c r="BW169" i="1"/>
  <c r="BW832" i="1"/>
  <c r="BW319" i="1"/>
  <c r="BW320" i="1"/>
  <c r="BW272" i="1"/>
  <c r="BW887" i="1"/>
  <c r="BW744" i="1"/>
  <c r="BW472" i="1"/>
  <c r="BW923" i="1"/>
  <c r="BW273" i="1"/>
  <c r="BW888" i="1"/>
  <c r="BW561" i="1"/>
  <c r="BW201" i="1"/>
  <c r="BW666" i="1"/>
  <c r="BW274" i="1"/>
  <c r="BW500" i="1"/>
  <c r="BW501" i="1"/>
  <c r="BW443" i="1"/>
  <c r="BW380" i="1"/>
  <c r="BW529" i="1"/>
  <c r="BW833" i="1"/>
  <c r="BW258" i="1"/>
  <c r="BW474" i="1"/>
  <c r="BW942" i="1"/>
  <c r="BW667" i="1"/>
  <c r="BW475" i="1"/>
  <c r="BW93" i="1"/>
  <c r="BW296" i="1"/>
  <c r="BW709" i="1"/>
  <c r="BW107" i="1"/>
  <c r="BW592" i="1"/>
  <c r="BW33" i="1"/>
  <c r="BW768" i="1"/>
  <c r="BW593" i="1"/>
  <c r="BW51" i="1"/>
  <c r="BW65" i="1"/>
  <c r="BW858" i="1"/>
  <c r="BW769" i="1"/>
  <c r="BW530" i="1"/>
  <c r="BW139" i="1"/>
  <c r="BW415" i="1"/>
  <c r="BW237" i="1"/>
  <c r="BW445" i="1"/>
  <c r="BW928" i="1"/>
  <c r="BW612" i="1"/>
  <c r="BW80" i="1"/>
  <c r="BW613" i="1"/>
  <c r="BW710" i="1"/>
  <c r="BW220" i="1"/>
  <c r="BW446" i="1"/>
  <c r="BW81" i="1"/>
  <c r="BW170" i="1"/>
  <c r="BW171" i="1"/>
  <c r="BW729" i="1"/>
  <c r="BW347" i="1"/>
  <c r="BW563" i="1"/>
  <c r="BW416" i="1"/>
  <c r="BW668" i="1"/>
  <c r="BW82" i="1"/>
  <c r="BW448" i="1"/>
  <c r="BW929" i="1"/>
  <c r="BW417" i="1"/>
  <c r="BW637" i="1"/>
  <c r="BW730" i="1"/>
  <c r="BW859" i="1"/>
  <c r="BW799" i="1"/>
  <c r="BW323" i="1"/>
  <c r="BW418" i="1"/>
  <c r="BW238" i="1"/>
  <c r="BW770" i="1"/>
  <c r="BW638" i="1"/>
  <c r="BW868" i="1"/>
  <c r="BW669" i="1"/>
  <c r="BW202" i="1"/>
  <c r="BW152" i="1"/>
  <c r="BW731" i="1"/>
  <c r="BW108" i="1"/>
  <c r="BW359" i="1"/>
  <c r="BW820" i="1"/>
  <c r="BW714" i="1"/>
  <c r="BW424" i="1"/>
  <c r="BW773" i="1"/>
  <c r="BW172" i="1"/>
  <c r="BW450" i="1"/>
  <c r="BW83" i="1"/>
  <c r="BW803" i="1"/>
  <c r="BW27" i="1"/>
  <c r="CG15" i="1" s="1"/>
  <c r="BW129" i="1"/>
  <c r="BW223" i="1"/>
  <c r="BW302" i="1"/>
  <c r="BW53" i="1"/>
  <c r="BW11" i="1"/>
  <c r="CE7" i="1" s="1"/>
  <c r="BW156" i="1"/>
  <c r="BW838" i="1"/>
  <c r="BW260" i="1"/>
  <c r="BW356" i="1"/>
  <c r="BW566" i="1"/>
  <c r="BW597" i="1"/>
  <c r="BW567" i="1"/>
  <c r="BW787" i="1"/>
  <c r="BW96" i="1"/>
  <c r="BW480" i="1"/>
  <c r="BW141" i="1"/>
  <c r="BW504" i="1"/>
  <c r="BW301" i="1"/>
  <c r="BW534" i="1"/>
  <c r="BW303" i="1"/>
  <c r="BW85" i="1"/>
  <c r="BW304" i="1"/>
  <c r="BW426" i="1"/>
  <c r="BW940" i="1"/>
  <c r="BW282" i="1"/>
  <c r="BW394" i="1"/>
  <c r="BW674" i="1"/>
  <c r="BW34" i="1"/>
  <c r="BW174" i="1"/>
  <c r="BW429" i="1"/>
  <c r="BW718" i="1"/>
  <c r="BW97" i="1"/>
  <c r="CH10" i="1" s="1"/>
  <c r="BW481" i="1"/>
  <c r="BW692" i="1"/>
  <c r="BW598" i="1"/>
  <c r="BW397" i="1"/>
  <c r="BW935" i="1"/>
  <c r="CO34" i="1" l="1"/>
  <c r="CO32" i="1"/>
  <c r="CO33" i="1" s="1"/>
  <c r="CN32" i="1"/>
  <c r="CD8" i="1"/>
  <c r="CN34" i="1"/>
  <c r="CP34" i="1" s="1"/>
  <c r="CH12" i="1"/>
  <c r="CH17" i="1"/>
  <c r="CG32" i="1"/>
  <c r="CG20" i="1"/>
  <c r="CH5" i="1"/>
  <c r="CG17" i="1"/>
  <c r="CI17" i="1" s="1"/>
  <c r="CG14" i="1"/>
  <c r="CG16" i="1" s="1"/>
  <c r="CH15" i="1"/>
  <c r="CG24" i="1"/>
  <c r="CH25" i="1"/>
  <c r="CH14" i="1"/>
  <c r="CH19" i="1"/>
  <c r="CH21" i="1" s="1"/>
  <c r="CG7" i="1"/>
  <c r="CG34" i="1"/>
  <c r="CG12" i="1"/>
  <c r="CI12" i="1" s="1"/>
  <c r="CH7" i="1"/>
  <c r="CG26" i="1"/>
  <c r="CH24" i="1"/>
  <c r="CH26" i="1" s="1"/>
  <c r="CH16" i="1"/>
  <c r="CH22" i="1"/>
  <c r="CG31" i="1"/>
  <c r="CI15" i="1"/>
  <c r="CH27" i="1"/>
  <c r="CH20" i="1"/>
  <c r="CI20" i="1" s="1"/>
  <c r="CG19" i="1"/>
  <c r="CI19" i="1" s="1"/>
  <c r="CG5" i="1"/>
  <c r="CI5" i="1" s="1"/>
  <c r="CG30" i="1"/>
  <c r="CG10" i="1"/>
  <c r="CI10" i="1" s="1"/>
  <c r="CG25" i="1"/>
  <c r="CG27" i="1"/>
  <c r="CG22" i="1"/>
  <c r="CI22" i="1" s="1"/>
  <c r="CG33" i="1"/>
  <c r="CG4" i="1"/>
  <c r="CH9" i="1"/>
  <c r="CH11" i="1" s="1"/>
  <c r="CG9" i="1"/>
  <c r="CH4" i="1"/>
  <c r="CH6" i="1" s="1"/>
  <c r="CN33" i="1" l="1"/>
  <c r="CP33" i="1" s="1"/>
  <c r="CP32" i="1"/>
  <c r="CI9" i="1"/>
  <c r="CI16" i="1"/>
  <c r="CN25" i="1"/>
  <c r="CI27" i="1"/>
  <c r="CI7" i="1"/>
  <c r="CI14" i="1"/>
  <c r="CI4" i="1"/>
  <c r="CI25" i="1"/>
  <c r="CG6" i="1"/>
  <c r="CI6" i="1" s="1"/>
  <c r="CI24" i="1"/>
  <c r="CI26" i="1"/>
  <c r="CG11" i="1"/>
  <c r="CI11" i="1" s="1"/>
  <c r="CG21" i="1"/>
  <c r="CI21" i="1" s="1"/>
  <c r="CN20" i="1" l="1"/>
  <c r="CN30" i="1"/>
  <c r="CO28" i="1"/>
  <c r="CN28" i="1"/>
  <c r="CO30" i="1"/>
  <c r="CO20" i="1"/>
  <c r="CO22" i="1"/>
  <c r="CN22" i="1"/>
  <c r="CY6" i="1"/>
  <c r="CY9" i="1"/>
  <c r="CY4" i="1"/>
  <c r="CY10" i="1"/>
  <c r="CY5" i="1"/>
  <c r="CY7" i="1"/>
  <c r="CY8" i="1"/>
  <c r="CO26" i="1"/>
  <c r="CO21" i="1" l="1"/>
  <c r="CR21" i="1" s="1"/>
  <c r="CS21" i="1" s="1"/>
  <c r="CN21" i="1"/>
  <c r="CQ21" i="1" s="1"/>
  <c r="CO29" i="1"/>
  <c r="CN29" i="1"/>
  <c r="CP28" i="1"/>
  <c r="CP30" i="1"/>
  <c r="CN24" i="1"/>
  <c r="CO24" i="1"/>
  <c r="CN26" i="1"/>
  <c r="CP20" i="1"/>
  <c r="CQ25" i="1" l="1"/>
  <c r="CP29" i="1"/>
  <c r="CP26" i="1"/>
  <c r="CO25" i="1"/>
  <c r="CR25" i="1" s="1"/>
  <c r="CP22" i="1"/>
  <c r="CP21" i="1"/>
  <c r="CP24" i="1"/>
  <c r="CS25" i="1" l="1"/>
  <c r="CP25" i="1"/>
</calcChain>
</file>

<file path=xl/sharedStrings.xml><?xml version="1.0" encoding="utf-8"?>
<sst xmlns="http://schemas.openxmlformats.org/spreadsheetml/2006/main" count="8621" uniqueCount="217">
  <si>
    <t>weight</t>
  </si>
  <si>
    <t>year</t>
  </si>
  <si>
    <t>age</t>
  </si>
  <si>
    <t>died</t>
  </si>
  <si>
    <t>pay1</t>
  </si>
  <si>
    <t>pay2</t>
  </si>
  <si>
    <t>sex</t>
  </si>
  <si>
    <t>hospital</t>
  </si>
  <si>
    <t>los</t>
  </si>
  <si>
    <t>race</t>
  </si>
  <si>
    <t>charges</t>
  </si>
  <si>
    <t>zip</t>
  </si>
  <si>
    <t>atype</t>
  </si>
  <si>
    <t>disp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</si>
  <si>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</si>
  <si>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</si>
  <si>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</si>
  <si>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</si>
  <si>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</si>
  <si>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</si>
  <si>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</si>
  <si>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</si>
  <si>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</si>
  <si>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</si>
  <si>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</si>
  <si>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</si>
  <si>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</si>
  <si>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</si>
  <si>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</si>
  <si>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</si>
  <si>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</si>
  <si>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</si>
  <si>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</si>
  <si>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</si>
  <si>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</si>
  <si>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</si>
  <si>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</si>
  <si>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</si>
  <si>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</si>
  <si>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</si>
  <si>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</si>
  <si>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</si>
  <si>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</si>
  <si>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</si>
  <si>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p1day</t>
  </si>
  <si>
    <t>p2day</t>
  </si>
  <si>
    <t>p3day</t>
  </si>
  <si>
    <t>p4day</t>
  </si>
  <si>
    <t>p5day</t>
  </si>
  <si>
    <t>p6day</t>
  </si>
  <si>
    <t>p7day</t>
  </si>
  <si>
    <t>p8day</t>
  </si>
  <si>
    <t>p9day</t>
  </si>
  <si>
    <t>p10day</t>
  </si>
  <si>
    <t>p11day</t>
  </si>
  <si>
    <t>p12day</t>
  </si>
  <si>
    <t>p13day</t>
  </si>
  <si>
    <t>p14day</t>
  </si>
  <si>
    <t>p15day</t>
  </si>
  <si>
    <t>V5867</t>
  </si>
  <si>
    <t>V1259</t>
  </si>
  <si>
    <t xml:space="preserve">     </t>
  </si>
  <si>
    <t xml:space="preserve">    </t>
  </si>
  <si>
    <t>V1581</t>
  </si>
  <si>
    <t>V4581</t>
  </si>
  <si>
    <t>V1582</t>
  </si>
  <si>
    <t>V4502</t>
  </si>
  <si>
    <t>V1251</t>
  </si>
  <si>
    <t>V5861</t>
  </si>
  <si>
    <t>V5866</t>
  </si>
  <si>
    <t xml:space="preserve">V707 </t>
  </si>
  <si>
    <t>V5863</t>
  </si>
  <si>
    <t>V1254</t>
  </si>
  <si>
    <t xml:space="preserve">V140 </t>
  </si>
  <si>
    <t xml:space="preserve">V642 </t>
  </si>
  <si>
    <t>V4582</t>
  </si>
  <si>
    <t xml:space="preserve">V173 </t>
  </si>
  <si>
    <t>V1043</t>
  </si>
  <si>
    <t>V4976</t>
  </si>
  <si>
    <t>V1007</t>
  </si>
  <si>
    <t>V4511</t>
  </si>
  <si>
    <t xml:space="preserve">V667 </t>
  </si>
  <si>
    <t>V1051</t>
  </si>
  <si>
    <t>V4501</t>
  </si>
  <si>
    <t xml:space="preserve">V271 </t>
  </si>
  <si>
    <t>V4611</t>
  </si>
  <si>
    <t>V1083</t>
  </si>
  <si>
    <t>V5869</t>
  </si>
  <si>
    <t xml:space="preserve">V151 </t>
  </si>
  <si>
    <t xml:space="preserve">V148 </t>
  </si>
  <si>
    <t>V0254</t>
  </si>
  <si>
    <t>V1046</t>
  </si>
  <si>
    <t>V4572</t>
  </si>
  <si>
    <t>V1005</t>
  </si>
  <si>
    <t>V4588</t>
  </si>
  <si>
    <t>V4579</t>
  </si>
  <si>
    <t xml:space="preserve">V854 </t>
  </si>
  <si>
    <t>V4364</t>
  </si>
  <si>
    <t>V1588</t>
  </si>
  <si>
    <t>V1261</t>
  </si>
  <si>
    <t xml:space="preserve">V463 </t>
  </si>
  <si>
    <t>V1253</t>
  </si>
  <si>
    <t xml:space="preserve">V146 </t>
  </si>
  <si>
    <t xml:space="preserve">V142 </t>
  </si>
  <si>
    <t>V8533</t>
  </si>
  <si>
    <t>V4986</t>
  </si>
  <si>
    <t>V8525</t>
  </si>
  <si>
    <t xml:space="preserve">V141 </t>
  </si>
  <si>
    <t>V8521</t>
  </si>
  <si>
    <t xml:space="preserve">V153 </t>
  </si>
  <si>
    <t>V4365</t>
  </si>
  <si>
    <t>V4366</t>
  </si>
  <si>
    <t xml:space="preserve">V032 </t>
  </si>
  <si>
    <t>V0382</t>
  </si>
  <si>
    <t>V6549</t>
  </si>
  <si>
    <t xml:space="preserve">V066 </t>
  </si>
  <si>
    <t xml:space="preserve">V145 </t>
  </si>
  <si>
    <t>V4561</t>
  </si>
  <si>
    <t xml:space="preserve">V462 </t>
  </si>
  <si>
    <t>V4983</t>
  </si>
  <si>
    <t>V8542</t>
  </si>
  <si>
    <t>V8541</t>
  </si>
  <si>
    <t xml:space="preserve">V103 </t>
  </si>
  <si>
    <t xml:space="preserve">V443 </t>
  </si>
  <si>
    <t>V1072</t>
  </si>
  <si>
    <t>V1062</t>
  </si>
  <si>
    <t>V0481</t>
  </si>
  <si>
    <t>V4586</t>
  </si>
  <si>
    <t>V1087</t>
  </si>
  <si>
    <t>V8537</t>
  </si>
  <si>
    <t>V1079</t>
  </si>
  <si>
    <t xml:space="preserve">V422 </t>
  </si>
  <si>
    <t>V8801</t>
  </si>
  <si>
    <t>V4975</t>
  </si>
  <si>
    <t>V1052</t>
  </si>
  <si>
    <t>V4573</t>
  </si>
  <si>
    <t xml:space="preserve">V440 </t>
  </si>
  <si>
    <t>V1021</t>
  </si>
  <si>
    <t xml:space="preserve">V454 </t>
  </si>
  <si>
    <t>V1749</t>
  </si>
  <si>
    <t>V1559</t>
  </si>
  <si>
    <t>V4576</t>
  </si>
  <si>
    <t>V1011</t>
  </si>
  <si>
    <t>V8741</t>
  </si>
  <si>
    <t>V6409</t>
  </si>
  <si>
    <t>V8530</t>
  </si>
  <si>
    <t xml:space="preserve">V433 </t>
  </si>
  <si>
    <t xml:space="preserve">V426 </t>
  </si>
  <si>
    <t>V8539</t>
  </si>
  <si>
    <t xml:space="preserve">V180 </t>
  </si>
  <si>
    <t>V1042</t>
  </si>
  <si>
    <t>V8531</t>
  </si>
  <si>
    <t>V4972</t>
  </si>
  <si>
    <t>V4964</t>
  </si>
  <si>
    <t>V8543</t>
  </si>
  <si>
    <t>V1642</t>
  </si>
  <si>
    <t>V4321</t>
  </si>
  <si>
    <t xml:space="preserve">V451 </t>
  </si>
  <si>
    <t>V1003</t>
  </si>
  <si>
    <t xml:space="preserve">V641 </t>
  </si>
  <si>
    <t>V1089</t>
  </si>
  <si>
    <t>V5865</t>
  </si>
  <si>
    <t>V5332</t>
  </si>
  <si>
    <t>V4987</t>
  </si>
  <si>
    <t>V1006</t>
  </si>
  <si>
    <t>V1082</t>
  </si>
  <si>
    <t xml:space="preserve">V602 </t>
  </si>
  <si>
    <t>V4589</t>
  </si>
  <si>
    <t>V4577</t>
  </si>
  <si>
    <t>V1029</t>
  </si>
  <si>
    <t xml:space="preserve">V446 </t>
  </si>
  <si>
    <t>V8524</t>
  </si>
  <si>
    <t xml:space="preserve">V090 </t>
  </si>
  <si>
    <t>V4281</t>
  </si>
  <si>
    <t>V4971</t>
  </si>
  <si>
    <t>V0980</t>
  </si>
  <si>
    <t>V8536</t>
  </si>
  <si>
    <t>V3000</t>
  </si>
  <si>
    <t>V4984</t>
  </si>
  <si>
    <t>V1209</t>
  </si>
  <si>
    <t>V1302</t>
  </si>
  <si>
    <t xml:space="preserve">V171 </t>
  </si>
  <si>
    <t>V1271</t>
  </si>
  <si>
    <t xml:space="preserve">V163 </t>
  </si>
  <si>
    <t xml:space="preserve">V643 </t>
  </si>
  <si>
    <t>Day of PVAD</t>
  </si>
  <si>
    <t>Cardiogenic Shock</t>
  </si>
  <si>
    <t>AMI</t>
  </si>
  <si>
    <t>AMI (SUM)</t>
  </si>
  <si>
    <t>All</t>
  </si>
  <si>
    <t>Received IABP Day 0-1</t>
  </si>
  <si>
    <t>Received IABP Day &gt;1</t>
  </si>
  <si>
    <t>Received IABP Day 2-7</t>
  </si>
  <si>
    <t>Received IABP Day &gt;7</t>
  </si>
  <si>
    <t>CS AMI</t>
  </si>
  <si>
    <t>Non-CS AMI</t>
  </si>
  <si>
    <t>CS Non-AMI</t>
  </si>
  <si>
    <t>Non-CS Non-AMI</t>
  </si>
  <si>
    <t>Day 0-1</t>
  </si>
  <si>
    <t>Day 2-7</t>
  </si>
  <si>
    <t>Day &gt;7</t>
  </si>
  <si>
    <t>Average day of PVAD/year</t>
  </si>
  <si>
    <t>Cardiogenic shock</t>
  </si>
  <si>
    <t>AMI without cardiogenic shock</t>
  </si>
  <si>
    <t>PCI</t>
  </si>
  <si>
    <t>PCI without cardiogenic shock or AMI</t>
  </si>
  <si>
    <t>1st</t>
  </si>
  <si>
    <t>2nd</t>
  </si>
  <si>
    <t>3rd</t>
  </si>
  <si>
    <t>4th</t>
  </si>
  <si>
    <t>5th</t>
  </si>
  <si>
    <t>AMI no CS</t>
  </si>
  <si>
    <t>CS</t>
  </si>
  <si>
    <t>CHF</t>
  </si>
  <si>
    <t>PCI no AMI or CS</t>
  </si>
  <si>
    <t>Congestive heart failure</t>
  </si>
  <si>
    <t>Percent 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</si>
</sst>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In-hospital</a:t>
            </a:r>
            <a:r>
              <a:rPr lang="en-US" baseline="0"/>
              <a:t> mortality in patients with or without Acute Myocardial Infarction due to PVAD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Sheet1!$CL$24</c:f>
              <c:strCache>
                <c:ptCount val="1"/>
                <c:pt idx="0">
                  <c:v>AMI without cardiogenic shock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Sheet1!$CM$24:$CM$26</c:f>
              <c:strCache>
                <c:ptCount val="3"/>
                <c:pt idx="0">
                  <c:v>Day 0-1</c:v>
                </c:pt>
                <c:pt idx="1">
                  <c:v>Day 2-7</c:v>
                </c:pt>
                <c:pt idx="2">
                  <c:v>Day &gt;7</c:v>
                </c:pt>
              </c:strCache>
            </c:strRef>
          </c:cat>
          <c:val>
            <c:numRef>
              <c:f>Sheet1!$CP$24:$CP$26</c:f>
              <c:numCache>
                <c:formatCode>General</c:formatCode>
                <c:ptCount val="3"/>
                <c:pt idx="0">
                  <c:v>32.142857142857146</c:v>
                </c:pt>
                <c:pt idx="1">
                  <c:v>27.777777777777779</c:v>
                </c:pt>
                <c:pt idx="2">
                  <c:v>27.450980392156865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6-4519-A989-0961F44674AF}"/>
            </c:ext>
          </c:extLst>
        </c:ser>
        <c:ser>
          <c:idx val="0"/>
          <c:order val="1"/>
          <c:tx>
            <c:strRef>
              <c:f>Sheet1!$CL$20</c:f>
              <c:strCache>
                <c:ptCount val="1"/>
                <c:pt idx="0">
                  <c:v>Cardiogenic shock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Sheet1!$CM$24:$CM$26</c:f>
              <c:strCache>
                <c:ptCount val="3"/>
                <c:pt idx="0">
                  <c:v>Day 0-1</c:v>
                </c:pt>
                <c:pt idx="1">
                  <c:v>Day 2-7</c:v>
                </c:pt>
                <c:pt idx="2">
                  <c:v>Day &gt;7</c:v>
                </c:pt>
              </c:strCache>
            </c:strRef>
          </c:cat>
          <c:val>
            <c:numRef>
              <c:f>Sheet1!$CP$20:$CP$22</c:f>
              <c:numCache>
                <c:formatCode>General</c:formatCode>
                <c:ptCount val="3"/>
                <c:pt idx="0">
                  <c:v>20.64516129032258</c:v>
                </c:pt>
                <c:pt idx="1">
                  <c:v>22.093023255813954</c:v>
                </c:pt>
                <c:pt idx="2">
                  <c:v>34.146341463414636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C6-4519-A989-0961F446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29064"/>
        <c:axId val="552126712"/>
      </c:lineChart>
      <c:catAx>
        <c:axId val="55212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26712"/>
        <c:crosses val="autoZero"/>
        <c:auto val="1"/>
        <c:lblAlgn val="ctr"/>
        <c:lblOffset val="100"/>
        <c:noMultiLvlLbl val="0"/>
      </c:catAx>
      <c:valAx>
        <c:axId val="5521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219075</xdr:colOff>
      <xdr:row>2</xdr:row>
      <xdr:rowOff>76200</xdr:rowOff>
    </xdr:from>
    <xdr:to>
      <xdr:col>96</xdr:col>
      <xdr:colOff>495301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45"/>
  <sheetViews>
    <sheetView tabSelected="1" topLeftCell="A905" workbookViewId="0">
      <selection activeCell="M949" sqref="M949"/>
    </sheetView>
  </sheetViews>
  <sheetFormatPr defaultRowHeight="14.5" x14ac:dyDescent="0.35"/>
  <cols>
    <col min="75" max="75" width="12" bestFit="1" customWidth="1"/>
    <col min="76" max="76" width="12" customWidth="1"/>
    <col min="77" max="77" width="15.90625" bestFit="1" customWidth="1"/>
    <col min="79" max="79" width="10.453125" bestFit="1" customWidth="1"/>
    <col min="80" max="80" width="10.453125" customWidth="1"/>
    <col min="82" max="82" width="14.81640625" bestFit="1" customWidth="1"/>
    <col min="83" max="83" width="16.08984375" bestFit="1" customWidth="1"/>
    <col min="84" max="84" width="20.90625" bestFit="1" customWidth="1"/>
    <col min="90" max="90" width="31.90625" bestFit="1" customWidth="1"/>
    <col min="102" max="102" width="11.36328125" customWidth="1"/>
    <col min="103" max="103" width="12" bestFit="1" customWidth="1"/>
  </cols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2" t="s">
        <v>185</v>
      </c>
      <c r="BX1" s="2" t="s">
        <v>204</v>
      </c>
      <c r="BY1" s="3" t="s">
        <v>186</v>
      </c>
      <c r="BZ1" s="3" t="s">
        <v>187</v>
      </c>
      <c r="CA1" s="3" t="s">
        <v>188</v>
      </c>
      <c r="CB1" s="3" t="s">
        <v>213</v>
      </c>
    </row>
    <row r="2" spans="1:103" x14ac:dyDescent="0.35">
      <c r="A2">
        <v>4.8502001999999997</v>
      </c>
      <c r="B2">
        <v>2008</v>
      </c>
      <c r="C2">
        <v>18</v>
      </c>
      <c r="D2">
        <v>0</v>
      </c>
      <c r="E2">
        <v>3</v>
      </c>
      <c r="F2">
        <v>-9</v>
      </c>
      <c r="G2">
        <v>0</v>
      </c>
      <c r="H2">
        <v>49016</v>
      </c>
      <c r="I2">
        <v>15</v>
      </c>
      <c r="J2">
        <v>1</v>
      </c>
      <c r="K2">
        <v>211898</v>
      </c>
      <c r="L2">
        <v>3</v>
      </c>
      <c r="M2">
        <v>2</v>
      </c>
      <c r="N2">
        <v>6</v>
      </c>
      <c r="O2">
        <v>42789</v>
      </c>
      <c r="P2">
        <v>5849</v>
      </c>
      <c r="Q2">
        <v>4588</v>
      </c>
      <c r="R2">
        <v>25080</v>
      </c>
      <c r="S2">
        <v>5854</v>
      </c>
      <c r="T2">
        <v>4111</v>
      </c>
      <c r="U2">
        <v>4148</v>
      </c>
      <c r="V2">
        <v>42822</v>
      </c>
      <c r="W2">
        <v>4280</v>
      </c>
      <c r="X2">
        <v>29620</v>
      </c>
      <c r="Y2">
        <v>41401</v>
      </c>
      <c r="Z2">
        <v>40390</v>
      </c>
      <c r="AA2">
        <v>27801</v>
      </c>
      <c r="AB2">
        <v>32723</v>
      </c>
      <c r="AC2">
        <v>412</v>
      </c>
      <c r="AD2">
        <v>3768</v>
      </c>
      <c r="AE2">
        <v>66</v>
      </c>
      <c r="AF2">
        <v>331</v>
      </c>
      <c r="AG2">
        <v>3607</v>
      </c>
      <c r="AH2">
        <v>40</v>
      </c>
      <c r="AI2">
        <v>45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f t="shared" ref="BH2:BH65" si="0">IFERROR(VLOOKUP(3768, AD2:AS2, 16, FALSE), "")</f>
        <v>0</v>
      </c>
      <c r="BI2" t="str">
        <f t="shared" ref="BI2:BI65" si="1">IFERROR(VLOOKUP(3768, AE2:AT2, 16, FALSE), "")</f>
        <v/>
      </c>
      <c r="BJ2" t="str">
        <f t="shared" ref="BJ2:BJ65" si="2">IFERROR(VLOOKUP(3768, AF2:AU2, 16, FALSE), "")</f>
        <v/>
      </c>
      <c r="BK2" t="str">
        <f t="shared" ref="BK2:BK65" si="3">IFERROR(VLOOKUP(3768, AG2:AV2, 16, FALSE), "")</f>
        <v/>
      </c>
      <c r="BL2" t="str">
        <f t="shared" ref="BL2:BL65" si="4">IFERROR(VLOOKUP(3768, AH2:AW2, 16, FALSE), "")</f>
        <v/>
      </c>
      <c r="BM2" t="str">
        <f t="shared" ref="BM2:BM65" si="5">IFERROR(VLOOKUP(3768, AI2:AX2, 16, FALSE), "")</f>
        <v/>
      </c>
      <c r="BN2" t="str">
        <f t="shared" ref="BN2:BN65" si="6">IFERROR(VLOOKUP(3768, AJ2:AY2, 16, FALSE), "")</f>
        <v/>
      </c>
      <c r="BO2" t="str">
        <f t="shared" ref="BO2:BO65" si="7">IFERROR(VLOOKUP(3768, AK2:AZ2, 16, FALSE), "")</f>
        <v/>
      </c>
      <c r="BP2" t="str">
        <f t="shared" ref="BP2:BP65" si="8">IFERROR(VLOOKUP(3768, AL2:BA2, 16, FALSE), "")</f>
        <v/>
      </c>
      <c r="BQ2" t="str">
        <f t="shared" ref="BQ2:BQ65" si="9">IFERROR(VLOOKUP(3768, AM2:BB2, 16, FALSE), "")</f>
        <v/>
      </c>
      <c r="BR2" t="str">
        <f t="shared" ref="BR2:BR65" si="10">IFERROR(VLOOKUP(3768, AN2:BC2, 16, FALSE), "")</f>
        <v/>
      </c>
      <c r="BS2" t="str">
        <f t="shared" ref="BS2:BS65" si="11">IFERROR(VLOOKUP(3768, AO2:BD2, 16, FALSE), "")</f>
        <v/>
      </c>
      <c r="BT2" t="str">
        <f t="shared" ref="BT2:BT65" si="12">IFERROR(VLOOKUP(3768, AP2:BE2, 16, FALSE), "")</f>
        <v/>
      </c>
      <c r="BU2" t="str">
        <f t="shared" ref="BU2:BU65" si="13">IFERROR(VLOOKUP(3768, AQ2:BF2, 16, FALSE), "")</f>
        <v/>
      </c>
      <c r="BV2" t="str">
        <f t="shared" ref="BV2:BV65" si="14">IFERROR(VLOOKUP(3768, AR2:BG2, 16, FALSE), "")</f>
        <v/>
      </c>
      <c r="BW2">
        <f t="shared" ref="BW2:BW65" si="15">IF(OR(BH2=-99, BI2=-99, BJ2=-99, BK2=-99, BL2=-99, BM2=-99, BN2=-99, BO2=-99, BP2=-99, BQ2=-99, BR2=-99, BS2=-99, BT2=-99, BU2=-99, BV2=-99), " ", MIN(BH2:BV2))</f>
        <v>0</v>
      </c>
      <c r="BX2">
        <f t="shared" ref="BX2:BX65" si="16">COUNTIF($AD2:$AR2, "=66") + COUNTIF($AD2:$AR2, "=3601") + COUNTIF($AD2:$AR2, "=3602") + COUNTIF($AD2:$AR2, "=3605")</f>
        <v>1</v>
      </c>
      <c r="BY2">
        <f t="shared" ref="BY2:BY65" si="17">COUNTIF(O2:AC2, "=78551")</f>
        <v>0</v>
      </c>
      <c r="BZ2">
        <f t="shared" ref="BZ2:BZ65" si="18">SUMPRODUCT(--(LEFT(O2:AC2,3)="410"))</f>
        <v>0</v>
      </c>
      <c r="CA2">
        <f t="shared" ref="CA2:CA65" si="19">SUM(BZ2:BZ2)</f>
        <v>0</v>
      </c>
      <c r="CB2">
        <f t="shared" ref="CB2:CB65" si="20">COUNTIF(O2:AC2, "=4280")</f>
        <v>1</v>
      </c>
      <c r="CC2">
        <f>((COUNTIFS(CA:CA, "&gt;0",BY:BY, "=0"))/(COUNT(BU:BU)))/944</f>
        <v>0.27648305084745761</v>
      </c>
      <c r="CD2" t="s">
        <v>211</v>
      </c>
    </row>
    <row r="3" spans="1:103" x14ac:dyDescent="0.35">
      <c r="A3">
        <v>4.5808131000000003</v>
      </c>
      <c r="B3">
        <v>2009</v>
      </c>
      <c r="C3">
        <v>18</v>
      </c>
      <c r="D3">
        <v>0</v>
      </c>
      <c r="E3">
        <v>2</v>
      </c>
      <c r="F3">
        <v>4</v>
      </c>
      <c r="G3">
        <v>1</v>
      </c>
      <c r="H3">
        <v>13011</v>
      </c>
      <c r="I3">
        <v>14</v>
      </c>
      <c r="J3">
        <v>2</v>
      </c>
      <c r="K3">
        <v>214555</v>
      </c>
      <c r="L3">
        <v>2</v>
      </c>
      <c r="M3">
        <v>1</v>
      </c>
      <c r="N3">
        <v>1</v>
      </c>
      <c r="O3">
        <v>389</v>
      </c>
      <c r="P3">
        <v>2866</v>
      </c>
      <c r="Q3">
        <v>51881</v>
      </c>
      <c r="R3">
        <v>78552</v>
      </c>
      <c r="S3">
        <v>5849</v>
      </c>
      <c r="T3">
        <v>5128</v>
      </c>
      <c r="U3">
        <v>48242</v>
      </c>
      <c r="V3">
        <v>2762</v>
      </c>
      <c r="W3">
        <v>2760</v>
      </c>
      <c r="X3">
        <v>99592</v>
      </c>
      <c r="Y3">
        <v>2768</v>
      </c>
      <c r="Z3">
        <v>25000</v>
      </c>
      <c r="AA3" t="s">
        <v>61</v>
      </c>
      <c r="AB3" t="s">
        <v>61</v>
      </c>
      <c r="AC3" t="s">
        <v>61</v>
      </c>
      <c r="AD3">
        <v>3768</v>
      </c>
      <c r="AE3">
        <v>9671</v>
      </c>
      <c r="AF3">
        <v>9604</v>
      </c>
      <c r="AG3">
        <v>9905</v>
      </c>
      <c r="AH3">
        <v>9907</v>
      </c>
      <c r="AI3">
        <v>9904</v>
      </c>
      <c r="AJ3">
        <v>9915</v>
      </c>
      <c r="AK3">
        <v>3891</v>
      </c>
      <c r="AL3">
        <v>8964</v>
      </c>
      <c r="AM3">
        <v>3895</v>
      </c>
      <c r="AN3">
        <v>3409</v>
      </c>
      <c r="AO3">
        <v>3893</v>
      </c>
      <c r="AP3">
        <v>9960</v>
      </c>
      <c r="AQ3">
        <v>9960</v>
      </c>
      <c r="AR3">
        <v>9960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2</v>
      </c>
      <c r="BH3">
        <f t="shared" si="0"/>
        <v>0</v>
      </c>
      <c r="BI3" t="str">
        <f t="shared" si="1"/>
        <v/>
      </c>
      <c r="BJ3" t="str">
        <f t="shared" si="2"/>
        <v/>
      </c>
      <c r="BK3" t="str">
        <f t="shared" si="3"/>
        <v/>
      </c>
      <c r="BL3" t="str">
        <f t="shared" si="4"/>
        <v/>
      </c>
      <c r="BM3" t="str">
        <f t="shared" si="5"/>
        <v/>
      </c>
      <c r="BN3" t="str">
        <f t="shared" si="6"/>
        <v/>
      </c>
      <c r="BO3" t="str">
        <f t="shared" si="7"/>
        <v/>
      </c>
      <c r="BP3" t="str">
        <f t="shared" si="8"/>
        <v/>
      </c>
      <c r="BQ3" t="str">
        <f t="shared" si="9"/>
        <v/>
      </c>
      <c r="BR3" t="str">
        <f t="shared" si="10"/>
        <v/>
      </c>
      <c r="BS3" t="str">
        <f t="shared" si="11"/>
        <v/>
      </c>
      <c r="BT3" t="str">
        <f t="shared" si="12"/>
        <v/>
      </c>
      <c r="BU3" t="str">
        <f t="shared" si="13"/>
        <v/>
      </c>
      <c r="BV3" t="str">
        <f t="shared" si="14"/>
        <v/>
      </c>
      <c r="BW3">
        <f t="shared" si="15"/>
        <v>0</v>
      </c>
      <c r="BX3">
        <f t="shared" si="16"/>
        <v>0</v>
      </c>
      <c r="BY3">
        <f t="shared" si="17"/>
        <v>0</v>
      </c>
      <c r="BZ3">
        <f t="shared" si="18"/>
        <v>0</v>
      </c>
      <c r="CA3">
        <f t="shared" si="19"/>
        <v>0</v>
      </c>
      <c r="CB3">
        <f t="shared" si="20"/>
        <v>0</v>
      </c>
      <c r="CC3">
        <f>((COUNTIF(BY:BY, "&gt;0"))/(COUNT(BU:BU)))/944</f>
        <v>0.29872881355932202</v>
      </c>
      <c r="CD3" t="s">
        <v>212</v>
      </c>
      <c r="CX3" s="6" t="s">
        <v>201</v>
      </c>
      <c r="CY3" s="6"/>
    </row>
    <row r="4" spans="1:103" x14ac:dyDescent="0.35">
      <c r="A4">
        <v>4.6917939999999998</v>
      </c>
      <c r="B4">
        <v>2008</v>
      </c>
      <c r="C4">
        <v>19</v>
      </c>
      <c r="D4">
        <v>0</v>
      </c>
      <c r="E4">
        <v>3</v>
      </c>
      <c r="F4">
        <v>-9</v>
      </c>
      <c r="G4">
        <v>0</v>
      </c>
      <c r="H4">
        <v>12007</v>
      </c>
      <c r="I4">
        <v>77</v>
      </c>
      <c r="J4">
        <v>1</v>
      </c>
      <c r="K4">
        <v>1132791</v>
      </c>
      <c r="L4">
        <v>3</v>
      </c>
      <c r="M4">
        <v>3</v>
      </c>
      <c r="N4">
        <v>1</v>
      </c>
      <c r="O4">
        <v>41071</v>
      </c>
      <c r="P4">
        <v>41401</v>
      </c>
      <c r="Q4">
        <v>2720</v>
      </c>
      <c r="R4">
        <v>4019</v>
      </c>
      <c r="S4">
        <v>79439</v>
      </c>
      <c r="T4" t="s">
        <v>75</v>
      </c>
      <c r="U4">
        <v>412</v>
      </c>
      <c r="V4" t="s">
        <v>61</v>
      </c>
      <c r="W4" t="s">
        <v>61</v>
      </c>
      <c r="X4" t="s">
        <v>61</v>
      </c>
      <c r="Y4" t="s">
        <v>61</v>
      </c>
      <c r="Z4" t="s">
        <v>61</v>
      </c>
      <c r="AA4" t="s">
        <v>61</v>
      </c>
      <c r="AB4" t="s">
        <v>61</v>
      </c>
      <c r="AC4" t="s">
        <v>61</v>
      </c>
      <c r="AD4">
        <v>3768</v>
      </c>
      <c r="AE4">
        <v>66</v>
      </c>
      <c r="AF4">
        <v>3607</v>
      </c>
      <c r="AG4">
        <v>48</v>
      </c>
      <c r="AH4">
        <v>43</v>
      </c>
      <c r="AI4">
        <v>3964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f t="shared" si="0"/>
        <v>0</v>
      </c>
      <c r="BI4" t="str">
        <f t="shared" si="1"/>
        <v/>
      </c>
      <c r="BJ4" t="str">
        <f t="shared" si="2"/>
        <v/>
      </c>
      <c r="BK4" t="str">
        <f t="shared" si="3"/>
        <v/>
      </c>
      <c r="BL4" t="str">
        <f t="shared" si="4"/>
        <v/>
      </c>
      <c r="BM4" t="str">
        <f t="shared" si="5"/>
        <v/>
      </c>
      <c r="BN4" t="str">
        <f t="shared" si="6"/>
        <v/>
      </c>
      <c r="BO4" t="str">
        <f t="shared" si="7"/>
        <v/>
      </c>
      <c r="BP4" t="str">
        <f t="shared" si="8"/>
        <v/>
      </c>
      <c r="BQ4" t="str">
        <f t="shared" si="9"/>
        <v/>
      </c>
      <c r="BR4" t="str">
        <f t="shared" si="10"/>
        <v/>
      </c>
      <c r="BS4" t="str">
        <f t="shared" si="11"/>
        <v/>
      </c>
      <c r="BT4" t="str">
        <f t="shared" si="12"/>
        <v/>
      </c>
      <c r="BU4" t="str">
        <f t="shared" si="13"/>
        <v/>
      </c>
      <c r="BV4" t="str">
        <f t="shared" si="14"/>
        <v/>
      </c>
      <c r="BW4">
        <f t="shared" si="15"/>
        <v>0</v>
      </c>
      <c r="BX4">
        <f t="shared" si="16"/>
        <v>1</v>
      </c>
      <c r="BY4">
        <f t="shared" si="17"/>
        <v>0</v>
      </c>
      <c r="BZ4">
        <f t="shared" si="18"/>
        <v>1</v>
      </c>
      <c r="CA4">
        <f t="shared" si="19"/>
        <v>1</v>
      </c>
      <c r="CB4">
        <f t="shared" si="20"/>
        <v>0</v>
      </c>
      <c r="CC4">
        <f>((SUM(CO28:CO30))/(COUNT(BU:BU)))/944</f>
        <v>0.3315677966101695</v>
      </c>
      <c r="CD4" t="s">
        <v>214</v>
      </c>
      <c r="CE4" t="s">
        <v>189</v>
      </c>
      <c r="CF4" s="4" t="s">
        <v>190</v>
      </c>
      <c r="CG4" s="4">
        <f>COUNTIFS($BW$2:$BW$113669, "&lt;2",$D$2:$D$113669, "=1")</f>
        <v>112</v>
      </c>
      <c r="CH4" s="4">
        <f>COUNTIF($BW$2:$BW$113669, "&lt;2")</f>
        <v>450</v>
      </c>
      <c r="CI4" s="4">
        <f>CG4/CH4*100</f>
        <v>24.888888888888889</v>
      </c>
      <c r="CX4">
        <v>2005</v>
      </c>
      <c r="CY4">
        <f>AVERAGEIF(B$2:B$1279, "=2005", BW$2:BW$1279)</f>
        <v>0</v>
      </c>
    </row>
    <row r="5" spans="1:103" x14ac:dyDescent="0.35">
      <c r="A5">
        <v>5.3693093999999997</v>
      </c>
      <c r="B5">
        <v>2010</v>
      </c>
      <c r="C5">
        <v>20</v>
      </c>
      <c r="D5">
        <v>1</v>
      </c>
      <c r="E5">
        <v>2</v>
      </c>
      <c r="F5">
        <v>-9</v>
      </c>
      <c r="G5">
        <v>0</v>
      </c>
      <c r="H5">
        <v>12007</v>
      </c>
      <c r="I5">
        <v>100</v>
      </c>
      <c r="J5">
        <v>2</v>
      </c>
      <c r="K5">
        <v>1163006</v>
      </c>
      <c r="L5">
        <v>1</v>
      </c>
      <c r="M5">
        <v>1</v>
      </c>
      <c r="N5">
        <v>20</v>
      </c>
      <c r="O5">
        <v>4210</v>
      </c>
      <c r="P5">
        <v>41071</v>
      </c>
      <c r="Q5">
        <v>42823</v>
      </c>
      <c r="R5">
        <v>43411</v>
      </c>
      <c r="S5">
        <v>4109</v>
      </c>
      <c r="T5">
        <v>78959</v>
      </c>
      <c r="U5">
        <v>41401</v>
      </c>
      <c r="V5">
        <v>4168</v>
      </c>
      <c r="W5">
        <v>4241</v>
      </c>
      <c r="X5">
        <v>4242</v>
      </c>
      <c r="Y5">
        <v>78604</v>
      </c>
      <c r="Z5" t="s">
        <v>61</v>
      </c>
      <c r="AA5" t="s">
        <v>61</v>
      </c>
      <c r="AB5" t="s">
        <v>61</v>
      </c>
      <c r="AC5" t="s">
        <v>61</v>
      </c>
      <c r="AD5">
        <v>3768</v>
      </c>
      <c r="AE5">
        <v>66</v>
      </c>
      <c r="AF5">
        <v>3607</v>
      </c>
      <c r="AG5">
        <v>3723</v>
      </c>
      <c r="AH5">
        <v>8856</v>
      </c>
      <c r="AI5">
        <v>47</v>
      </c>
      <c r="AJ5">
        <v>42</v>
      </c>
      <c r="AK5">
        <v>9744</v>
      </c>
      <c r="AL5">
        <v>3893</v>
      </c>
      <c r="AM5">
        <v>13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5</v>
      </c>
      <c r="BB5">
        <v>6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f t="shared" si="0"/>
        <v>1</v>
      </c>
      <c r="BI5" t="str">
        <f t="shared" si="1"/>
        <v/>
      </c>
      <c r="BJ5" t="str">
        <f t="shared" si="2"/>
        <v/>
      </c>
      <c r="BK5" t="str">
        <f t="shared" si="3"/>
        <v/>
      </c>
      <c r="BL5" t="str">
        <f t="shared" si="4"/>
        <v/>
      </c>
      <c r="BM5" t="str">
        <f t="shared" si="5"/>
        <v/>
      </c>
      <c r="BN5" t="str">
        <f t="shared" si="6"/>
        <v/>
      </c>
      <c r="BO5" t="str">
        <f t="shared" si="7"/>
        <v/>
      </c>
      <c r="BP5" t="str">
        <f t="shared" si="8"/>
        <v/>
      </c>
      <c r="BQ5" t="str">
        <f t="shared" si="9"/>
        <v/>
      </c>
      <c r="BR5" t="str">
        <f t="shared" si="10"/>
        <v/>
      </c>
      <c r="BS5" t="str">
        <f t="shared" si="11"/>
        <v/>
      </c>
      <c r="BT5" t="str">
        <f t="shared" si="12"/>
        <v/>
      </c>
      <c r="BU5" t="str">
        <f t="shared" si="13"/>
        <v/>
      </c>
      <c r="BV5" t="str">
        <f t="shared" si="14"/>
        <v/>
      </c>
      <c r="BW5">
        <f t="shared" si="15"/>
        <v>1</v>
      </c>
      <c r="BX5">
        <f t="shared" si="16"/>
        <v>1</v>
      </c>
      <c r="BY5">
        <f t="shared" si="17"/>
        <v>0</v>
      </c>
      <c r="BZ5">
        <f t="shared" si="18"/>
        <v>2</v>
      </c>
      <c r="CA5">
        <f t="shared" si="19"/>
        <v>2</v>
      </c>
      <c r="CB5">
        <f t="shared" si="20"/>
        <v>0</v>
      </c>
      <c r="CC5">
        <f>((COUNTIF(CB:CB, "&gt;0"))/(COUNT(BU:BU)))/944</f>
        <v>0.54766949152542377</v>
      </c>
      <c r="CD5" t="s">
        <v>213</v>
      </c>
      <c r="CF5" s="4" t="s">
        <v>191</v>
      </c>
      <c r="CG5" s="4">
        <f>COUNTIFS($BW$2:$BW$113669, "&gt;1",$D$2:$D$113669, "=1")</f>
        <v>150</v>
      </c>
      <c r="CH5" s="4">
        <f>COUNTIF($BW$2:$BW$113669, "&gt;1")</f>
        <v>494</v>
      </c>
      <c r="CI5" s="4">
        <f>CG5/CH5*100</f>
        <v>30.364372469635626</v>
      </c>
      <c r="CX5">
        <v>2006</v>
      </c>
      <c r="CY5">
        <f>AVERAGEIF(B$2:B$1279, "=2006", BW$2:BW$1279)</f>
        <v>0</v>
      </c>
    </row>
    <row r="6" spans="1:103" x14ac:dyDescent="0.35">
      <c r="A6">
        <v>4.5205622999999999</v>
      </c>
      <c r="B6">
        <v>2011</v>
      </c>
      <c r="C6">
        <v>20</v>
      </c>
      <c r="D6">
        <v>0</v>
      </c>
      <c r="E6">
        <v>3</v>
      </c>
      <c r="F6">
        <v>3</v>
      </c>
      <c r="G6">
        <v>0</v>
      </c>
      <c r="H6">
        <v>29185</v>
      </c>
      <c r="I6">
        <v>48</v>
      </c>
      <c r="J6">
        <v>1</v>
      </c>
      <c r="K6">
        <v>273360</v>
      </c>
      <c r="L6">
        <v>3</v>
      </c>
      <c r="M6">
        <v>1</v>
      </c>
      <c r="N6">
        <v>5</v>
      </c>
      <c r="O6">
        <v>4280</v>
      </c>
      <c r="P6">
        <v>51881</v>
      </c>
      <c r="Q6">
        <v>486</v>
      </c>
      <c r="R6">
        <v>41071</v>
      </c>
      <c r="S6">
        <v>5849</v>
      </c>
      <c r="T6">
        <v>41412</v>
      </c>
      <c r="U6">
        <v>5990</v>
      </c>
      <c r="V6">
        <v>49121</v>
      </c>
      <c r="W6">
        <v>8670</v>
      </c>
      <c r="X6">
        <v>2764</v>
      </c>
      <c r="Y6">
        <v>41401</v>
      </c>
      <c r="Z6" t="s">
        <v>75</v>
      </c>
      <c r="AA6">
        <v>59971</v>
      </c>
      <c r="AB6">
        <v>60000</v>
      </c>
      <c r="AC6">
        <v>53081</v>
      </c>
      <c r="AD6">
        <v>3768</v>
      </c>
      <c r="AE6">
        <v>3723</v>
      </c>
      <c r="AF6">
        <v>66</v>
      </c>
      <c r="AG6">
        <v>9671</v>
      </c>
      <c r="AH6">
        <v>9604</v>
      </c>
      <c r="AI6">
        <v>5732</v>
      </c>
      <c r="AJ6">
        <v>8856</v>
      </c>
      <c r="AK6">
        <v>8854</v>
      </c>
      <c r="AL6">
        <v>8845</v>
      </c>
      <c r="AM6">
        <v>3893</v>
      </c>
      <c r="AN6">
        <v>3893</v>
      </c>
      <c r="AO6">
        <v>3607</v>
      </c>
      <c r="AP6">
        <v>3722</v>
      </c>
      <c r="AQ6">
        <v>8856</v>
      </c>
      <c r="AR6">
        <v>46</v>
      </c>
      <c r="AS6">
        <v>9</v>
      </c>
      <c r="AT6">
        <v>5</v>
      </c>
      <c r="AU6">
        <v>9</v>
      </c>
      <c r="AV6">
        <v>0</v>
      </c>
      <c r="AW6">
        <v>0</v>
      </c>
      <c r="AX6">
        <v>5</v>
      </c>
      <c r="AY6">
        <v>5</v>
      </c>
      <c r="AZ6">
        <v>5</v>
      </c>
      <c r="BA6">
        <v>5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f t="shared" si="0"/>
        <v>9</v>
      </c>
      <c r="BI6" t="str">
        <f t="shared" si="1"/>
        <v/>
      </c>
      <c r="BJ6" t="str">
        <f t="shared" si="2"/>
        <v/>
      </c>
      <c r="BK6" t="str">
        <f t="shared" si="3"/>
        <v/>
      </c>
      <c r="BL6" t="str">
        <f t="shared" si="4"/>
        <v/>
      </c>
      <c r="BM6" t="str">
        <f t="shared" si="5"/>
        <v/>
      </c>
      <c r="BN6" t="str">
        <f t="shared" si="6"/>
        <v/>
      </c>
      <c r="BO6" t="str">
        <f t="shared" si="7"/>
        <v/>
      </c>
      <c r="BP6" t="str">
        <f t="shared" si="8"/>
        <v/>
      </c>
      <c r="BQ6" t="str">
        <f t="shared" si="9"/>
        <v/>
      </c>
      <c r="BR6" t="str">
        <f t="shared" si="10"/>
        <v/>
      </c>
      <c r="BS6" t="str">
        <f t="shared" si="11"/>
        <v/>
      </c>
      <c r="BT6" t="str">
        <f t="shared" si="12"/>
        <v/>
      </c>
      <c r="BU6" t="str">
        <f t="shared" si="13"/>
        <v/>
      </c>
      <c r="BV6" t="str">
        <f t="shared" si="14"/>
        <v/>
      </c>
      <c r="BW6">
        <f t="shared" si="15"/>
        <v>9</v>
      </c>
      <c r="BX6">
        <f t="shared" si="16"/>
        <v>1</v>
      </c>
      <c r="BY6">
        <f t="shared" si="17"/>
        <v>0</v>
      </c>
      <c r="BZ6">
        <f t="shared" si="18"/>
        <v>1</v>
      </c>
      <c r="CA6">
        <f t="shared" si="19"/>
        <v>1</v>
      </c>
      <c r="CB6">
        <f t="shared" si="20"/>
        <v>1</v>
      </c>
      <c r="CF6" s="4" t="s">
        <v>192</v>
      </c>
      <c r="CG6" s="4">
        <f>COUNTIFS($BW$2:$BW$113669, "&lt;8",$D$2:$D$113669, "=1") - $CG4</f>
        <v>104</v>
      </c>
      <c r="CH6" s="4">
        <f>COUNTIF($BW$2:$BW$113669, "&lt;8") - $CH4</f>
        <v>355</v>
      </c>
      <c r="CI6" s="4">
        <f>CG6/CH6*100</f>
        <v>29.295774647887324</v>
      </c>
      <c r="CX6">
        <v>2007</v>
      </c>
      <c r="CY6">
        <f>AVERAGEIF(B$2:B$1279, "=2007", BW$2:BW$1279)</f>
        <v>0</v>
      </c>
    </row>
    <row r="7" spans="1:103" x14ac:dyDescent="0.35">
      <c r="A7">
        <v>4.6966106999999999</v>
      </c>
      <c r="B7">
        <v>2006</v>
      </c>
      <c r="C7">
        <v>22</v>
      </c>
      <c r="D7">
        <v>1</v>
      </c>
      <c r="E7">
        <v>2</v>
      </c>
      <c r="F7">
        <v>-9</v>
      </c>
      <c r="G7">
        <v>0</v>
      </c>
      <c r="H7">
        <v>49032</v>
      </c>
      <c r="I7">
        <v>4</v>
      </c>
      <c r="J7">
        <v>-9</v>
      </c>
      <c r="K7">
        <v>98480</v>
      </c>
      <c r="L7">
        <v>3</v>
      </c>
      <c r="M7">
        <v>1</v>
      </c>
      <c r="N7">
        <v>20</v>
      </c>
      <c r="O7">
        <v>41401</v>
      </c>
      <c r="P7">
        <v>42822</v>
      </c>
      <c r="Q7">
        <v>4139</v>
      </c>
      <c r="R7">
        <v>4280</v>
      </c>
      <c r="S7">
        <v>79439</v>
      </c>
      <c r="T7">
        <v>4019</v>
      </c>
      <c r="U7">
        <v>25000</v>
      </c>
      <c r="V7">
        <v>2720</v>
      </c>
      <c r="W7" t="s">
        <v>70</v>
      </c>
      <c r="X7" t="s">
        <v>61</v>
      </c>
      <c r="Y7" t="s">
        <v>61</v>
      </c>
      <c r="Z7" t="s">
        <v>61</v>
      </c>
      <c r="AA7" t="s">
        <v>61</v>
      </c>
      <c r="AB7" t="s">
        <v>61</v>
      </c>
      <c r="AC7" t="s">
        <v>61</v>
      </c>
      <c r="AD7">
        <v>3768</v>
      </c>
      <c r="AE7">
        <v>3722</v>
      </c>
      <c r="AF7">
        <v>66</v>
      </c>
      <c r="AG7">
        <v>3607</v>
      </c>
      <c r="AH7">
        <v>8853</v>
      </c>
      <c r="AI7">
        <v>8856</v>
      </c>
      <c r="AJ7">
        <v>45</v>
      </c>
      <c r="AK7">
        <v>42</v>
      </c>
      <c r="AL7">
        <v>9920</v>
      </c>
      <c r="AM7">
        <v>9744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f t="shared" si="0"/>
        <v>0</v>
      </c>
      <c r="BI7" t="str">
        <f t="shared" si="1"/>
        <v/>
      </c>
      <c r="BJ7" t="str">
        <f t="shared" si="2"/>
        <v/>
      </c>
      <c r="BK7" t="str">
        <f t="shared" si="3"/>
        <v/>
      </c>
      <c r="BL7" t="str">
        <f t="shared" si="4"/>
        <v/>
      </c>
      <c r="BM7" t="str">
        <f t="shared" si="5"/>
        <v/>
      </c>
      <c r="BN7" t="str">
        <f t="shared" si="6"/>
        <v/>
      </c>
      <c r="BO7" t="str">
        <f t="shared" si="7"/>
        <v/>
      </c>
      <c r="BP7" t="str">
        <f t="shared" si="8"/>
        <v/>
      </c>
      <c r="BQ7" t="str">
        <f t="shared" si="9"/>
        <v/>
      </c>
      <c r="BR7" t="str">
        <f t="shared" si="10"/>
        <v/>
      </c>
      <c r="BS7" t="str">
        <f t="shared" si="11"/>
        <v/>
      </c>
      <c r="BT7" t="str">
        <f t="shared" si="12"/>
        <v/>
      </c>
      <c r="BU7" t="str">
        <f t="shared" si="13"/>
        <v/>
      </c>
      <c r="BV7" t="str">
        <f t="shared" si="14"/>
        <v/>
      </c>
      <c r="BW7">
        <f t="shared" si="15"/>
        <v>0</v>
      </c>
      <c r="BX7">
        <f t="shared" si="16"/>
        <v>1</v>
      </c>
      <c r="BY7">
        <f t="shared" si="17"/>
        <v>0</v>
      </c>
      <c r="BZ7">
        <f t="shared" si="18"/>
        <v>0</v>
      </c>
      <c r="CA7">
        <f t="shared" si="19"/>
        <v>0</v>
      </c>
      <c r="CB7">
        <f t="shared" si="20"/>
        <v>1</v>
      </c>
      <c r="CC7" t="s">
        <v>216</v>
      </c>
      <c r="CD7">
        <f>COUNTIF(BW:BW, "=0")</f>
        <v>317</v>
      </c>
      <c r="CE7">
        <f>COUNT(BW:BW)</f>
        <v>944</v>
      </c>
      <c r="CF7" s="4" t="s">
        <v>193</v>
      </c>
      <c r="CG7" s="4">
        <f>COUNTIFS($BW$2:$BW$113669, "&gt;7",$D$2:$D$113669, "=1")</f>
        <v>46</v>
      </c>
      <c r="CH7" s="4">
        <f>COUNTIF($BW$2:$BW$113669, "&gt;7")</f>
        <v>139</v>
      </c>
      <c r="CI7" s="4">
        <f>CG7/CH7*100</f>
        <v>33.093525179856115</v>
      </c>
      <c r="CX7">
        <v>2008</v>
      </c>
      <c r="CY7">
        <f>AVERAGEIF(B$2:B$1279, "=2008", BW$2:BW$1279)</f>
        <v>0</v>
      </c>
    </row>
    <row r="8" spans="1:103" x14ac:dyDescent="0.35">
      <c r="A8">
        <v>5.3693093999999997</v>
      </c>
      <c r="B8">
        <v>2010</v>
      </c>
      <c r="C8">
        <v>22</v>
      </c>
      <c r="D8">
        <v>1</v>
      </c>
      <c r="E8">
        <v>3</v>
      </c>
      <c r="F8">
        <v>-9</v>
      </c>
      <c r="G8">
        <v>0</v>
      </c>
      <c r="H8">
        <v>48057</v>
      </c>
      <c r="I8">
        <v>21</v>
      </c>
      <c r="J8">
        <v>6</v>
      </c>
      <c r="K8">
        <v>1067181</v>
      </c>
      <c r="L8">
        <v>2</v>
      </c>
      <c r="M8">
        <v>1</v>
      </c>
      <c r="N8">
        <v>20</v>
      </c>
      <c r="O8">
        <v>43411</v>
      </c>
      <c r="P8">
        <v>5849</v>
      </c>
      <c r="Q8">
        <v>3811</v>
      </c>
      <c r="R8">
        <v>41071</v>
      </c>
      <c r="S8">
        <v>42843</v>
      </c>
      <c r="T8">
        <v>34830</v>
      </c>
      <c r="U8">
        <v>99591</v>
      </c>
      <c r="V8">
        <v>51881</v>
      </c>
      <c r="W8" t="s">
        <v>81</v>
      </c>
      <c r="X8">
        <v>70710</v>
      </c>
      <c r="Y8">
        <v>6826</v>
      </c>
      <c r="Z8">
        <v>4271</v>
      </c>
      <c r="AA8">
        <v>2764</v>
      </c>
      <c r="AB8">
        <v>5990</v>
      </c>
      <c r="AC8">
        <v>2761</v>
      </c>
      <c r="AD8">
        <v>3768</v>
      </c>
      <c r="AE8">
        <v>9671</v>
      </c>
      <c r="AF8">
        <v>3891</v>
      </c>
      <c r="AG8">
        <v>9604</v>
      </c>
      <c r="AH8">
        <v>17</v>
      </c>
      <c r="AI8">
        <v>3893</v>
      </c>
      <c r="AJ8">
        <v>3723</v>
      </c>
      <c r="AK8">
        <v>8856</v>
      </c>
      <c r="AL8">
        <v>8853</v>
      </c>
      <c r="AM8">
        <v>8842</v>
      </c>
      <c r="AN8">
        <v>9919</v>
      </c>
      <c r="AO8">
        <v>9904</v>
      </c>
      <c r="AP8">
        <v>8914</v>
      </c>
      <c r="AQ8">
        <v>9399</v>
      </c>
      <c r="AR8" t="s">
        <v>62</v>
      </c>
      <c r="AS8">
        <v>3</v>
      </c>
      <c r="AT8">
        <v>3</v>
      </c>
      <c r="AU8">
        <v>3</v>
      </c>
      <c r="AV8">
        <v>3</v>
      </c>
      <c r="AW8">
        <v>2</v>
      </c>
      <c r="AX8">
        <v>2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0</v>
      </c>
      <c r="BF8">
        <v>2</v>
      </c>
      <c r="BG8">
        <v>-99</v>
      </c>
      <c r="BH8">
        <f t="shared" si="0"/>
        <v>3</v>
      </c>
      <c r="BI8" t="str">
        <f t="shared" si="1"/>
        <v/>
      </c>
      <c r="BJ8" t="str">
        <f t="shared" si="2"/>
        <v/>
      </c>
      <c r="BK8" t="str">
        <f t="shared" si="3"/>
        <v/>
      </c>
      <c r="BL8" t="str">
        <f t="shared" si="4"/>
        <v/>
      </c>
      <c r="BM8" t="str">
        <f t="shared" si="5"/>
        <v/>
      </c>
      <c r="BN8" t="str">
        <f t="shared" si="6"/>
        <v/>
      </c>
      <c r="BO8" t="str">
        <f t="shared" si="7"/>
        <v/>
      </c>
      <c r="BP8" t="str">
        <f t="shared" si="8"/>
        <v/>
      </c>
      <c r="BQ8" t="str">
        <f t="shared" si="9"/>
        <v/>
      </c>
      <c r="BR8" t="str">
        <f t="shared" si="10"/>
        <v/>
      </c>
      <c r="BS8" t="str">
        <f t="shared" si="11"/>
        <v/>
      </c>
      <c r="BT8" t="str">
        <f t="shared" si="12"/>
        <v/>
      </c>
      <c r="BU8" t="str">
        <f t="shared" si="13"/>
        <v/>
      </c>
      <c r="BV8" t="str">
        <f t="shared" si="14"/>
        <v/>
      </c>
      <c r="BW8">
        <f t="shared" si="15"/>
        <v>3</v>
      </c>
      <c r="BX8">
        <f t="shared" si="16"/>
        <v>0</v>
      </c>
      <c r="BY8">
        <f t="shared" si="17"/>
        <v>0</v>
      </c>
      <c r="BZ8">
        <f t="shared" si="18"/>
        <v>1</v>
      </c>
      <c r="CA8">
        <f t="shared" si="19"/>
        <v>1</v>
      </c>
      <c r="CB8">
        <f t="shared" si="20"/>
        <v>0</v>
      </c>
      <c r="CD8">
        <f>CD7/CE7</f>
        <v>0.33580508474576271</v>
      </c>
      <c r="CX8">
        <v>2009</v>
      </c>
      <c r="CY8">
        <f>AVERAGEIF(B$2:B$1279, "=2009", BW$2:BW$1279)</f>
        <v>0.2638888888888889</v>
      </c>
    </row>
    <row r="9" spans="1:103" x14ac:dyDescent="0.35">
      <c r="A9">
        <v>5.6696948000000003</v>
      </c>
      <c r="B9">
        <v>2011</v>
      </c>
      <c r="C9">
        <v>22</v>
      </c>
      <c r="D9">
        <v>1</v>
      </c>
      <c r="E9">
        <v>2</v>
      </c>
      <c r="F9">
        <v>-9</v>
      </c>
      <c r="G9">
        <v>1</v>
      </c>
      <c r="H9">
        <v>6624</v>
      </c>
      <c r="I9">
        <v>16</v>
      </c>
      <c r="J9">
        <v>1</v>
      </c>
      <c r="K9">
        <v>551355</v>
      </c>
      <c r="L9">
        <v>1</v>
      </c>
      <c r="M9">
        <v>-9</v>
      </c>
      <c r="N9">
        <v>20</v>
      </c>
      <c r="O9">
        <v>41401</v>
      </c>
      <c r="P9">
        <v>4111</v>
      </c>
      <c r="Q9">
        <v>2800</v>
      </c>
      <c r="R9">
        <v>2809</v>
      </c>
      <c r="S9">
        <v>25000</v>
      </c>
      <c r="T9">
        <v>2720</v>
      </c>
      <c r="U9">
        <v>3051</v>
      </c>
      <c r="V9" t="s">
        <v>72</v>
      </c>
      <c r="W9">
        <v>4439</v>
      </c>
      <c r="X9">
        <v>41401</v>
      </c>
      <c r="Y9" t="s">
        <v>61</v>
      </c>
      <c r="Z9" t="s">
        <v>61</v>
      </c>
      <c r="AA9" t="s">
        <v>61</v>
      </c>
      <c r="AB9" t="s">
        <v>61</v>
      </c>
      <c r="AC9" t="s">
        <v>61</v>
      </c>
      <c r="AD9">
        <v>3768</v>
      </c>
      <c r="AE9">
        <v>3722</v>
      </c>
      <c r="AF9">
        <v>66</v>
      </c>
      <c r="AG9">
        <v>66</v>
      </c>
      <c r="AH9">
        <v>3607</v>
      </c>
      <c r="AI9">
        <v>45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>
        <v>4</v>
      </c>
      <c r="AT9">
        <v>1</v>
      </c>
      <c r="AU9">
        <v>1</v>
      </c>
      <c r="AV9">
        <v>4</v>
      </c>
      <c r="AW9">
        <v>1</v>
      </c>
      <c r="AX9">
        <v>1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f t="shared" si="0"/>
        <v>4</v>
      </c>
      <c r="BI9" t="str">
        <f t="shared" si="1"/>
        <v/>
      </c>
      <c r="BJ9" t="str">
        <f t="shared" si="2"/>
        <v/>
      </c>
      <c r="BK9" t="str">
        <f t="shared" si="3"/>
        <v/>
      </c>
      <c r="BL9" t="str">
        <f t="shared" si="4"/>
        <v/>
      </c>
      <c r="BM9" t="str">
        <f t="shared" si="5"/>
        <v/>
      </c>
      <c r="BN9" t="str">
        <f t="shared" si="6"/>
        <v/>
      </c>
      <c r="BO9" t="str">
        <f t="shared" si="7"/>
        <v/>
      </c>
      <c r="BP9" t="str">
        <f t="shared" si="8"/>
        <v/>
      </c>
      <c r="BQ9" t="str">
        <f t="shared" si="9"/>
        <v/>
      </c>
      <c r="BR9" t="str">
        <f t="shared" si="10"/>
        <v/>
      </c>
      <c r="BS9" t="str">
        <f t="shared" si="11"/>
        <v/>
      </c>
      <c r="BT9" t="str">
        <f t="shared" si="12"/>
        <v/>
      </c>
      <c r="BU9" t="str">
        <f t="shared" si="13"/>
        <v/>
      </c>
      <c r="BV9" t="str">
        <f t="shared" si="14"/>
        <v/>
      </c>
      <c r="BW9">
        <f t="shared" si="15"/>
        <v>4</v>
      </c>
      <c r="BX9">
        <f t="shared" si="16"/>
        <v>2</v>
      </c>
      <c r="BY9">
        <f t="shared" si="17"/>
        <v>0</v>
      </c>
      <c r="BZ9">
        <f t="shared" si="18"/>
        <v>0</v>
      </c>
      <c r="CA9">
        <f t="shared" si="19"/>
        <v>0</v>
      </c>
      <c r="CB9">
        <f t="shared" si="20"/>
        <v>0</v>
      </c>
      <c r="CE9" t="s">
        <v>194</v>
      </c>
      <c r="CF9" s="4" t="s">
        <v>190</v>
      </c>
      <c r="CG9" s="4">
        <f>COUNTIFS($BW$2:$BW$113669, "&lt;2", $BY$2:$BY$113669, "&gt;0", $CA$2:$CA$113669, "&gt;0", $D$2:$D$113669, "=1")</f>
        <v>20</v>
      </c>
      <c r="CH9" s="4">
        <f>COUNTIFS($BW$2:$BW$113669, "&lt;2", $BY$2:$BY$113669, "&gt;0", $CA$2:$CA$113669, "&gt;0")</f>
        <v>103</v>
      </c>
      <c r="CI9" s="4">
        <f>CG9/CH9*100</f>
        <v>19.417475728155338</v>
      </c>
      <c r="CX9">
        <v>2010</v>
      </c>
      <c r="CY9">
        <f>AVERAGEIF(B$2:B$1279, "=2010", BW$2:BW$1279)</f>
        <v>2.1012145748987856</v>
      </c>
    </row>
    <row r="10" spans="1:103" x14ac:dyDescent="0.35">
      <c r="A10">
        <v>4.5922435999999998</v>
      </c>
      <c r="B10">
        <v>2011</v>
      </c>
      <c r="C10">
        <v>22</v>
      </c>
      <c r="D10">
        <v>0</v>
      </c>
      <c r="E10">
        <v>2</v>
      </c>
      <c r="F10">
        <v>2</v>
      </c>
      <c r="G10">
        <v>0</v>
      </c>
      <c r="H10">
        <v>36336</v>
      </c>
      <c r="I10">
        <v>105</v>
      </c>
      <c r="J10">
        <v>1</v>
      </c>
      <c r="K10">
        <v>1046872</v>
      </c>
      <c r="L10">
        <v>2</v>
      </c>
      <c r="M10">
        <v>1</v>
      </c>
      <c r="N10">
        <v>6</v>
      </c>
      <c r="O10">
        <v>41071</v>
      </c>
      <c r="P10">
        <v>99672</v>
      </c>
      <c r="Q10">
        <v>2851</v>
      </c>
      <c r="R10">
        <v>41402</v>
      </c>
      <c r="S10">
        <v>99812</v>
      </c>
      <c r="T10">
        <v>4019</v>
      </c>
      <c r="U10">
        <v>41401</v>
      </c>
      <c r="V10">
        <v>2449</v>
      </c>
      <c r="W10">
        <v>2724</v>
      </c>
      <c r="X10">
        <v>53390</v>
      </c>
      <c r="Y10" t="s">
        <v>75</v>
      </c>
      <c r="Z10" t="s">
        <v>63</v>
      </c>
      <c r="AA10">
        <v>4263</v>
      </c>
      <c r="AB10">
        <v>42789</v>
      </c>
      <c r="AC10">
        <v>3962</v>
      </c>
      <c r="AD10">
        <v>3768</v>
      </c>
      <c r="AE10">
        <v>3722</v>
      </c>
      <c r="AF10">
        <v>3699</v>
      </c>
      <c r="AG10">
        <v>3931</v>
      </c>
      <c r="AH10">
        <v>66</v>
      </c>
      <c r="AI10">
        <v>8853</v>
      </c>
      <c r="AJ10">
        <v>8856</v>
      </c>
      <c r="AK10">
        <v>8968</v>
      </c>
      <c r="AL10">
        <v>3961</v>
      </c>
      <c r="AM10">
        <v>3607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>
        <v>11</v>
      </c>
      <c r="AT10">
        <v>0</v>
      </c>
      <c r="AU10">
        <v>4</v>
      </c>
      <c r="AV10">
        <v>4</v>
      </c>
      <c r="AW10">
        <v>11</v>
      </c>
      <c r="AX10">
        <v>11</v>
      </c>
      <c r="AY10">
        <v>11</v>
      </c>
      <c r="AZ10">
        <v>4</v>
      </c>
      <c r="BA10">
        <v>4</v>
      </c>
      <c r="BB10">
        <v>11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f t="shared" si="0"/>
        <v>11</v>
      </c>
      <c r="BI10" t="str">
        <f t="shared" si="1"/>
        <v/>
      </c>
      <c r="BJ10" t="str">
        <f t="shared" si="2"/>
        <v/>
      </c>
      <c r="BK10" t="str">
        <f t="shared" si="3"/>
        <v/>
      </c>
      <c r="BL10" t="str">
        <f t="shared" si="4"/>
        <v/>
      </c>
      <c r="BM10" t="str">
        <f t="shared" si="5"/>
        <v/>
      </c>
      <c r="BN10" t="str">
        <f t="shared" si="6"/>
        <v/>
      </c>
      <c r="BO10" t="str">
        <f t="shared" si="7"/>
        <v/>
      </c>
      <c r="BP10" t="str">
        <f t="shared" si="8"/>
        <v/>
      </c>
      <c r="BQ10" t="str">
        <f t="shared" si="9"/>
        <v/>
      </c>
      <c r="BR10" t="str">
        <f t="shared" si="10"/>
        <v/>
      </c>
      <c r="BS10" t="str">
        <f t="shared" si="11"/>
        <v/>
      </c>
      <c r="BT10" t="str">
        <f t="shared" si="12"/>
        <v/>
      </c>
      <c r="BU10" t="str">
        <f t="shared" si="13"/>
        <v/>
      </c>
      <c r="BV10" t="str">
        <f t="shared" si="14"/>
        <v/>
      </c>
      <c r="BW10">
        <f t="shared" si="15"/>
        <v>11</v>
      </c>
      <c r="BX10">
        <f t="shared" si="16"/>
        <v>1</v>
      </c>
      <c r="BY10">
        <f t="shared" si="17"/>
        <v>0</v>
      </c>
      <c r="BZ10">
        <f t="shared" si="18"/>
        <v>1</v>
      </c>
      <c r="CA10">
        <f t="shared" si="19"/>
        <v>1</v>
      </c>
      <c r="CB10">
        <f t="shared" si="20"/>
        <v>0</v>
      </c>
      <c r="CF10" s="4" t="s">
        <v>191</v>
      </c>
      <c r="CG10" s="4">
        <f>COUNTIFS($BW$2:$BW$113669, "&gt;1",$BY$2:$BY$113669, "&gt;0", $CA$2:$CA$113669, "&gt;0",$D$2:$D$113669, "=1")</f>
        <v>16</v>
      </c>
      <c r="CH10" s="4">
        <f>COUNTIFS($BY$2:$BY$113669, "&gt;0", $CA$2:$CA$113669, "&gt;0",$BW$2:$BW$113669, "&gt;1")</f>
        <v>67</v>
      </c>
      <c r="CI10" s="4">
        <f>CG10/CH10*100</f>
        <v>23.880597014925371</v>
      </c>
      <c r="CX10">
        <v>2011</v>
      </c>
      <c r="CY10">
        <f>AVERAGEIF(B$2:B$1279, "=2011", BW$2:BW$1279)</f>
        <v>9.6842105263157894</v>
      </c>
    </row>
    <row r="11" spans="1:103" x14ac:dyDescent="0.35">
      <c r="A11">
        <v>7.3992209000000004</v>
      </c>
      <c r="B11">
        <v>2007</v>
      </c>
      <c r="C11">
        <v>23</v>
      </c>
      <c r="D11">
        <v>0</v>
      </c>
      <c r="E11">
        <v>2</v>
      </c>
      <c r="F11">
        <v>-9</v>
      </c>
      <c r="G11">
        <v>1</v>
      </c>
      <c r="H11">
        <v>25069</v>
      </c>
      <c r="I11">
        <v>28</v>
      </c>
      <c r="J11">
        <v>-9</v>
      </c>
      <c r="K11">
        <v>331652</v>
      </c>
      <c r="L11">
        <v>3</v>
      </c>
      <c r="M11">
        <v>2</v>
      </c>
      <c r="N11">
        <v>5</v>
      </c>
      <c r="O11">
        <v>41401</v>
      </c>
      <c r="P11">
        <v>4254</v>
      </c>
      <c r="Q11">
        <v>42731</v>
      </c>
      <c r="R11">
        <v>4019</v>
      </c>
      <c r="S11">
        <v>2720</v>
      </c>
      <c r="T11" t="s">
        <v>68</v>
      </c>
      <c r="U11" t="s">
        <v>61</v>
      </c>
      <c r="V11" t="s">
        <v>61</v>
      </c>
      <c r="W11" t="s">
        <v>61</v>
      </c>
      <c r="X11" t="s">
        <v>61</v>
      </c>
      <c r="Y11" t="s">
        <v>61</v>
      </c>
      <c r="Z11" t="s">
        <v>61</v>
      </c>
      <c r="AA11" t="s">
        <v>61</v>
      </c>
      <c r="AB11" t="s">
        <v>61</v>
      </c>
      <c r="AC11" t="s">
        <v>61</v>
      </c>
      <c r="AD11">
        <v>3768</v>
      </c>
      <c r="AE11">
        <v>66</v>
      </c>
      <c r="AF11">
        <v>3607</v>
      </c>
      <c r="AG11">
        <v>47</v>
      </c>
      <c r="AH11">
        <v>42</v>
      </c>
      <c r="AI11">
        <v>24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f t="shared" si="0"/>
        <v>0</v>
      </c>
      <c r="BI11" t="str">
        <f t="shared" si="1"/>
        <v/>
      </c>
      <c r="BJ11" t="str">
        <f t="shared" si="2"/>
        <v/>
      </c>
      <c r="BK11" t="str">
        <f t="shared" si="3"/>
        <v/>
      </c>
      <c r="BL11" t="str">
        <f t="shared" si="4"/>
        <v/>
      </c>
      <c r="BM11" t="str">
        <f t="shared" si="5"/>
        <v/>
      </c>
      <c r="BN11" t="str">
        <f t="shared" si="6"/>
        <v/>
      </c>
      <c r="BO11" t="str">
        <f t="shared" si="7"/>
        <v/>
      </c>
      <c r="BP11" t="str">
        <f t="shared" si="8"/>
        <v/>
      </c>
      <c r="BQ11" t="str">
        <f t="shared" si="9"/>
        <v/>
      </c>
      <c r="BR11" t="str">
        <f t="shared" si="10"/>
        <v/>
      </c>
      <c r="BS11" t="str">
        <f t="shared" si="11"/>
        <v/>
      </c>
      <c r="BT11" t="str">
        <f t="shared" si="12"/>
        <v/>
      </c>
      <c r="BU11" t="str">
        <f t="shared" si="13"/>
        <v/>
      </c>
      <c r="BV11" t="str">
        <f t="shared" si="14"/>
        <v/>
      </c>
      <c r="BW11">
        <f t="shared" si="15"/>
        <v>0</v>
      </c>
      <c r="BX11">
        <f t="shared" si="16"/>
        <v>1</v>
      </c>
      <c r="BY11">
        <f t="shared" si="17"/>
        <v>0</v>
      </c>
      <c r="BZ11">
        <f t="shared" si="18"/>
        <v>0</v>
      </c>
      <c r="CA11">
        <f t="shared" si="19"/>
        <v>0</v>
      </c>
      <c r="CB11">
        <f t="shared" si="20"/>
        <v>0</v>
      </c>
      <c r="CF11" s="4" t="s">
        <v>192</v>
      </c>
      <c r="CG11" s="4">
        <f>COUNTIFS($BW$2:$BW$113669, "&lt;8",$BY$2:$BY$113669, "&gt;0", $CA$2:$CA$113669, "&gt;0",$D$2:$D$113669, "=1") - $CG9</f>
        <v>12</v>
      </c>
      <c r="CH11" s="4">
        <f>COUNTIFS($BY$2:$BY$113669, "&gt;0", $CA$2:$CA$113669, "&gt;0", $BW$2:$BW$113669, "&lt;8") - $CH9</f>
        <v>52</v>
      </c>
      <c r="CI11" s="4">
        <f>CG11/CH11*100</f>
        <v>23.076923076923077</v>
      </c>
    </row>
    <row r="12" spans="1:103" x14ac:dyDescent="0.35">
      <c r="A12">
        <v>5.2392257999999998</v>
      </c>
      <c r="B12">
        <v>2009</v>
      </c>
      <c r="C12">
        <v>24</v>
      </c>
      <c r="D12">
        <v>1</v>
      </c>
      <c r="E12">
        <v>2</v>
      </c>
      <c r="F12">
        <v>-9</v>
      </c>
      <c r="G12">
        <v>1</v>
      </c>
      <c r="H12">
        <v>6624</v>
      </c>
      <c r="I12">
        <v>1</v>
      </c>
      <c r="J12">
        <v>3</v>
      </c>
      <c r="K12">
        <v>226407</v>
      </c>
      <c r="L12">
        <v>2</v>
      </c>
      <c r="M12">
        <v>-9</v>
      </c>
      <c r="N12">
        <v>20</v>
      </c>
      <c r="O12">
        <v>41072</v>
      </c>
      <c r="P12">
        <v>42741</v>
      </c>
      <c r="Q12">
        <v>5845</v>
      </c>
      <c r="R12">
        <v>5070</v>
      </c>
      <c r="S12">
        <v>42823</v>
      </c>
      <c r="T12">
        <v>3843</v>
      </c>
      <c r="U12">
        <v>99592</v>
      </c>
      <c r="V12">
        <v>4275</v>
      </c>
      <c r="W12">
        <v>34830</v>
      </c>
      <c r="X12" t="s">
        <v>61</v>
      </c>
      <c r="Y12" t="s">
        <v>61</v>
      </c>
      <c r="Z12" t="s">
        <v>61</v>
      </c>
      <c r="AA12" t="s">
        <v>61</v>
      </c>
      <c r="AB12" t="s">
        <v>61</v>
      </c>
      <c r="AC12" t="s">
        <v>61</v>
      </c>
      <c r="AD12">
        <v>3768</v>
      </c>
      <c r="AE12">
        <v>311</v>
      </c>
      <c r="AF12">
        <v>3612</v>
      </c>
      <c r="AG12">
        <v>3615</v>
      </c>
      <c r="AH12">
        <v>3403</v>
      </c>
      <c r="AI12">
        <v>3421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>
        <v>0</v>
      </c>
      <c r="AT12">
        <v>28</v>
      </c>
      <c r="AU12">
        <v>1</v>
      </c>
      <c r="AV12">
        <v>1</v>
      </c>
      <c r="AW12">
        <v>1</v>
      </c>
      <c r="AX12">
        <v>22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f t="shared" si="0"/>
        <v>0</v>
      </c>
      <c r="BI12" t="str">
        <f t="shared" si="1"/>
        <v/>
      </c>
      <c r="BJ12" t="str">
        <f t="shared" si="2"/>
        <v/>
      </c>
      <c r="BK12" t="str">
        <f t="shared" si="3"/>
        <v/>
      </c>
      <c r="BL12" t="str">
        <f t="shared" si="4"/>
        <v/>
      </c>
      <c r="BM12" t="str">
        <f t="shared" si="5"/>
        <v/>
      </c>
      <c r="BN12" t="str">
        <f t="shared" si="6"/>
        <v/>
      </c>
      <c r="BO12" t="str">
        <f t="shared" si="7"/>
        <v/>
      </c>
      <c r="BP12" t="str">
        <f t="shared" si="8"/>
        <v/>
      </c>
      <c r="BQ12" t="str">
        <f t="shared" si="9"/>
        <v/>
      </c>
      <c r="BR12" t="str">
        <f t="shared" si="10"/>
        <v/>
      </c>
      <c r="BS12" t="str">
        <f t="shared" si="11"/>
        <v/>
      </c>
      <c r="BT12" t="str">
        <f t="shared" si="12"/>
        <v/>
      </c>
      <c r="BU12" t="str">
        <f t="shared" si="13"/>
        <v/>
      </c>
      <c r="BV12" t="str">
        <f t="shared" si="14"/>
        <v/>
      </c>
      <c r="BW12">
        <f t="shared" si="15"/>
        <v>0</v>
      </c>
      <c r="BX12">
        <f t="shared" si="16"/>
        <v>0</v>
      </c>
      <c r="BY12">
        <f t="shared" si="17"/>
        <v>0</v>
      </c>
      <c r="BZ12">
        <f t="shared" si="18"/>
        <v>1</v>
      </c>
      <c r="CA12">
        <f t="shared" si="19"/>
        <v>1</v>
      </c>
      <c r="CB12">
        <f t="shared" si="20"/>
        <v>0</v>
      </c>
      <c r="CC12">
        <v>944</v>
      </c>
      <c r="CF12" s="4" t="s">
        <v>193</v>
      </c>
      <c r="CG12" s="4">
        <f>COUNTIFS($BW$2:$BW$113669, "&gt;7",$BY$2:$BY$113669, "&gt;0", $CA$2:$CA$113669, "&gt;0",$D$2:$D$113669, "=1")</f>
        <v>4</v>
      </c>
      <c r="CH12" s="4">
        <f>COUNTIFS($BY$2:$BY$113669, "&gt;0", $CA$2:$CA$113669, "&gt;0",$BW$2:$BW$113669, "&gt;7")</f>
        <v>15</v>
      </c>
      <c r="CI12" s="4">
        <f>CG12/CH12*100</f>
        <v>26.666666666666668</v>
      </c>
    </row>
    <row r="13" spans="1:103" x14ac:dyDescent="0.35">
      <c r="A13">
        <v>5.3693093999999997</v>
      </c>
      <c r="B13">
        <v>2010</v>
      </c>
      <c r="C13">
        <v>24</v>
      </c>
      <c r="D13">
        <v>0</v>
      </c>
      <c r="E13">
        <v>2</v>
      </c>
      <c r="F13">
        <v>-9</v>
      </c>
      <c r="G13">
        <v>0</v>
      </c>
      <c r="H13">
        <v>45046</v>
      </c>
      <c r="I13">
        <v>41</v>
      </c>
      <c r="J13">
        <v>2</v>
      </c>
      <c r="K13">
        <v>750351</v>
      </c>
      <c r="L13">
        <v>2</v>
      </c>
      <c r="M13">
        <v>3</v>
      </c>
      <c r="N13">
        <v>1</v>
      </c>
      <c r="O13">
        <v>41071</v>
      </c>
      <c r="P13">
        <v>42823</v>
      </c>
      <c r="Q13">
        <v>49322</v>
      </c>
      <c r="R13">
        <v>99811</v>
      </c>
      <c r="S13">
        <v>4260</v>
      </c>
      <c r="T13">
        <v>4280</v>
      </c>
      <c r="U13">
        <v>41401</v>
      </c>
      <c r="V13">
        <v>4148</v>
      </c>
      <c r="W13">
        <v>4240</v>
      </c>
      <c r="X13">
        <v>4168</v>
      </c>
      <c r="Y13">
        <v>73300</v>
      </c>
      <c r="Z13">
        <v>42731</v>
      </c>
      <c r="AA13">
        <v>4019</v>
      </c>
      <c r="AB13">
        <v>2724</v>
      </c>
      <c r="AC13" t="s">
        <v>158</v>
      </c>
      <c r="AD13">
        <v>3768</v>
      </c>
      <c r="AE13">
        <v>3723</v>
      </c>
      <c r="AF13">
        <v>3612</v>
      </c>
      <c r="AG13">
        <v>3615</v>
      </c>
      <c r="AH13">
        <v>3774</v>
      </c>
      <c r="AI13">
        <v>341</v>
      </c>
      <c r="AJ13">
        <v>3961</v>
      </c>
      <c r="AK13">
        <v>9904</v>
      </c>
      <c r="AL13">
        <v>9907</v>
      </c>
      <c r="AM13">
        <v>8854</v>
      </c>
      <c r="AN13">
        <v>8856</v>
      </c>
      <c r="AO13">
        <v>9905</v>
      </c>
      <c r="AP13">
        <v>9744</v>
      </c>
      <c r="AQ13" t="s">
        <v>62</v>
      </c>
      <c r="AR13" t="s">
        <v>62</v>
      </c>
      <c r="AS13">
        <v>3</v>
      </c>
      <c r="AT13">
        <v>1</v>
      </c>
      <c r="AU13">
        <v>3</v>
      </c>
      <c r="AV13">
        <v>3</v>
      </c>
      <c r="AW13">
        <v>3</v>
      </c>
      <c r="AX13">
        <v>4</v>
      </c>
      <c r="AY13">
        <v>3</v>
      </c>
      <c r="AZ13">
        <v>3</v>
      </c>
      <c r="BA13">
        <v>3</v>
      </c>
      <c r="BB13">
        <v>1</v>
      </c>
      <c r="BC13">
        <v>1</v>
      </c>
      <c r="BD13">
        <v>4</v>
      </c>
      <c r="BE13">
        <v>4</v>
      </c>
      <c r="BF13">
        <v>-99</v>
      </c>
      <c r="BG13">
        <v>-99</v>
      </c>
      <c r="BH13">
        <f t="shared" si="0"/>
        <v>3</v>
      </c>
      <c r="BI13" t="str">
        <f t="shared" si="1"/>
        <v/>
      </c>
      <c r="BJ13" t="str">
        <f t="shared" si="2"/>
        <v/>
      </c>
      <c r="BK13" t="str">
        <f t="shared" si="3"/>
        <v/>
      </c>
      <c r="BL13" t="str">
        <f t="shared" si="4"/>
        <v/>
      </c>
      <c r="BM13" t="str">
        <f t="shared" si="5"/>
        <v/>
      </c>
      <c r="BN13" t="str">
        <f t="shared" si="6"/>
        <v/>
      </c>
      <c r="BO13" t="str">
        <f t="shared" si="7"/>
        <v/>
      </c>
      <c r="BP13" t="str">
        <f t="shared" si="8"/>
        <v/>
      </c>
      <c r="BQ13" t="str">
        <f t="shared" si="9"/>
        <v/>
      </c>
      <c r="BR13" t="str">
        <f t="shared" si="10"/>
        <v/>
      </c>
      <c r="BS13" t="str">
        <f t="shared" si="11"/>
        <v/>
      </c>
      <c r="BT13" t="str">
        <f t="shared" si="12"/>
        <v/>
      </c>
      <c r="BU13" t="str">
        <f t="shared" si="13"/>
        <v/>
      </c>
      <c r="BV13" t="str">
        <f t="shared" si="14"/>
        <v/>
      </c>
      <c r="BW13">
        <f t="shared" si="15"/>
        <v>3</v>
      </c>
      <c r="BX13">
        <f t="shared" si="16"/>
        <v>0</v>
      </c>
      <c r="BY13">
        <f t="shared" si="17"/>
        <v>0</v>
      </c>
      <c r="BZ13">
        <f t="shared" si="18"/>
        <v>1</v>
      </c>
      <c r="CA13">
        <f t="shared" si="19"/>
        <v>1</v>
      </c>
      <c r="CB13">
        <f t="shared" si="20"/>
        <v>1</v>
      </c>
    </row>
    <row r="14" spans="1:103" x14ac:dyDescent="0.35">
      <c r="A14">
        <v>4.5205622999999999</v>
      </c>
      <c r="B14">
        <v>2011</v>
      </c>
      <c r="C14">
        <v>24</v>
      </c>
      <c r="D14">
        <v>0</v>
      </c>
      <c r="E14">
        <v>1</v>
      </c>
      <c r="F14">
        <v>6</v>
      </c>
      <c r="G14">
        <v>1</v>
      </c>
      <c r="H14">
        <v>29185</v>
      </c>
      <c r="I14">
        <v>10</v>
      </c>
      <c r="J14">
        <v>2</v>
      </c>
      <c r="K14">
        <v>387481</v>
      </c>
      <c r="L14">
        <v>2</v>
      </c>
      <c r="M14">
        <v>1</v>
      </c>
      <c r="N14">
        <v>6</v>
      </c>
      <c r="O14">
        <v>42843</v>
      </c>
      <c r="P14">
        <v>41011</v>
      </c>
      <c r="Q14">
        <v>5849</v>
      </c>
      <c r="R14">
        <v>570</v>
      </c>
      <c r="S14">
        <v>78551</v>
      </c>
      <c r="T14">
        <v>34831</v>
      </c>
      <c r="U14">
        <v>51884</v>
      </c>
      <c r="V14">
        <v>4275</v>
      </c>
      <c r="W14">
        <v>262</v>
      </c>
      <c r="X14">
        <v>5119</v>
      </c>
      <c r="Y14">
        <v>80709</v>
      </c>
      <c r="Z14">
        <v>2761</v>
      </c>
      <c r="AA14">
        <v>4271</v>
      </c>
      <c r="AB14">
        <v>49122</v>
      </c>
      <c r="AC14">
        <v>4270</v>
      </c>
      <c r="AD14">
        <v>3768</v>
      </c>
      <c r="AE14">
        <v>3491</v>
      </c>
      <c r="AF14">
        <v>9907</v>
      </c>
      <c r="AG14">
        <v>8872</v>
      </c>
      <c r="AH14">
        <v>9904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>
        <v>9</v>
      </c>
      <c r="AT14">
        <v>13</v>
      </c>
      <c r="AU14">
        <v>9</v>
      </c>
      <c r="AV14">
        <v>9</v>
      </c>
      <c r="AW14">
        <v>10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f t="shared" si="0"/>
        <v>9</v>
      </c>
      <c r="BI14" t="str">
        <f t="shared" si="1"/>
        <v/>
      </c>
      <c r="BJ14" t="str">
        <f t="shared" si="2"/>
        <v/>
      </c>
      <c r="BK14" t="str">
        <f t="shared" si="3"/>
        <v/>
      </c>
      <c r="BL14" t="str">
        <f t="shared" si="4"/>
        <v/>
      </c>
      <c r="BM14" t="str">
        <f t="shared" si="5"/>
        <v/>
      </c>
      <c r="BN14" t="str">
        <f t="shared" si="6"/>
        <v/>
      </c>
      <c r="BO14" t="str">
        <f t="shared" si="7"/>
        <v/>
      </c>
      <c r="BP14" t="str">
        <f t="shared" si="8"/>
        <v/>
      </c>
      <c r="BQ14" t="str">
        <f t="shared" si="9"/>
        <v/>
      </c>
      <c r="BR14" t="str">
        <f t="shared" si="10"/>
        <v/>
      </c>
      <c r="BS14" t="str">
        <f t="shared" si="11"/>
        <v/>
      </c>
      <c r="BT14" t="str">
        <f t="shared" si="12"/>
        <v/>
      </c>
      <c r="BU14" t="str">
        <f t="shared" si="13"/>
        <v/>
      </c>
      <c r="BV14" t="str">
        <f t="shared" si="14"/>
        <v/>
      </c>
      <c r="BW14">
        <f t="shared" si="15"/>
        <v>9</v>
      </c>
      <c r="BX14">
        <f t="shared" si="16"/>
        <v>0</v>
      </c>
      <c r="BY14">
        <f t="shared" si="17"/>
        <v>1</v>
      </c>
      <c r="BZ14">
        <f t="shared" si="18"/>
        <v>1</v>
      </c>
      <c r="CA14">
        <f t="shared" si="19"/>
        <v>1</v>
      </c>
      <c r="CB14">
        <f t="shared" si="20"/>
        <v>0</v>
      </c>
      <c r="CE14" t="s">
        <v>195</v>
      </c>
      <c r="CF14" s="4" t="s">
        <v>190</v>
      </c>
      <c r="CG14" s="4">
        <f>COUNTIFS($BY$2:$BY$113669, "=0", $CA$2:$CA$113669, "&gt;0",$BW$2:$BW$113669, "&lt;2",$D$2:$D$113669, "=1")</f>
        <v>27</v>
      </c>
      <c r="CH14" s="4">
        <f>COUNTIFS($BY$2:$BY$113669, "=0", $CA$2:$CA$113669, "&gt;0", $BW$2:$BW$113669, "&lt;2")</f>
        <v>84</v>
      </c>
      <c r="CI14" s="4">
        <f>CG14/CH14*100</f>
        <v>32.142857142857146</v>
      </c>
    </row>
    <row r="15" spans="1:103" x14ac:dyDescent="0.35">
      <c r="A15">
        <v>4.6285534999999998</v>
      </c>
      <c r="B15">
        <v>2011</v>
      </c>
      <c r="C15">
        <v>24</v>
      </c>
      <c r="D15">
        <v>0</v>
      </c>
      <c r="E15">
        <v>2</v>
      </c>
      <c r="F15">
        <v>2</v>
      </c>
      <c r="G15">
        <v>1</v>
      </c>
      <c r="H15">
        <v>37016</v>
      </c>
      <c r="I15">
        <v>23</v>
      </c>
      <c r="J15">
        <v>1</v>
      </c>
      <c r="K15">
        <v>620499</v>
      </c>
      <c r="L15">
        <v>2</v>
      </c>
      <c r="M15">
        <v>2</v>
      </c>
      <c r="N15">
        <v>1</v>
      </c>
      <c r="O15">
        <v>41071</v>
      </c>
      <c r="P15">
        <v>42821</v>
      </c>
      <c r="Q15">
        <v>51881</v>
      </c>
      <c r="R15">
        <v>4271</v>
      </c>
      <c r="S15">
        <v>4254</v>
      </c>
      <c r="T15">
        <v>4280</v>
      </c>
      <c r="U15">
        <v>2749</v>
      </c>
      <c r="V15">
        <v>4148</v>
      </c>
      <c r="W15">
        <v>4168</v>
      </c>
      <c r="X15">
        <v>496</v>
      </c>
      <c r="Y15">
        <v>41401</v>
      </c>
      <c r="Z15">
        <v>40390</v>
      </c>
      <c r="AA15">
        <v>5859</v>
      </c>
      <c r="AB15" t="s">
        <v>63</v>
      </c>
      <c r="AC15" t="s">
        <v>65</v>
      </c>
      <c r="AD15">
        <v>3768</v>
      </c>
      <c r="AE15">
        <v>3723</v>
      </c>
      <c r="AF15">
        <v>66</v>
      </c>
      <c r="AG15">
        <v>3794</v>
      </c>
      <c r="AH15">
        <v>8853</v>
      </c>
      <c r="AI15">
        <v>8856</v>
      </c>
      <c r="AJ15">
        <v>3607</v>
      </c>
      <c r="AK15">
        <v>46</v>
      </c>
      <c r="AL15">
        <v>40</v>
      </c>
      <c r="AM15">
        <v>9904</v>
      </c>
      <c r="AN15">
        <v>9604</v>
      </c>
      <c r="AO15">
        <v>9671</v>
      </c>
      <c r="AP15" t="s">
        <v>62</v>
      </c>
      <c r="AQ15" t="s">
        <v>62</v>
      </c>
      <c r="AR15" t="s">
        <v>62</v>
      </c>
      <c r="AS15">
        <v>13</v>
      </c>
      <c r="AT15">
        <v>6</v>
      </c>
      <c r="AU15">
        <v>13</v>
      </c>
      <c r="AV15">
        <v>14</v>
      </c>
      <c r="AW15">
        <v>6</v>
      </c>
      <c r="AX15">
        <v>6</v>
      </c>
      <c r="AY15">
        <v>13</v>
      </c>
      <c r="AZ15">
        <v>13</v>
      </c>
      <c r="BA15">
        <v>13</v>
      </c>
      <c r="BB15">
        <v>13</v>
      </c>
      <c r="BC15">
        <v>0</v>
      </c>
      <c r="BD15">
        <v>0</v>
      </c>
      <c r="BE15">
        <v>-99</v>
      </c>
      <c r="BF15">
        <v>-99</v>
      </c>
      <c r="BG15">
        <v>-99</v>
      </c>
      <c r="BH15">
        <f t="shared" si="0"/>
        <v>13</v>
      </c>
      <c r="BI15" t="str">
        <f t="shared" si="1"/>
        <v/>
      </c>
      <c r="BJ15" t="str">
        <f t="shared" si="2"/>
        <v/>
      </c>
      <c r="BK15" t="str">
        <f t="shared" si="3"/>
        <v/>
      </c>
      <c r="BL15" t="str">
        <f t="shared" si="4"/>
        <v/>
      </c>
      <c r="BM15" t="str">
        <f t="shared" si="5"/>
        <v/>
      </c>
      <c r="BN15" t="str">
        <f t="shared" si="6"/>
        <v/>
      </c>
      <c r="BO15" t="str">
        <f t="shared" si="7"/>
        <v/>
      </c>
      <c r="BP15" t="str">
        <f t="shared" si="8"/>
        <v/>
      </c>
      <c r="BQ15" t="str">
        <f t="shared" si="9"/>
        <v/>
      </c>
      <c r="BR15" t="str">
        <f t="shared" si="10"/>
        <v/>
      </c>
      <c r="BS15" t="str">
        <f t="shared" si="11"/>
        <v/>
      </c>
      <c r="BT15" t="str">
        <f t="shared" si="12"/>
        <v/>
      </c>
      <c r="BU15" t="str">
        <f t="shared" si="13"/>
        <v/>
      </c>
      <c r="BV15" t="str">
        <f t="shared" si="14"/>
        <v/>
      </c>
      <c r="BW15">
        <f t="shared" si="15"/>
        <v>13</v>
      </c>
      <c r="BX15">
        <f t="shared" si="16"/>
        <v>1</v>
      </c>
      <c r="BY15">
        <f t="shared" si="17"/>
        <v>0</v>
      </c>
      <c r="BZ15">
        <f t="shared" si="18"/>
        <v>1</v>
      </c>
      <c r="CA15">
        <f t="shared" si="19"/>
        <v>1</v>
      </c>
      <c r="CB15">
        <f t="shared" si="20"/>
        <v>1</v>
      </c>
      <c r="CF15" s="4" t="s">
        <v>191</v>
      </c>
      <c r="CG15" s="4">
        <f>COUNTIFS($BY$2:$BY$113669, "=0", $CA$2:$CA$113669, "&gt;0", $BW$2:$BW$113669, "&gt;1",$D$2:$D$113669, "=1")</f>
        <v>49</v>
      </c>
      <c r="CH15" s="4">
        <f>COUNTIFS($BY$2:$BY$113669, "=0", $CA$2:$CA$113669, "&gt;0", $BW$2:$BW$113669, "&gt;1")</f>
        <v>177</v>
      </c>
      <c r="CI15" s="4">
        <f>CG15/CH15*100</f>
        <v>27.683615819209038</v>
      </c>
    </row>
    <row r="16" spans="1:103" x14ac:dyDescent="0.35">
      <c r="A16">
        <v>4.9374741000000002</v>
      </c>
      <c r="B16">
        <v>2010</v>
      </c>
      <c r="C16">
        <v>25</v>
      </c>
      <c r="D16">
        <v>1</v>
      </c>
      <c r="E16">
        <v>4</v>
      </c>
      <c r="F16">
        <v>-9</v>
      </c>
      <c r="G16">
        <v>0</v>
      </c>
      <c r="H16">
        <v>6326</v>
      </c>
      <c r="I16">
        <v>1</v>
      </c>
      <c r="J16">
        <v>1</v>
      </c>
      <c r="K16">
        <v>113008</v>
      </c>
      <c r="L16">
        <v>4</v>
      </c>
      <c r="M16">
        <v>-9</v>
      </c>
      <c r="N16">
        <v>20</v>
      </c>
      <c r="O16">
        <v>4280</v>
      </c>
      <c r="P16">
        <v>4233</v>
      </c>
      <c r="Q16">
        <v>78551</v>
      </c>
      <c r="R16">
        <v>79902</v>
      </c>
      <c r="S16">
        <v>78703</v>
      </c>
      <c r="T16">
        <v>25000</v>
      </c>
      <c r="U16">
        <v>41401</v>
      </c>
      <c r="V16">
        <v>4019</v>
      </c>
      <c r="W16">
        <v>53081</v>
      </c>
      <c r="X16" t="s">
        <v>61</v>
      </c>
      <c r="Y16" t="s">
        <v>61</v>
      </c>
      <c r="Z16" t="s">
        <v>61</v>
      </c>
      <c r="AA16" t="s">
        <v>61</v>
      </c>
      <c r="AB16" t="s">
        <v>61</v>
      </c>
      <c r="AC16" t="s">
        <v>61</v>
      </c>
      <c r="AD16">
        <v>3768</v>
      </c>
      <c r="AE16">
        <v>3721</v>
      </c>
      <c r="AF16">
        <v>8959</v>
      </c>
      <c r="AG16">
        <v>370</v>
      </c>
      <c r="AH16">
        <v>3893</v>
      </c>
      <c r="AI16">
        <v>9671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f t="shared" si="0"/>
        <v>1</v>
      </c>
      <c r="BI16" t="str">
        <f t="shared" si="1"/>
        <v/>
      </c>
      <c r="BJ16" t="str">
        <f t="shared" si="2"/>
        <v/>
      </c>
      <c r="BK16" t="str">
        <f t="shared" si="3"/>
        <v/>
      </c>
      <c r="BL16" t="str">
        <f t="shared" si="4"/>
        <v/>
      </c>
      <c r="BM16" t="str">
        <f t="shared" si="5"/>
        <v/>
      </c>
      <c r="BN16" t="str">
        <f t="shared" si="6"/>
        <v/>
      </c>
      <c r="BO16" t="str">
        <f t="shared" si="7"/>
        <v/>
      </c>
      <c r="BP16" t="str">
        <f t="shared" si="8"/>
        <v/>
      </c>
      <c r="BQ16" t="str">
        <f t="shared" si="9"/>
        <v/>
      </c>
      <c r="BR16" t="str">
        <f t="shared" si="10"/>
        <v/>
      </c>
      <c r="BS16" t="str">
        <f t="shared" si="11"/>
        <v/>
      </c>
      <c r="BT16" t="str">
        <f t="shared" si="12"/>
        <v/>
      </c>
      <c r="BU16" t="str">
        <f t="shared" si="13"/>
        <v/>
      </c>
      <c r="BV16" t="str">
        <f t="shared" si="14"/>
        <v/>
      </c>
      <c r="BW16">
        <f t="shared" si="15"/>
        <v>1</v>
      </c>
      <c r="BX16">
        <f t="shared" si="16"/>
        <v>0</v>
      </c>
      <c r="BY16">
        <f t="shared" si="17"/>
        <v>1</v>
      </c>
      <c r="BZ16">
        <f t="shared" si="18"/>
        <v>0</v>
      </c>
      <c r="CA16">
        <f t="shared" si="19"/>
        <v>0</v>
      </c>
      <c r="CB16">
        <f t="shared" si="20"/>
        <v>1</v>
      </c>
      <c r="CF16" s="4" t="s">
        <v>192</v>
      </c>
      <c r="CG16" s="4">
        <f>COUNTIFS($BY$2:$BY$113669, "=0", $CA$2:$CA$113669, "&gt;0", $BW$2:$BW$113669, "&lt;8",$D$2:$D$113669, "=1") - $CG14</f>
        <v>35</v>
      </c>
      <c r="CH16" s="4">
        <f>COUNTIFS($BY$2:$BY$113669, "=0", $CA$2:$CA$113669, "&gt;0", $BW$2:$BW$113669, "&lt;8") - $CH14</f>
        <v>126</v>
      </c>
      <c r="CI16" s="4">
        <f>CG16/CH16*100</f>
        <v>27.777777777777779</v>
      </c>
    </row>
    <row r="17" spans="1:97" x14ac:dyDescent="0.35">
      <c r="A17">
        <v>4.5922435999999998</v>
      </c>
      <c r="B17">
        <v>2011</v>
      </c>
      <c r="C17">
        <v>25</v>
      </c>
      <c r="D17">
        <v>0</v>
      </c>
      <c r="E17">
        <v>1</v>
      </c>
      <c r="F17">
        <v>3</v>
      </c>
      <c r="G17">
        <v>1</v>
      </c>
      <c r="H17">
        <v>36336</v>
      </c>
      <c r="I17">
        <v>75</v>
      </c>
      <c r="J17">
        <v>1</v>
      </c>
      <c r="K17">
        <v>1328744</v>
      </c>
      <c r="L17">
        <v>4</v>
      </c>
      <c r="M17">
        <v>3</v>
      </c>
      <c r="N17">
        <v>6</v>
      </c>
      <c r="O17">
        <v>42833</v>
      </c>
      <c r="P17">
        <v>41071</v>
      </c>
      <c r="Q17">
        <v>51881</v>
      </c>
      <c r="R17">
        <v>49121</v>
      </c>
      <c r="S17">
        <v>99664</v>
      </c>
      <c r="T17">
        <v>5990</v>
      </c>
      <c r="U17">
        <v>42731</v>
      </c>
      <c r="V17">
        <v>4280</v>
      </c>
      <c r="W17">
        <v>1120</v>
      </c>
      <c r="X17">
        <v>413</v>
      </c>
      <c r="Y17">
        <v>27651</v>
      </c>
      <c r="Z17">
        <v>25000</v>
      </c>
      <c r="AA17">
        <v>4019</v>
      </c>
      <c r="AB17">
        <v>2752</v>
      </c>
      <c r="AC17">
        <v>2753</v>
      </c>
      <c r="AD17">
        <v>3768</v>
      </c>
      <c r="AE17">
        <v>3722</v>
      </c>
      <c r="AF17">
        <v>8856</v>
      </c>
      <c r="AG17">
        <v>66</v>
      </c>
      <c r="AH17">
        <v>3607</v>
      </c>
      <c r="AI17">
        <v>46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>
        <v>11</v>
      </c>
      <c r="AT17">
        <v>5</v>
      </c>
      <c r="AU17">
        <v>5</v>
      </c>
      <c r="AV17">
        <v>11</v>
      </c>
      <c r="AW17">
        <v>11</v>
      </c>
      <c r="AX17">
        <v>11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f t="shared" si="0"/>
        <v>11</v>
      </c>
      <c r="BI17" t="str">
        <f t="shared" si="1"/>
        <v/>
      </c>
      <c r="BJ17" t="str">
        <f t="shared" si="2"/>
        <v/>
      </c>
      <c r="BK17" t="str">
        <f t="shared" si="3"/>
        <v/>
      </c>
      <c r="BL17" t="str">
        <f t="shared" si="4"/>
        <v/>
      </c>
      <c r="BM17" t="str">
        <f t="shared" si="5"/>
        <v/>
      </c>
      <c r="BN17" t="str">
        <f t="shared" si="6"/>
        <v/>
      </c>
      <c r="BO17" t="str">
        <f t="shared" si="7"/>
        <v/>
      </c>
      <c r="BP17" t="str">
        <f t="shared" si="8"/>
        <v/>
      </c>
      <c r="BQ17" t="str">
        <f t="shared" si="9"/>
        <v/>
      </c>
      <c r="BR17" t="str">
        <f t="shared" si="10"/>
        <v/>
      </c>
      <c r="BS17" t="str">
        <f t="shared" si="11"/>
        <v/>
      </c>
      <c r="BT17" t="str">
        <f t="shared" si="12"/>
        <v/>
      </c>
      <c r="BU17" t="str">
        <f t="shared" si="13"/>
        <v/>
      </c>
      <c r="BV17" t="str">
        <f t="shared" si="14"/>
        <v/>
      </c>
      <c r="BW17">
        <f t="shared" si="15"/>
        <v>11</v>
      </c>
      <c r="BX17">
        <f t="shared" si="16"/>
        <v>1</v>
      </c>
      <c r="BY17">
        <f t="shared" si="17"/>
        <v>0</v>
      </c>
      <c r="BZ17">
        <f t="shared" si="18"/>
        <v>1</v>
      </c>
      <c r="CA17">
        <f t="shared" si="19"/>
        <v>1</v>
      </c>
      <c r="CB17">
        <f t="shared" si="20"/>
        <v>1</v>
      </c>
      <c r="CF17" s="4" t="s">
        <v>193</v>
      </c>
      <c r="CG17" s="4">
        <f>COUNTIFS($BY$2:$BY$113669, "=0", $CA$2:$CA$113669, "&gt;0", $BW$2:$BW$113669, "&gt;7",$D$2:$D$113669, "=1")</f>
        <v>14</v>
      </c>
      <c r="CH17" s="4">
        <f>COUNTIFS($BY$2:$BY$113669, "=0", $CA$2:$CA$113669, "&gt;0", $BW$2:$BW$113669, "&gt;7")</f>
        <v>51</v>
      </c>
      <c r="CI17" s="4">
        <f>CG17/CH17*100</f>
        <v>27.450980392156865</v>
      </c>
    </row>
    <row r="18" spans="1:97" x14ac:dyDescent="0.35">
      <c r="A18">
        <v>3.8217538000000002</v>
      </c>
      <c r="B18">
        <v>2009</v>
      </c>
      <c r="C18">
        <v>26</v>
      </c>
      <c r="D18">
        <v>0</v>
      </c>
      <c r="E18">
        <v>3</v>
      </c>
      <c r="F18">
        <v>-9</v>
      </c>
      <c r="G18">
        <v>0</v>
      </c>
      <c r="H18">
        <v>42174</v>
      </c>
      <c r="I18">
        <v>4</v>
      </c>
      <c r="J18">
        <v>1</v>
      </c>
      <c r="K18">
        <v>93939</v>
      </c>
      <c r="L18">
        <v>3</v>
      </c>
      <c r="M18">
        <v>1</v>
      </c>
      <c r="N18">
        <v>2</v>
      </c>
      <c r="O18">
        <v>42290</v>
      </c>
      <c r="P18">
        <v>5845</v>
      </c>
      <c r="Q18">
        <v>4271</v>
      </c>
      <c r="R18">
        <v>99601</v>
      </c>
      <c r="S18">
        <v>42090</v>
      </c>
      <c r="T18">
        <v>4233</v>
      </c>
      <c r="U18">
        <v>99811</v>
      </c>
      <c r="V18">
        <v>570</v>
      </c>
      <c r="W18">
        <v>2764</v>
      </c>
      <c r="X18">
        <v>78001</v>
      </c>
      <c r="Y18">
        <v>2761</v>
      </c>
      <c r="Z18">
        <v>2866</v>
      </c>
      <c r="AA18">
        <v>20280</v>
      </c>
      <c r="AB18">
        <v>9982</v>
      </c>
      <c r="AC18">
        <v>5185</v>
      </c>
      <c r="AD18">
        <v>3768</v>
      </c>
      <c r="AE18">
        <v>3712</v>
      </c>
      <c r="AF18">
        <v>3995</v>
      </c>
      <c r="AG18">
        <v>9672</v>
      </c>
      <c r="AH18">
        <v>3749</v>
      </c>
      <c r="AI18">
        <v>3998</v>
      </c>
      <c r="AJ18">
        <v>3895</v>
      </c>
      <c r="AK18">
        <v>3725</v>
      </c>
      <c r="AL18">
        <v>3323</v>
      </c>
      <c r="AM18">
        <v>9960</v>
      </c>
      <c r="AN18">
        <v>9604</v>
      </c>
      <c r="AO18">
        <v>9604</v>
      </c>
      <c r="AP18">
        <v>370</v>
      </c>
      <c r="AQ18">
        <v>3768</v>
      </c>
      <c r="AR18">
        <v>3721</v>
      </c>
      <c r="AS18">
        <v>1</v>
      </c>
      <c r="AT18">
        <v>1</v>
      </c>
      <c r="AU18">
        <v>4</v>
      </c>
      <c r="AV18">
        <v>1</v>
      </c>
      <c r="AW18">
        <v>1</v>
      </c>
      <c r="AX18">
        <v>1</v>
      </c>
      <c r="AY18">
        <v>3</v>
      </c>
      <c r="AZ18">
        <v>1</v>
      </c>
      <c r="BA18">
        <v>5</v>
      </c>
      <c r="BB18">
        <v>1</v>
      </c>
      <c r="BC18">
        <v>5</v>
      </c>
      <c r="BD18">
        <v>1</v>
      </c>
      <c r="BE18">
        <v>1</v>
      </c>
      <c r="BF18">
        <v>2</v>
      </c>
      <c r="BG18">
        <v>1</v>
      </c>
      <c r="BH18">
        <f t="shared" si="0"/>
        <v>1</v>
      </c>
      <c r="BI18" t="str">
        <f t="shared" si="1"/>
        <v/>
      </c>
      <c r="BJ18" t="str">
        <f t="shared" si="2"/>
        <v/>
      </c>
      <c r="BK18" t="str">
        <f t="shared" si="3"/>
        <v/>
      </c>
      <c r="BL18" t="str">
        <f t="shared" si="4"/>
        <v/>
      </c>
      <c r="BM18" t="str">
        <f t="shared" si="5"/>
        <v/>
      </c>
      <c r="BN18" t="str">
        <f t="shared" si="6"/>
        <v/>
      </c>
      <c r="BO18" t="str">
        <f t="shared" si="7"/>
        <v/>
      </c>
      <c r="BP18" t="str">
        <f t="shared" si="8"/>
        <v/>
      </c>
      <c r="BQ18" t="str">
        <f t="shared" si="9"/>
        <v/>
      </c>
      <c r="BR18" t="str">
        <f t="shared" si="10"/>
        <v/>
      </c>
      <c r="BS18" t="str">
        <f t="shared" si="11"/>
        <v/>
      </c>
      <c r="BT18" t="str">
        <f t="shared" si="12"/>
        <v/>
      </c>
      <c r="BU18">
        <f t="shared" si="13"/>
        <v>2</v>
      </c>
      <c r="BV18" t="str">
        <f t="shared" si="14"/>
        <v/>
      </c>
      <c r="BW18">
        <f t="shared" si="15"/>
        <v>1</v>
      </c>
      <c r="BX18">
        <f t="shared" si="16"/>
        <v>0</v>
      </c>
      <c r="BY18">
        <f t="shared" si="17"/>
        <v>0</v>
      </c>
      <c r="BZ18">
        <f t="shared" si="18"/>
        <v>0</v>
      </c>
      <c r="CA18">
        <f t="shared" si="19"/>
        <v>0</v>
      </c>
      <c r="CB18">
        <f t="shared" si="20"/>
        <v>0</v>
      </c>
    </row>
    <row r="19" spans="1:97" x14ac:dyDescent="0.35">
      <c r="A19">
        <v>5.1950630000000002</v>
      </c>
      <c r="B19">
        <v>2010</v>
      </c>
      <c r="C19">
        <v>27</v>
      </c>
      <c r="D19">
        <v>0</v>
      </c>
      <c r="E19">
        <v>1</v>
      </c>
      <c r="F19">
        <v>2</v>
      </c>
      <c r="G19">
        <v>1</v>
      </c>
      <c r="H19">
        <v>17123</v>
      </c>
      <c r="I19">
        <v>18</v>
      </c>
      <c r="J19">
        <v>2</v>
      </c>
      <c r="K19">
        <v>591446</v>
      </c>
      <c r="L19">
        <v>1</v>
      </c>
      <c r="M19">
        <v>1</v>
      </c>
      <c r="N19">
        <v>1</v>
      </c>
      <c r="O19">
        <v>41401</v>
      </c>
      <c r="P19">
        <v>4148</v>
      </c>
      <c r="Q19">
        <v>496</v>
      </c>
      <c r="R19" t="s">
        <v>126</v>
      </c>
      <c r="S19" t="s">
        <v>69</v>
      </c>
      <c r="T19" t="s">
        <v>65</v>
      </c>
      <c r="U19" t="s">
        <v>61</v>
      </c>
      <c r="V19" t="s">
        <v>61</v>
      </c>
      <c r="W19" t="s">
        <v>61</v>
      </c>
      <c r="X19" t="s">
        <v>61</v>
      </c>
      <c r="Y19" t="s">
        <v>61</v>
      </c>
      <c r="Z19" t="s">
        <v>61</v>
      </c>
      <c r="AA19" t="s">
        <v>61</v>
      </c>
      <c r="AB19" t="s">
        <v>61</v>
      </c>
      <c r="AC19" t="s">
        <v>61</v>
      </c>
      <c r="AD19">
        <v>3768</v>
      </c>
      <c r="AE19">
        <v>8856</v>
      </c>
      <c r="AF19">
        <v>66</v>
      </c>
      <c r="AG19">
        <v>3607</v>
      </c>
      <c r="AH19">
        <v>46</v>
      </c>
      <c r="AI19">
        <v>41</v>
      </c>
      <c r="AJ19">
        <v>8845</v>
      </c>
      <c r="AK19">
        <v>8848</v>
      </c>
      <c r="AL19">
        <v>8842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f t="shared" si="0"/>
        <v>1</v>
      </c>
      <c r="BI19" t="str">
        <f t="shared" si="1"/>
        <v/>
      </c>
      <c r="BJ19" t="str">
        <f t="shared" si="2"/>
        <v/>
      </c>
      <c r="BK19" t="str">
        <f t="shared" si="3"/>
        <v/>
      </c>
      <c r="BL19" t="str">
        <f t="shared" si="4"/>
        <v/>
      </c>
      <c r="BM19" t="str">
        <f t="shared" si="5"/>
        <v/>
      </c>
      <c r="BN19" t="str">
        <f t="shared" si="6"/>
        <v/>
      </c>
      <c r="BO19" t="str">
        <f t="shared" si="7"/>
        <v/>
      </c>
      <c r="BP19" t="str">
        <f t="shared" si="8"/>
        <v/>
      </c>
      <c r="BQ19" t="str">
        <f t="shared" si="9"/>
        <v/>
      </c>
      <c r="BR19" t="str">
        <f t="shared" si="10"/>
        <v/>
      </c>
      <c r="BS19" t="str">
        <f t="shared" si="11"/>
        <v/>
      </c>
      <c r="BT19" t="str">
        <f t="shared" si="12"/>
        <v/>
      </c>
      <c r="BU19" t="str">
        <f t="shared" si="13"/>
        <v/>
      </c>
      <c r="BV19" t="str">
        <f t="shared" si="14"/>
        <v/>
      </c>
      <c r="BW19">
        <f t="shared" si="15"/>
        <v>1</v>
      </c>
      <c r="BX19">
        <f t="shared" si="16"/>
        <v>1</v>
      </c>
      <c r="BY19">
        <f t="shared" si="17"/>
        <v>0</v>
      </c>
      <c r="BZ19">
        <f t="shared" si="18"/>
        <v>0</v>
      </c>
      <c r="CA19">
        <f t="shared" si="19"/>
        <v>0</v>
      </c>
      <c r="CB19">
        <f t="shared" si="20"/>
        <v>0</v>
      </c>
      <c r="CE19" t="s">
        <v>196</v>
      </c>
      <c r="CF19" s="4" t="s">
        <v>190</v>
      </c>
      <c r="CG19" s="4">
        <f>COUNTIFS($BY$2:$BY$113669, "&gt;0", $CA$2:$CA$113669, "=0",$BW$2:$BW$113669, "&lt;2",$D$2:$D$113669, "=1")</f>
        <v>12</v>
      </c>
      <c r="CH19" s="4">
        <f>COUNTIFS($BY$2:$BY$113669, "&gt;0", $CA$2:$CA$113669, "=0", $BW$2:$BW$113669, "&lt;2")</f>
        <v>52</v>
      </c>
      <c r="CI19" s="4">
        <f>CG19/CH19*100</f>
        <v>23.076923076923077</v>
      </c>
    </row>
    <row r="20" spans="1:97" x14ac:dyDescent="0.35">
      <c r="A20">
        <v>4.5205622999999999</v>
      </c>
      <c r="B20">
        <v>2011</v>
      </c>
      <c r="C20">
        <v>27</v>
      </c>
      <c r="D20">
        <v>0</v>
      </c>
      <c r="E20">
        <v>1</v>
      </c>
      <c r="F20">
        <v>-9</v>
      </c>
      <c r="G20">
        <v>0</v>
      </c>
      <c r="H20">
        <v>18007</v>
      </c>
      <c r="I20">
        <v>37</v>
      </c>
      <c r="J20">
        <v>1</v>
      </c>
      <c r="K20">
        <v>1212157</v>
      </c>
      <c r="L20">
        <v>3</v>
      </c>
      <c r="M20">
        <v>1</v>
      </c>
      <c r="N20">
        <v>1</v>
      </c>
      <c r="O20">
        <v>4271</v>
      </c>
      <c r="P20">
        <v>5849</v>
      </c>
      <c r="Q20">
        <v>41402</v>
      </c>
      <c r="R20">
        <v>41401</v>
      </c>
      <c r="S20">
        <v>4148</v>
      </c>
      <c r="T20" t="s">
        <v>64</v>
      </c>
      <c r="U20">
        <v>4240</v>
      </c>
      <c r="V20" t="s">
        <v>162</v>
      </c>
      <c r="W20">
        <v>40490</v>
      </c>
      <c r="X20" t="s">
        <v>61</v>
      </c>
      <c r="Y20" t="s">
        <v>61</v>
      </c>
      <c r="Z20" t="s">
        <v>61</v>
      </c>
      <c r="AA20" t="s">
        <v>61</v>
      </c>
      <c r="AB20" t="s">
        <v>61</v>
      </c>
      <c r="AC20" t="s">
        <v>61</v>
      </c>
      <c r="AD20">
        <v>66</v>
      </c>
      <c r="AE20">
        <v>3768</v>
      </c>
      <c r="AF20">
        <v>3722</v>
      </c>
      <c r="AG20">
        <v>3607</v>
      </c>
      <c r="AH20">
        <v>40</v>
      </c>
      <c r="AI20">
        <v>45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>
        <v>6</v>
      </c>
      <c r="AT20">
        <v>6</v>
      </c>
      <c r="AU20">
        <v>4</v>
      </c>
      <c r="AV20">
        <v>6</v>
      </c>
      <c r="AW20">
        <v>6</v>
      </c>
      <c r="AX20">
        <v>6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 t="str">
        <f t="shared" si="0"/>
        <v/>
      </c>
      <c r="BI20">
        <f t="shared" si="1"/>
        <v>6</v>
      </c>
      <c r="BJ20" t="str">
        <f t="shared" si="2"/>
        <v/>
      </c>
      <c r="BK20" t="str">
        <f t="shared" si="3"/>
        <v/>
      </c>
      <c r="BL20" t="str">
        <f t="shared" si="4"/>
        <v/>
      </c>
      <c r="BM20" t="str">
        <f t="shared" si="5"/>
        <v/>
      </c>
      <c r="BN20" t="str">
        <f t="shared" si="6"/>
        <v/>
      </c>
      <c r="BO20" t="str">
        <f t="shared" si="7"/>
        <v/>
      </c>
      <c r="BP20" t="str">
        <f t="shared" si="8"/>
        <v/>
      </c>
      <c r="BQ20" t="str">
        <f t="shared" si="9"/>
        <v/>
      </c>
      <c r="BR20" t="str">
        <f t="shared" si="10"/>
        <v/>
      </c>
      <c r="BS20" t="str">
        <f t="shared" si="11"/>
        <v/>
      </c>
      <c r="BT20" t="str">
        <f t="shared" si="12"/>
        <v/>
      </c>
      <c r="BU20" t="str">
        <f t="shared" si="13"/>
        <v/>
      </c>
      <c r="BV20" t="str">
        <f t="shared" si="14"/>
        <v/>
      </c>
      <c r="BW20">
        <f t="shared" si="15"/>
        <v>6</v>
      </c>
      <c r="BX20">
        <f t="shared" si="16"/>
        <v>1</v>
      </c>
      <c r="BY20">
        <f t="shared" si="17"/>
        <v>0</v>
      </c>
      <c r="BZ20">
        <f t="shared" si="18"/>
        <v>0</v>
      </c>
      <c r="CA20">
        <f t="shared" si="19"/>
        <v>0</v>
      </c>
      <c r="CB20">
        <f t="shared" si="20"/>
        <v>0</v>
      </c>
      <c r="CF20" s="4" t="s">
        <v>191</v>
      </c>
      <c r="CG20" s="4">
        <f>COUNTIFS($BY$2:$BY$113669, "&gt;0", $CA$2:$CA$113669, "=0", $BW$2:$BW$113669, "&gt;1",$D$2:$D$113669, "=1")</f>
        <v>17</v>
      </c>
      <c r="CH20" s="4">
        <f>COUNTIFS($BY$2:$BY$113669, "&gt;0", $CA$2:$CA$113669, "=0", $BW$2:$BW$113669, "&gt;1")</f>
        <v>60</v>
      </c>
      <c r="CI20" s="4">
        <f>CG20/CH20*100</f>
        <v>28.333333333333332</v>
      </c>
      <c r="CL20" t="s">
        <v>202</v>
      </c>
      <c r="CM20" t="s">
        <v>198</v>
      </c>
      <c r="CN20">
        <f>COUNTIFS($BW$2:$BW$113669, "&lt;2", $BY$2:$BY$113669, "&gt;0", $D$2:$D$113669, "=1")</f>
        <v>32</v>
      </c>
      <c r="CO20">
        <f>COUNTIFS($BW$2:$BW$113669, "&lt;2", $BY$2:$BY$113669, "&gt;0")</f>
        <v>155</v>
      </c>
      <c r="CP20">
        <f>CN20/CO20*100</f>
        <v>20.64516129032258</v>
      </c>
    </row>
    <row r="21" spans="1:97" x14ac:dyDescent="0.35">
      <c r="A21">
        <v>4.5205622999999999</v>
      </c>
      <c r="B21">
        <v>2011</v>
      </c>
      <c r="C21">
        <v>27</v>
      </c>
      <c r="D21">
        <v>1</v>
      </c>
      <c r="E21">
        <v>2</v>
      </c>
      <c r="F21">
        <v>-9</v>
      </c>
      <c r="G21">
        <v>0</v>
      </c>
      <c r="H21">
        <v>29185</v>
      </c>
      <c r="I21">
        <v>33</v>
      </c>
      <c r="J21">
        <v>1</v>
      </c>
      <c r="K21">
        <v>170868</v>
      </c>
      <c r="L21">
        <v>1</v>
      </c>
      <c r="M21">
        <v>3</v>
      </c>
      <c r="N21">
        <v>20</v>
      </c>
      <c r="O21">
        <v>41001</v>
      </c>
      <c r="P21">
        <v>5849</v>
      </c>
      <c r="Q21">
        <v>5185</v>
      </c>
      <c r="R21">
        <v>42823</v>
      </c>
      <c r="S21">
        <v>42741</v>
      </c>
      <c r="T21">
        <v>48241</v>
      </c>
      <c r="U21">
        <v>51189</v>
      </c>
      <c r="V21">
        <v>99811</v>
      </c>
      <c r="W21">
        <v>79092</v>
      </c>
      <c r="X21">
        <v>4271</v>
      </c>
      <c r="Y21">
        <v>2764</v>
      </c>
      <c r="Z21">
        <v>2930</v>
      </c>
      <c r="AA21">
        <v>40391</v>
      </c>
      <c r="AB21">
        <v>2851</v>
      </c>
      <c r="AC21">
        <v>5180</v>
      </c>
      <c r="AD21">
        <v>3611</v>
      </c>
      <c r="AE21">
        <v>3768</v>
      </c>
      <c r="AF21">
        <v>3722</v>
      </c>
      <c r="AG21">
        <v>3615</v>
      </c>
      <c r="AH21">
        <v>3403</v>
      </c>
      <c r="AI21">
        <v>3961</v>
      </c>
      <c r="AJ21">
        <v>3895</v>
      </c>
      <c r="AK21">
        <v>3895</v>
      </c>
      <c r="AL21">
        <v>3893</v>
      </c>
      <c r="AM21">
        <v>3323</v>
      </c>
      <c r="AN21">
        <v>3323</v>
      </c>
      <c r="AO21">
        <v>9744</v>
      </c>
      <c r="AP21">
        <v>3893</v>
      </c>
      <c r="AQ21">
        <v>9904</v>
      </c>
      <c r="AR21">
        <v>9905</v>
      </c>
      <c r="AS21">
        <v>10</v>
      </c>
      <c r="AT21">
        <v>9</v>
      </c>
      <c r="AU21">
        <v>9</v>
      </c>
      <c r="AV21">
        <v>10</v>
      </c>
      <c r="AW21">
        <v>11</v>
      </c>
      <c r="AX21">
        <v>10</v>
      </c>
      <c r="AY21">
        <v>9</v>
      </c>
      <c r="AZ21">
        <v>23</v>
      </c>
      <c r="BA21">
        <v>4</v>
      </c>
      <c r="BB21">
        <v>11</v>
      </c>
      <c r="BC21">
        <v>14</v>
      </c>
      <c r="BD21">
        <v>9</v>
      </c>
      <c r="BE21">
        <v>9</v>
      </c>
      <c r="BF21">
        <v>10</v>
      </c>
      <c r="BG21">
        <v>10</v>
      </c>
      <c r="BH21" t="str">
        <f t="shared" si="0"/>
        <v/>
      </c>
      <c r="BI21">
        <f t="shared" si="1"/>
        <v>9</v>
      </c>
      <c r="BJ21" t="str">
        <f t="shared" si="2"/>
        <v/>
      </c>
      <c r="BK21" t="str">
        <f t="shared" si="3"/>
        <v/>
      </c>
      <c r="BL21" t="str">
        <f t="shared" si="4"/>
        <v/>
      </c>
      <c r="BM21" t="str">
        <f t="shared" si="5"/>
        <v/>
      </c>
      <c r="BN21" t="str">
        <f t="shared" si="6"/>
        <v/>
      </c>
      <c r="BO21" t="str">
        <f t="shared" si="7"/>
        <v/>
      </c>
      <c r="BP21" t="str">
        <f t="shared" si="8"/>
        <v/>
      </c>
      <c r="BQ21" t="str">
        <f t="shared" si="9"/>
        <v/>
      </c>
      <c r="BR21" t="str">
        <f t="shared" si="10"/>
        <v/>
      </c>
      <c r="BS21" t="str">
        <f t="shared" si="11"/>
        <v/>
      </c>
      <c r="BT21" t="str">
        <f t="shared" si="12"/>
        <v/>
      </c>
      <c r="BU21" t="str">
        <f t="shared" si="13"/>
        <v/>
      </c>
      <c r="BV21" t="str">
        <f t="shared" si="14"/>
        <v/>
      </c>
      <c r="BW21">
        <f t="shared" si="15"/>
        <v>9</v>
      </c>
      <c r="BX21">
        <f t="shared" si="16"/>
        <v>0</v>
      </c>
      <c r="BY21">
        <f t="shared" si="17"/>
        <v>0</v>
      </c>
      <c r="BZ21">
        <f t="shared" si="18"/>
        <v>1</v>
      </c>
      <c r="CA21">
        <f t="shared" si="19"/>
        <v>1</v>
      </c>
      <c r="CB21">
        <f t="shared" si="20"/>
        <v>0</v>
      </c>
      <c r="CF21" s="4" t="s">
        <v>192</v>
      </c>
      <c r="CG21" s="4">
        <f>COUNTIFS($BY$2:$BY$113669, "&gt;0", $CA$2:$CA$113669, "=0", $BW$2:$BW$113669, "&lt;8",$D$2:$D$113669, "=1") - $CG19</f>
        <v>7</v>
      </c>
      <c r="CH21" s="4">
        <f>COUNTIFS($BY$2:$BY$113669, "&gt;0", $CA$2:$CA$113669, "=0", $BW$2:$BW$113669, "&lt;8") - $CH19</f>
        <v>34</v>
      </c>
      <c r="CI21" s="4">
        <f>CG21/CH21*100</f>
        <v>20.588235294117645</v>
      </c>
      <c r="CM21" t="s">
        <v>199</v>
      </c>
      <c r="CN21">
        <f>COUNTIFS($BW$2:$BW$113669, "&lt;8", $BY$2:$BY$113669, "&gt;0", $D$2:$D$113669, "=1") - CN20</f>
        <v>19</v>
      </c>
      <c r="CO21">
        <f>COUNTIFS($BW$2:$BW$113669, "&lt;8", $BY$2:$BY$113669, "&gt;0") - CO20</f>
        <v>86</v>
      </c>
      <c r="CP21">
        <f>CN21/CO21*100</f>
        <v>22.093023255813954</v>
      </c>
      <c r="CQ21">
        <f>SUM(CN20:CN22)</f>
        <v>65</v>
      </c>
      <c r="CR21">
        <f>SUM(CO20:CO22)</f>
        <v>282</v>
      </c>
      <c r="CS21">
        <f>CQ21/CR21</f>
        <v>0.23049645390070922</v>
      </c>
    </row>
    <row r="22" spans="1:97" x14ac:dyDescent="0.35">
      <c r="A22">
        <v>5.1950630000000002</v>
      </c>
      <c r="B22">
        <v>2010</v>
      </c>
      <c r="C22">
        <v>28</v>
      </c>
      <c r="D22">
        <v>0</v>
      </c>
      <c r="E22">
        <v>3</v>
      </c>
      <c r="F22">
        <v>-9</v>
      </c>
      <c r="G22">
        <v>1</v>
      </c>
      <c r="H22">
        <v>39031</v>
      </c>
      <c r="I22">
        <v>21</v>
      </c>
      <c r="J22">
        <v>-9</v>
      </c>
      <c r="K22">
        <v>349475</v>
      </c>
      <c r="L22">
        <v>4</v>
      </c>
      <c r="M22">
        <v>1</v>
      </c>
      <c r="N22">
        <v>6</v>
      </c>
      <c r="O22">
        <v>28419</v>
      </c>
      <c r="P22">
        <v>4254</v>
      </c>
      <c r="Q22">
        <v>4352</v>
      </c>
      <c r="R22">
        <v>4280</v>
      </c>
      <c r="S22">
        <v>41401</v>
      </c>
      <c r="T22">
        <v>23875</v>
      </c>
      <c r="U22">
        <v>2720</v>
      </c>
      <c r="V22">
        <v>4439</v>
      </c>
      <c r="W22">
        <v>4240</v>
      </c>
      <c r="X22">
        <v>3970</v>
      </c>
      <c r="Y22" t="s">
        <v>138</v>
      </c>
      <c r="Z22" t="s">
        <v>61</v>
      </c>
      <c r="AA22" t="s">
        <v>61</v>
      </c>
      <c r="AB22" t="s">
        <v>61</v>
      </c>
      <c r="AC22" t="s">
        <v>61</v>
      </c>
      <c r="AD22">
        <v>3768</v>
      </c>
      <c r="AE22">
        <v>66</v>
      </c>
      <c r="AF22">
        <v>3723</v>
      </c>
      <c r="AG22">
        <v>3606</v>
      </c>
      <c r="AH22">
        <v>45</v>
      </c>
      <c r="AI22">
        <v>40</v>
      </c>
      <c r="AJ22">
        <v>8856</v>
      </c>
      <c r="AK22">
        <v>9904</v>
      </c>
      <c r="AL22">
        <v>9905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0</v>
      </c>
      <c r="BA22">
        <v>2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f t="shared" si="0"/>
        <v>2</v>
      </c>
      <c r="BI22" t="str">
        <f t="shared" si="1"/>
        <v/>
      </c>
      <c r="BJ22" t="str">
        <f t="shared" si="2"/>
        <v/>
      </c>
      <c r="BK22" t="str">
        <f t="shared" si="3"/>
        <v/>
      </c>
      <c r="BL22" t="str">
        <f t="shared" si="4"/>
        <v/>
      </c>
      <c r="BM22" t="str">
        <f t="shared" si="5"/>
        <v/>
      </c>
      <c r="BN22" t="str">
        <f t="shared" si="6"/>
        <v/>
      </c>
      <c r="BO22" t="str">
        <f t="shared" si="7"/>
        <v/>
      </c>
      <c r="BP22" t="str">
        <f t="shared" si="8"/>
        <v/>
      </c>
      <c r="BQ22" t="str">
        <f t="shared" si="9"/>
        <v/>
      </c>
      <c r="BR22" t="str">
        <f t="shared" si="10"/>
        <v/>
      </c>
      <c r="BS22" t="str">
        <f t="shared" si="11"/>
        <v/>
      </c>
      <c r="BT22" t="str">
        <f t="shared" si="12"/>
        <v/>
      </c>
      <c r="BU22" t="str">
        <f t="shared" si="13"/>
        <v/>
      </c>
      <c r="BV22" t="str">
        <f t="shared" si="14"/>
        <v/>
      </c>
      <c r="BW22">
        <f t="shared" si="15"/>
        <v>2</v>
      </c>
      <c r="BX22">
        <f t="shared" si="16"/>
        <v>1</v>
      </c>
      <c r="BY22">
        <f t="shared" si="17"/>
        <v>0</v>
      </c>
      <c r="BZ22">
        <f t="shared" si="18"/>
        <v>0</v>
      </c>
      <c r="CA22">
        <f t="shared" si="19"/>
        <v>0</v>
      </c>
      <c r="CB22">
        <f t="shared" si="20"/>
        <v>1</v>
      </c>
      <c r="CF22" s="4" t="s">
        <v>193</v>
      </c>
      <c r="CG22" s="4">
        <f>COUNTIFS($BY$2:$BY$113669, "&gt;0", $CA$2:$CA$113669, "=0", $BW$2:$BW$113669, "&gt;7",$D$2:$D$113669, "=1")</f>
        <v>10</v>
      </c>
      <c r="CH22" s="4">
        <f>COUNTIFS($BY$2:$BY$113669, "&gt;0", $CA$2:$CA$113669, "=0", $BW$2:$BW$113669, "&gt;7")</f>
        <v>26</v>
      </c>
      <c r="CI22" s="4">
        <f>CG22/CH22*100</f>
        <v>38.461538461538467</v>
      </c>
      <c r="CM22" t="s">
        <v>200</v>
      </c>
      <c r="CN22">
        <f>COUNTIFS($BW$2:$BW$113669, "&gt;7", $BY$2:$BY$113669, "&gt;0", $D$2:$D$113669, "=1")</f>
        <v>14</v>
      </c>
      <c r="CO22">
        <f>COUNTIFS($BW$2:$BW$113669, "&gt;7", $BY$2:$BY$113669, "&gt;0")</f>
        <v>41</v>
      </c>
      <c r="CP22">
        <f>CN22/CO22*100</f>
        <v>34.146341463414636</v>
      </c>
    </row>
    <row r="23" spans="1:97" x14ac:dyDescent="0.35">
      <c r="A23">
        <v>5.3693093999999997</v>
      </c>
      <c r="B23">
        <v>2010</v>
      </c>
      <c r="C23">
        <v>28</v>
      </c>
      <c r="D23">
        <v>0</v>
      </c>
      <c r="E23">
        <v>2</v>
      </c>
      <c r="F23">
        <v>-9</v>
      </c>
      <c r="G23">
        <v>0</v>
      </c>
      <c r="H23">
        <v>45046</v>
      </c>
      <c r="I23">
        <v>82</v>
      </c>
      <c r="J23">
        <v>1</v>
      </c>
      <c r="K23">
        <v>1301594</v>
      </c>
      <c r="L23">
        <v>1</v>
      </c>
      <c r="M23">
        <v>1</v>
      </c>
      <c r="N23">
        <v>1</v>
      </c>
      <c r="O23">
        <v>41401</v>
      </c>
      <c r="P23">
        <v>4275</v>
      </c>
      <c r="Q23">
        <v>9971</v>
      </c>
      <c r="R23">
        <v>4111</v>
      </c>
      <c r="S23">
        <v>25000</v>
      </c>
      <c r="T23">
        <v>496</v>
      </c>
      <c r="U23">
        <v>3051</v>
      </c>
      <c r="V23">
        <v>27800</v>
      </c>
      <c r="W23">
        <v>71590</v>
      </c>
      <c r="X23">
        <v>41402</v>
      </c>
      <c r="Y23">
        <v>4019</v>
      </c>
      <c r="Z23">
        <v>2724</v>
      </c>
      <c r="AA23">
        <v>44021</v>
      </c>
      <c r="AB23">
        <v>42789</v>
      </c>
      <c r="AC23" t="s">
        <v>61</v>
      </c>
      <c r="AD23">
        <v>3768</v>
      </c>
      <c r="AE23">
        <v>3722</v>
      </c>
      <c r="AF23">
        <v>3950</v>
      </c>
      <c r="AG23">
        <v>66</v>
      </c>
      <c r="AH23">
        <v>8856</v>
      </c>
      <c r="AI23">
        <v>8853</v>
      </c>
      <c r="AJ23">
        <v>8842</v>
      </c>
      <c r="AK23">
        <v>8848</v>
      </c>
      <c r="AL23">
        <v>3990</v>
      </c>
      <c r="AM23">
        <v>45</v>
      </c>
      <c r="AN23">
        <v>40</v>
      </c>
      <c r="AO23">
        <v>3607</v>
      </c>
      <c r="AP23">
        <v>46</v>
      </c>
      <c r="AQ23">
        <v>41</v>
      </c>
      <c r="AR23" t="s">
        <v>62</v>
      </c>
      <c r="AS23">
        <v>3</v>
      </c>
      <c r="AT23">
        <v>1</v>
      </c>
      <c r="AU23">
        <v>3</v>
      </c>
      <c r="AV23">
        <v>3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-99</v>
      </c>
      <c r="BH23">
        <f t="shared" si="0"/>
        <v>3</v>
      </c>
      <c r="BI23" t="str">
        <f t="shared" si="1"/>
        <v/>
      </c>
      <c r="BJ23" t="str">
        <f t="shared" si="2"/>
        <v/>
      </c>
      <c r="BK23" t="str">
        <f t="shared" si="3"/>
        <v/>
      </c>
      <c r="BL23" t="str">
        <f t="shared" si="4"/>
        <v/>
      </c>
      <c r="BM23" t="str">
        <f t="shared" si="5"/>
        <v/>
      </c>
      <c r="BN23" t="str">
        <f t="shared" si="6"/>
        <v/>
      </c>
      <c r="BO23" t="str">
        <f t="shared" si="7"/>
        <v/>
      </c>
      <c r="BP23" t="str">
        <f t="shared" si="8"/>
        <v/>
      </c>
      <c r="BQ23" t="str">
        <f t="shared" si="9"/>
        <v/>
      </c>
      <c r="BR23" t="str">
        <f t="shared" si="10"/>
        <v/>
      </c>
      <c r="BS23" t="str">
        <f t="shared" si="11"/>
        <v/>
      </c>
      <c r="BT23" t="str">
        <f t="shared" si="12"/>
        <v/>
      </c>
      <c r="BU23" t="str">
        <f t="shared" si="13"/>
        <v/>
      </c>
      <c r="BV23" t="str">
        <f t="shared" si="14"/>
        <v/>
      </c>
      <c r="BW23">
        <f t="shared" si="15"/>
        <v>3</v>
      </c>
      <c r="BX23">
        <f t="shared" si="16"/>
        <v>1</v>
      </c>
      <c r="BY23">
        <f t="shared" si="17"/>
        <v>0</v>
      </c>
      <c r="BZ23">
        <f t="shared" si="18"/>
        <v>0</v>
      </c>
      <c r="CA23">
        <f t="shared" si="19"/>
        <v>0</v>
      </c>
      <c r="CB23">
        <f t="shared" si="20"/>
        <v>0</v>
      </c>
    </row>
    <row r="24" spans="1:97" x14ac:dyDescent="0.35">
      <c r="A24">
        <v>4.6981218</v>
      </c>
      <c r="B24">
        <v>2009</v>
      </c>
      <c r="C24">
        <v>29</v>
      </c>
      <c r="D24">
        <v>0</v>
      </c>
      <c r="E24">
        <v>3</v>
      </c>
      <c r="F24">
        <v>-9</v>
      </c>
      <c r="G24">
        <v>0</v>
      </c>
      <c r="H24">
        <v>17034</v>
      </c>
      <c r="I24">
        <v>38</v>
      </c>
      <c r="J24">
        <v>1</v>
      </c>
      <c r="K24">
        <v>501611</v>
      </c>
      <c r="L24">
        <v>3</v>
      </c>
      <c r="M24">
        <v>1</v>
      </c>
      <c r="N24">
        <v>5</v>
      </c>
      <c r="O24">
        <v>41402</v>
      </c>
      <c r="P24">
        <v>4240</v>
      </c>
      <c r="Q24">
        <v>41401</v>
      </c>
      <c r="R24" t="s">
        <v>61</v>
      </c>
      <c r="S24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A24" t="s">
        <v>61</v>
      </c>
      <c r="AB24" t="s">
        <v>61</v>
      </c>
      <c r="AC24" t="s">
        <v>61</v>
      </c>
      <c r="AD24">
        <v>3768</v>
      </c>
      <c r="AE24">
        <v>3722</v>
      </c>
      <c r="AF24">
        <v>66</v>
      </c>
      <c r="AG24">
        <v>8853</v>
      </c>
      <c r="AH24">
        <v>8856</v>
      </c>
      <c r="AI24">
        <v>8842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f t="shared" si="0"/>
        <v>0</v>
      </c>
      <c r="BI24" t="str">
        <f t="shared" si="1"/>
        <v/>
      </c>
      <c r="BJ24" t="str">
        <f t="shared" si="2"/>
        <v/>
      </c>
      <c r="BK24" t="str">
        <f t="shared" si="3"/>
        <v/>
      </c>
      <c r="BL24" t="str">
        <f t="shared" si="4"/>
        <v/>
      </c>
      <c r="BM24" t="str">
        <f t="shared" si="5"/>
        <v/>
      </c>
      <c r="BN24" t="str">
        <f t="shared" si="6"/>
        <v/>
      </c>
      <c r="BO24" t="str">
        <f t="shared" si="7"/>
        <v/>
      </c>
      <c r="BP24" t="str">
        <f t="shared" si="8"/>
        <v/>
      </c>
      <c r="BQ24" t="str">
        <f t="shared" si="9"/>
        <v/>
      </c>
      <c r="BR24" t="str">
        <f t="shared" si="10"/>
        <v/>
      </c>
      <c r="BS24" t="str">
        <f t="shared" si="11"/>
        <v/>
      </c>
      <c r="BT24" t="str">
        <f t="shared" si="12"/>
        <v/>
      </c>
      <c r="BU24" t="str">
        <f t="shared" si="13"/>
        <v/>
      </c>
      <c r="BV24" t="str">
        <f t="shared" si="14"/>
        <v/>
      </c>
      <c r="BW24">
        <f t="shared" si="15"/>
        <v>0</v>
      </c>
      <c r="BX24">
        <f t="shared" si="16"/>
        <v>1</v>
      </c>
      <c r="BY24">
        <f t="shared" si="17"/>
        <v>0</v>
      </c>
      <c r="BZ24">
        <f t="shared" si="18"/>
        <v>0</v>
      </c>
      <c r="CA24">
        <f t="shared" si="19"/>
        <v>0</v>
      </c>
      <c r="CB24">
        <f t="shared" si="20"/>
        <v>0</v>
      </c>
      <c r="CE24" t="s">
        <v>197</v>
      </c>
      <c r="CF24" s="4" t="s">
        <v>190</v>
      </c>
      <c r="CG24" s="4">
        <f>COUNTIFS($BY$2:$BY$113669, "=0", $CA$2:$CA$113669, "=0",$BW$2:$BW$113669, "&lt;2",$D$2:$D$113669, "=1")</f>
        <v>53</v>
      </c>
      <c r="CH24" s="4">
        <f>COUNTIFS($BY$2:$BY$113669, "=0", $CA$2:$CA$113669, "=0", $BW$2:$BW$113669, "&lt;2")</f>
        <v>211</v>
      </c>
      <c r="CI24" s="4">
        <f>CG24/CH24*100</f>
        <v>25.118483412322274</v>
      </c>
      <c r="CL24" t="s">
        <v>203</v>
      </c>
      <c r="CM24" t="s">
        <v>198</v>
      </c>
      <c r="CN24">
        <f>CG14</f>
        <v>27</v>
      </c>
      <c r="CO24">
        <f>CH14</f>
        <v>84</v>
      </c>
      <c r="CP24">
        <f>CN24/CO24*100</f>
        <v>32.142857142857146</v>
      </c>
    </row>
    <row r="25" spans="1:97" x14ac:dyDescent="0.35">
      <c r="A25">
        <v>4.8502001999999997</v>
      </c>
      <c r="B25">
        <v>2008</v>
      </c>
      <c r="C25">
        <v>30</v>
      </c>
      <c r="D25">
        <v>0</v>
      </c>
      <c r="E25">
        <v>3</v>
      </c>
      <c r="F25">
        <v>2</v>
      </c>
      <c r="G25">
        <v>1</v>
      </c>
      <c r="H25">
        <v>49016</v>
      </c>
      <c r="I25">
        <v>16</v>
      </c>
      <c r="J25">
        <v>1</v>
      </c>
      <c r="K25">
        <v>185239</v>
      </c>
      <c r="L25">
        <v>4</v>
      </c>
      <c r="M25">
        <v>2</v>
      </c>
      <c r="N25">
        <v>1</v>
      </c>
      <c r="O25">
        <v>41091</v>
      </c>
      <c r="P25">
        <v>42823</v>
      </c>
      <c r="Q25">
        <v>389</v>
      </c>
      <c r="R25">
        <v>99592</v>
      </c>
      <c r="S25">
        <v>78551</v>
      </c>
      <c r="T25">
        <v>4589</v>
      </c>
      <c r="U25">
        <v>7850</v>
      </c>
      <c r="V25">
        <v>27501</v>
      </c>
      <c r="W25">
        <v>7054</v>
      </c>
      <c r="X25">
        <v>41401</v>
      </c>
      <c r="Y25">
        <v>3051</v>
      </c>
      <c r="Z25">
        <v>4019</v>
      </c>
      <c r="AA25">
        <v>2720</v>
      </c>
      <c r="AB25">
        <v>25000</v>
      </c>
      <c r="AC25">
        <v>51889</v>
      </c>
      <c r="AD25">
        <v>3768</v>
      </c>
      <c r="AE25">
        <v>3723</v>
      </c>
      <c r="AF25">
        <v>66</v>
      </c>
      <c r="AG25">
        <v>3607</v>
      </c>
      <c r="AH25">
        <v>8856</v>
      </c>
      <c r="AI25">
        <v>46</v>
      </c>
      <c r="AJ25">
        <v>43</v>
      </c>
      <c r="AK25">
        <v>9920</v>
      </c>
      <c r="AL25">
        <v>9671</v>
      </c>
      <c r="AM25">
        <v>3891</v>
      </c>
      <c r="AN25">
        <v>3891</v>
      </c>
      <c r="AO25" t="s">
        <v>62</v>
      </c>
      <c r="AP25" t="s">
        <v>62</v>
      </c>
      <c r="AQ25" t="s">
        <v>62</v>
      </c>
      <c r="AR25" t="s">
        <v>62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-99</v>
      </c>
      <c r="BE25">
        <v>-99</v>
      </c>
      <c r="BF25">
        <v>-99</v>
      </c>
      <c r="BG25">
        <v>-99</v>
      </c>
      <c r="BH25">
        <f t="shared" si="0"/>
        <v>0</v>
      </c>
      <c r="BI25" t="str">
        <f t="shared" si="1"/>
        <v/>
      </c>
      <c r="BJ25" t="str">
        <f t="shared" si="2"/>
        <v/>
      </c>
      <c r="BK25" t="str">
        <f t="shared" si="3"/>
        <v/>
      </c>
      <c r="BL25" t="str">
        <f t="shared" si="4"/>
        <v/>
      </c>
      <c r="BM25" t="str">
        <f t="shared" si="5"/>
        <v/>
      </c>
      <c r="BN25" t="str">
        <f t="shared" si="6"/>
        <v/>
      </c>
      <c r="BO25" t="str">
        <f t="shared" si="7"/>
        <v/>
      </c>
      <c r="BP25" t="str">
        <f t="shared" si="8"/>
        <v/>
      </c>
      <c r="BQ25" t="str">
        <f t="shared" si="9"/>
        <v/>
      </c>
      <c r="BR25" t="str">
        <f t="shared" si="10"/>
        <v/>
      </c>
      <c r="BS25" t="str">
        <f t="shared" si="11"/>
        <v/>
      </c>
      <c r="BT25" t="str">
        <f t="shared" si="12"/>
        <v/>
      </c>
      <c r="BU25" t="str">
        <f t="shared" si="13"/>
        <v/>
      </c>
      <c r="BV25" t="str">
        <f t="shared" si="14"/>
        <v/>
      </c>
      <c r="BW25">
        <f t="shared" si="15"/>
        <v>0</v>
      </c>
      <c r="BX25">
        <f t="shared" si="16"/>
        <v>1</v>
      </c>
      <c r="BY25">
        <f t="shared" si="17"/>
        <v>1</v>
      </c>
      <c r="BZ25">
        <f t="shared" si="18"/>
        <v>1</v>
      </c>
      <c r="CA25">
        <f t="shared" si="19"/>
        <v>1</v>
      </c>
      <c r="CB25">
        <f t="shared" si="20"/>
        <v>0</v>
      </c>
      <c r="CF25" s="4" t="s">
        <v>191</v>
      </c>
      <c r="CG25" s="4">
        <f>COUNTIFS($BY$2:$BY$113669, "=0", $CA$2:$CA$113669, "=0", $BW$2:$BW$113669, "&gt;1",$D$2:$D$113669, "=1")</f>
        <v>68</v>
      </c>
      <c r="CH25" s="4">
        <f>COUNTIFS($BY$2:$BY$113669, "=0", $CA$2:$CA$113669, "=0", $BW$2:$BW$113669, "&gt;1")</f>
        <v>190</v>
      </c>
      <c r="CI25" s="4">
        <f>CG25/CH25*100</f>
        <v>35.789473684210527</v>
      </c>
      <c r="CM25" t="s">
        <v>199</v>
      </c>
      <c r="CN25">
        <f>CG16</f>
        <v>35</v>
      </c>
      <c r="CO25">
        <f>CH16</f>
        <v>126</v>
      </c>
      <c r="CP25">
        <f>CN25/CO25*100</f>
        <v>27.777777777777779</v>
      </c>
      <c r="CQ25">
        <f>SUM(CN24:CN26)</f>
        <v>76</v>
      </c>
      <c r="CR25">
        <f>SUM(CO24:CO26)</f>
        <v>261</v>
      </c>
      <c r="CS25">
        <f>CQ25/CR25*100</f>
        <v>29.118773946360154</v>
      </c>
    </row>
    <row r="26" spans="1:97" x14ac:dyDescent="0.35">
      <c r="A26">
        <v>5.3693093999999997</v>
      </c>
      <c r="B26">
        <v>2010</v>
      </c>
      <c r="C26">
        <v>30</v>
      </c>
      <c r="D26">
        <v>0</v>
      </c>
      <c r="E26">
        <v>2</v>
      </c>
      <c r="F26">
        <v>-9</v>
      </c>
      <c r="G26">
        <v>1</v>
      </c>
      <c r="H26">
        <v>37062</v>
      </c>
      <c r="I26">
        <v>2</v>
      </c>
      <c r="J26">
        <v>2</v>
      </c>
      <c r="K26">
        <v>275361</v>
      </c>
      <c r="L26">
        <v>1</v>
      </c>
      <c r="M26">
        <v>2</v>
      </c>
      <c r="N26">
        <v>1</v>
      </c>
      <c r="O26">
        <v>3962</v>
      </c>
      <c r="P26">
        <v>4275</v>
      </c>
      <c r="Q26">
        <v>51881</v>
      </c>
      <c r="R26">
        <v>41071</v>
      </c>
      <c r="S26">
        <v>42820</v>
      </c>
      <c r="T26">
        <v>4271</v>
      </c>
      <c r="U26">
        <v>78550</v>
      </c>
      <c r="V26">
        <v>4280</v>
      </c>
      <c r="W26" t="s">
        <v>81</v>
      </c>
      <c r="X26">
        <v>41400</v>
      </c>
      <c r="Y26">
        <v>496</v>
      </c>
      <c r="Z26">
        <v>78057</v>
      </c>
      <c r="AA26">
        <v>4148</v>
      </c>
      <c r="AB26">
        <v>4168</v>
      </c>
      <c r="AC26" t="s">
        <v>64</v>
      </c>
      <c r="AD26">
        <v>3768</v>
      </c>
      <c r="AE26">
        <v>3596</v>
      </c>
      <c r="AF26">
        <v>3808</v>
      </c>
      <c r="AG26">
        <v>9604</v>
      </c>
      <c r="AH26">
        <v>9671</v>
      </c>
      <c r="AI26">
        <v>3778</v>
      </c>
      <c r="AJ26">
        <v>3893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>
        <v>2</v>
      </c>
      <c r="AT26">
        <v>2</v>
      </c>
      <c r="AU26">
        <v>2</v>
      </c>
      <c r="AV26">
        <v>4</v>
      </c>
      <c r="AW26">
        <v>4</v>
      </c>
      <c r="AX26">
        <v>2</v>
      </c>
      <c r="AY26">
        <v>4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f t="shared" si="0"/>
        <v>2</v>
      </c>
      <c r="BI26" t="str">
        <f t="shared" si="1"/>
        <v/>
      </c>
      <c r="BJ26" t="str">
        <f t="shared" si="2"/>
        <v/>
      </c>
      <c r="BK26" t="str">
        <f t="shared" si="3"/>
        <v/>
      </c>
      <c r="BL26" t="str">
        <f t="shared" si="4"/>
        <v/>
      </c>
      <c r="BM26" t="str">
        <f t="shared" si="5"/>
        <v/>
      </c>
      <c r="BN26" t="str">
        <f t="shared" si="6"/>
        <v/>
      </c>
      <c r="BO26" t="str">
        <f t="shared" si="7"/>
        <v/>
      </c>
      <c r="BP26" t="str">
        <f t="shared" si="8"/>
        <v/>
      </c>
      <c r="BQ26" t="str">
        <f t="shared" si="9"/>
        <v/>
      </c>
      <c r="BR26" t="str">
        <f t="shared" si="10"/>
        <v/>
      </c>
      <c r="BS26" t="str">
        <f t="shared" si="11"/>
        <v/>
      </c>
      <c r="BT26" t="str">
        <f t="shared" si="12"/>
        <v/>
      </c>
      <c r="BU26" t="str">
        <f t="shared" si="13"/>
        <v/>
      </c>
      <c r="BV26" t="str">
        <f t="shared" si="14"/>
        <v/>
      </c>
      <c r="BW26">
        <f t="shared" si="15"/>
        <v>2</v>
      </c>
      <c r="BX26">
        <f t="shared" si="16"/>
        <v>0</v>
      </c>
      <c r="BY26">
        <f t="shared" si="17"/>
        <v>0</v>
      </c>
      <c r="BZ26">
        <f t="shared" si="18"/>
        <v>1</v>
      </c>
      <c r="CA26">
        <f t="shared" si="19"/>
        <v>1</v>
      </c>
      <c r="CB26">
        <f t="shared" si="20"/>
        <v>1</v>
      </c>
      <c r="CF26" s="4" t="s">
        <v>192</v>
      </c>
      <c r="CG26" s="4">
        <f>COUNTIFS($BY$2:$BY$113669, "=0", $CA$2:$CA$113669, "=0", $BW$2:$BW$113669, "&lt;8",$D$2:$D$113669, "=1") - $CG24</f>
        <v>50</v>
      </c>
      <c r="CH26" s="4">
        <f>COUNTIFS($BY$2:$BY$113669, "=0", $CA$2:$CA$113669, "=0", $BW$2:$BW$113669, "&lt;8") - $CH24</f>
        <v>143</v>
      </c>
      <c r="CI26" s="4">
        <f>CG26/CH26*100</f>
        <v>34.965034965034967</v>
      </c>
      <c r="CM26" t="s">
        <v>200</v>
      </c>
      <c r="CN26">
        <f>CG17</f>
        <v>14</v>
      </c>
      <c r="CO26">
        <f>CH17</f>
        <v>51</v>
      </c>
      <c r="CP26">
        <f>CN26/CO26*100</f>
        <v>27.450980392156865</v>
      </c>
    </row>
    <row r="27" spans="1:97" x14ac:dyDescent="0.35">
      <c r="A27">
        <v>4.4747554999999997</v>
      </c>
      <c r="B27">
        <v>2006</v>
      </c>
      <c r="C27">
        <v>31</v>
      </c>
      <c r="D27">
        <v>1</v>
      </c>
      <c r="E27">
        <v>2</v>
      </c>
      <c r="F27">
        <v>-9</v>
      </c>
      <c r="G27">
        <v>0</v>
      </c>
      <c r="H27">
        <v>48143</v>
      </c>
      <c r="I27">
        <v>9</v>
      </c>
      <c r="J27">
        <v>6</v>
      </c>
      <c r="K27">
        <v>348462</v>
      </c>
      <c r="L27">
        <v>2</v>
      </c>
      <c r="M27">
        <v>2</v>
      </c>
      <c r="N27">
        <v>20</v>
      </c>
      <c r="O27">
        <v>41071</v>
      </c>
      <c r="P27">
        <v>42823</v>
      </c>
      <c r="Q27">
        <v>4280</v>
      </c>
      <c r="R27">
        <v>5853</v>
      </c>
      <c r="S27">
        <v>41401</v>
      </c>
      <c r="T27">
        <v>25000</v>
      </c>
      <c r="U27">
        <v>40390</v>
      </c>
      <c r="V27">
        <v>2724</v>
      </c>
      <c r="W27" t="s">
        <v>70</v>
      </c>
      <c r="X27" t="s">
        <v>65</v>
      </c>
      <c r="Y27" t="s">
        <v>74</v>
      </c>
      <c r="Z27" t="s">
        <v>61</v>
      </c>
      <c r="AA27" t="s">
        <v>61</v>
      </c>
      <c r="AB27" t="s">
        <v>61</v>
      </c>
      <c r="AC27" t="s">
        <v>61</v>
      </c>
      <c r="AD27">
        <v>3768</v>
      </c>
      <c r="AE27">
        <v>3723</v>
      </c>
      <c r="AF27">
        <v>66</v>
      </c>
      <c r="AG27">
        <v>3607</v>
      </c>
      <c r="AH27">
        <v>41</v>
      </c>
      <c r="AI27">
        <v>46</v>
      </c>
      <c r="AJ27">
        <v>8856</v>
      </c>
      <c r="AK27">
        <v>8853</v>
      </c>
      <c r="AL27">
        <v>3964</v>
      </c>
      <c r="AM27">
        <v>8872</v>
      </c>
      <c r="AN27">
        <v>9904</v>
      </c>
      <c r="AO27">
        <v>9744</v>
      </c>
      <c r="AP27" t="s">
        <v>62</v>
      </c>
      <c r="AQ27" t="s">
        <v>62</v>
      </c>
      <c r="AR27" t="s">
        <v>62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-99</v>
      </c>
      <c r="BF27">
        <v>-99</v>
      </c>
      <c r="BG27">
        <v>-99</v>
      </c>
      <c r="BH27">
        <f t="shared" si="0"/>
        <v>0</v>
      </c>
      <c r="BI27" t="str">
        <f t="shared" si="1"/>
        <v/>
      </c>
      <c r="BJ27" t="str">
        <f t="shared" si="2"/>
        <v/>
      </c>
      <c r="BK27" t="str">
        <f t="shared" si="3"/>
        <v/>
      </c>
      <c r="BL27" t="str">
        <f t="shared" si="4"/>
        <v/>
      </c>
      <c r="BM27" t="str">
        <f t="shared" si="5"/>
        <v/>
      </c>
      <c r="BN27" t="str">
        <f t="shared" si="6"/>
        <v/>
      </c>
      <c r="BO27" t="str">
        <f t="shared" si="7"/>
        <v/>
      </c>
      <c r="BP27" t="str">
        <f t="shared" si="8"/>
        <v/>
      </c>
      <c r="BQ27" t="str">
        <f t="shared" si="9"/>
        <v/>
      </c>
      <c r="BR27" t="str">
        <f t="shared" si="10"/>
        <v/>
      </c>
      <c r="BS27" t="str">
        <f t="shared" si="11"/>
        <v/>
      </c>
      <c r="BT27" t="str">
        <f t="shared" si="12"/>
        <v/>
      </c>
      <c r="BU27" t="str">
        <f t="shared" si="13"/>
        <v/>
      </c>
      <c r="BV27" t="str">
        <f t="shared" si="14"/>
        <v/>
      </c>
      <c r="BW27">
        <f t="shared" si="15"/>
        <v>0</v>
      </c>
      <c r="BX27">
        <f t="shared" si="16"/>
        <v>1</v>
      </c>
      <c r="BY27">
        <f t="shared" si="17"/>
        <v>0</v>
      </c>
      <c r="BZ27">
        <f t="shared" si="18"/>
        <v>1</v>
      </c>
      <c r="CA27">
        <f t="shared" si="19"/>
        <v>1</v>
      </c>
      <c r="CB27">
        <f t="shared" si="20"/>
        <v>1</v>
      </c>
      <c r="CF27" s="4" t="s">
        <v>193</v>
      </c>
      <c r="CG27" s="4">
        <f>COUNTIFS($BY$2:$BY$113669, "=0", $CA$2:$CA$113669, "=0", $BW$2:$BW$113669, "&gt;7",$D$2:$D$113669, "=1")</f>
        <v>18</v>
      </c>
      <c r="CH27" s="4">
        <f>COUNTIFS($BY$2:$BY$113669, "=0", $CA$2:$CA$113669, "=0", $BW$2:$BW$113669, "&gt;7")</f>
        <v>47</v>
      </c>
      <c r="CI27" s="4">
        <f>CG27/CH27*100</f>
        <v>38.297872340425535</v>
      </c>
    </row>
    <row r="28" spans="1:97" x14ac:dyDescent="0.35">
      <c r="A28">
        <v>4.6285534999999998</v>
      </c>
      <c r="B28">
        <v>2011</v>
      </c>
      <c r="C28">
        <v>31</v>
      </c>
      <c r="D28">
        <v>1</v>
      </c>
      <c r="E28">
        <v>3</v>
      </c>
      <c r="F28">
        <v>-9</v>
      </c>
      <c r="G28">
        <v>0</v>
      </c>
      <c r="H28">
        <v>40038</v>
      </c>
      <c r="I28">
        <v>5</v>
      </c>
      <c r="J28">
        <v>3</v>
      </c>
      <c r="K28">
        <v>452059</v>
      </c>
      <c r="L28">
        <v>2</v>
      </c>
      <c r="M28">
        <v>1</v>
      </c>
      <c r="N28">
        <v>20</v>
      </c>
      <c r="O28">
        <v>41071</v>
      </c>
      <c r="P28">
        <v>43311</v>
      </c>
      <c r="Q28">
        <v>43331</v>
      </c>
      <c r="R28">
        <v>5849</v>
      </c>
      <c r="S28">
        <v>7843</v>
      </c>
      <c r="T28">
        <v>34290</v>
      </c>
      <c r="U28">
        <v>2930</v>
      </c>
      <c r="V28">
        <v>5990</v>
      </c>
      <c r="W28" t="s">
        <v>126</v>
      </c>
      <c r="X28">
        <v>496</v>
      </c>
      <c r="Y28">
        <v>25000</v>
      </c>
      <c r="Z28">
        <v>41401</v>
      </c>
      <c r="AA28">
        <v>4148</v>
      </c>
      <c r="AB28">
        <v>4142</v>
      </c>
      <c r="AC28">
        <v>4263</v>
      </c>
      <c r="AD28">
        <v>3768</v>
      </c>
      <c r="AE28">
        <v>3722</v>
      </c>
      <c r="AF28">
        <v>66</v>
      </c>
      <c r="AG28">
        <v>3607</v>
      </c>
      <c r="AH28">
        <v>3606</v>
      </c>
      <c r="AI28">
        <v>47</v>
      </c>
      <c r="AJ28">
        <v>42</v>
      </c>
      <c r="AK28">
        <v>8856</v>
      </c>
      <c r="AL28">
        <v>8856</v>
      </c>
      <c r="AM28">
        <v>8853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>
        <v>18</v>
      </c>
      <c r="AT28">
        <v>7</v>
      </c>
      <c r="AU28">
        <v>18</v>
      </c>
      <c r="AV28">
        <v>18</v>
      </c>
      <c r="AW28">
        <v>18</v>
      </c>
      <c r="AX28">
        <v>18</v>
      </c>
      <c r="AY28">
        <v>18</v>
      </c>
      <c r="AZ28">
        <v>18</v>
      </c>
      <c r="BA28">
        <v>7</v>
      </c>
      <c r="BB28">
        <v>7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f t="shared" si="0"/>
        <v>18</v>
      </c>
      <c r="BI28" t="str">
        <f t="shared" si="1"/>
        <v/>
      </c>
      <c r="BJ28" t="str">
        <f t="shared" si="2"/>
        <v/>
      </c>
      <c r="BK28" t="str">
        <f t="shared" si="3"/>
        <v/>
      </c>
      <c r="BL28" t="str">
        <f t="shared" si="4"/>
        <v/>
      </c>
      <c r="BM28" t="str">
        <f t="shared" si="5"/>
        <v/>
      </c>
      <c r="BN28" t="str">
        <f t="shared" si="6"/>
        <v/>
      </c>
      <c r="BO28" t="str">
        <f t="shared" si="7"/>
        <v/>
      </c>
      <c r="BP28" t="str">
        <f t="shared" si="8"/>
        <v/>
      </c>
      <c r="BQ28" t="str">
        <f t="shared" si="9"/>
        <v/>
      </c>
      <c r="BR28" t="str">
        <f t="shared" si="10"/>
        <v/>
      </c>
      <c r="BS28" t="str">
        <f t="shared" si="11"/>
        <v/>
      </c>
      <c r="BT28" t="str">
        <f t="shared" si="12"/>
        <v/>
      </c>
      <c r="BU28" t="str">
        <f t="shared" si="13"/>
        <v/>
      </c>
      <c r="BV28" t="str">
        <f t="shared" si="14"/>
        <v/>
      </c>
      <c r="BW28">
        <f t="shared" si="15"/>
        <v>18</v>
      </c>
      <c r="BX28">
        <f t="shared" si="16"/>
        <v>1</v>
      </c>
      <c r="BY28">
        <f t="shared" si="17"/>
        <v>0</v>
      </c>
      <c r="BZ28">
        <f t="shared" si="18"/>
        <v>1</v>
      </c>
      <c r="CA28">
        <f t="shared" si="19"/>
        <v>1</v>
      </c>
      <c r="CB28">
        <f t="shared" si="20"/>
        <v>0</v>
      </c>
      <c r="CL28" t="s">
        <v>205</v>
      </c>
      <c r="CM28" t="s">
        <v>198</v>
      </c>
      <c r="CN28">
        <f>COUNTIFS($BW$2:$BW$113669, "&lt;2", $BY$2:$BY$113669, "=0", $CA$2:$CA$113669, "=0",  $BX$2:$BX$113669, "&gt;0", $D$2:$D$113669, "=1")</f>
        <v>46</v>
      </c>
      <c r="CO28">
        <f>COUNTIFS($BW$2:$BW$113669, "&lt;2", $BY$2:$BY$113669, "=0", $CA$2:$CA$113669, "=0",  $BX$2:$BX$113669, "&gt;0")</f>
        <v>179</v>
      </c>
      <c r="CP28">
        <f>CN28/CO28*100</f>
        <v>25.69832402234637</v>
      </c>
    </row>
    <row r="29" spans="1:97" x14ac:dyDescent="0.35">
      <c r="A29">
        <v>5.6026220000000002</v>
      </c>
      <c r="B29">
        <v>2009</v>
      </c>
      <c r="C29">
        <v>32</v>
      </c>
      <c r="D29">
        <v>0</v>
      </c>
      <c r="E29">
        <v>3</v>
      </c>
      <c r="F29">
        <v>-9</v>
      </c>
      <c r="G29">
        <v>0</v>
      </c>
      <c r="H29">
        <v>4117</v>
      </c>
      <c r="I29">
        <v>105</v>
      </c>
      <c r="J29">
        <v>1</v>
      </c>
      <c r="K29">
        <v>1392605</v>
      </c>
      <c r="L29">
        <v>4</v>
      </c>
      <c r="M29">
        <v>3</v>
      </c>
      <c r="N29">
        <v>1</v>
      </c>
      <c r="O29">
        <v>41401</v>
      </c>
      <c r="P29">
        <v>42823</v>
      </c>
      <c r="Q29">
        <v>41412</v>
      </c>
      <c r="R29">
        <v>2449</v>
      </c>
      <c r="S29">
        <v>4439</v>
      </c>
      <c r="T29">
        <v>43310</v>
      </c>
      <c r="U29">
        <v>4280</v>
      </c>
      <c r="V29">
        <v>40390</v>
      </c>
      <c r="W29">
        <v>5853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61</v>
      </c>
      <c r="AD29">
        <v>3768</v>
      </c>
      <c r="AE29">
        <v>66</v>
      </c>
      <c r="AF29">
        <v>24</v>
      </c>
      <c r="AG29">
        <v>3607</v>
      </c>
      <c r="AH29">
        <v>48</v>
      </c>
      <c r="AI29">
        <v>41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f t="shared" si="0"/>
        <v>0</v>
      </c>
      <c r="BI29" t="str">
        <f t="shared" si="1"/>
        <v/>
      </c>
      <c r="BJ29" t="str">
        <f t="shared" si="2"/>
        <v/>
      </c>
      <c r="BK29" t="str">
        <f t="shared" si="3"/>
        <v/>
      </c>
      <c r="BL29" t="str">
        <f t="shared" si="4"/>
        <v/>
      </c>
      <c r="BM29" t="str">
        <f t="shared" si="5"/>
        <v/>
      </c>
      <c r="BN29" t="str">
        <f t="shared" si="6"/>
        <v/>
      </c>
      <c r="BO29" t="str">
        <f t="shared" si="7"/>
        <v/>
      </c>
      <c r="BP29" t="str">
        <f t="shared" si="8"/>
        <v/>
      </c>
      <c r="BQ29" t="str">
        <f t="shared" si="9"/>
        <v/>
      </c>
      <c r="BR29" t="str">
        <f t="shared" si="10"/>
        <v/>
      </c>
      <c r="BS29" t="str">
        <f t="shared" si="11"/>
        <v/>
      </c>
      <c r="BT29" t="str">
        <f t="shared" si="12"/>
        <v/>
      </c>
      <c r="BU29" t="str">
        <f t="shared" si="13"/>
        <v/>
      </c>
      <c r="BV29" t="str">
        <f t="shared" si="14"/>
        <v/>
      </c>
      <c r="BW29">
        <f t="shared" si="15"/>
        <v>0</v>
      </c>
      <c r="BX29">
        <f t="shared" si="16"/>
        <v>1</v>
      </c>
      <c r="BY29">
        <f t="shared" si="17"/>
        <v>0</v>
      </c>
      <c r="BZ29">
        <f t="shared" si="18"/>
        <v>0</v>
      </c>
      <c r="CA29">
        <f t="shared" si="19"/>
        <v>0</v>
      </c>
      <c r="CB29">
        <f t="shared" si="20"/>
        <v>1</v>
      </c>
      <c r="CM29" t="s">
        <v>199</v>
      </c>
      <c r="CN29">
        <f>COUNTIFS($BW$2:$BW$113669, "&lt;8", $BY$2:$BY$113669, "=0", $CA$2:$CA$113669, "=0",  $BX$2:$BX$113669, "&gt;0", $D$2:$D$113669, "=1") - CN28</f>
        <v>36</v>
      </c>
      <c r="CO29">
        <f>COUNTIFS($BW$2:$BW$113669, "&lt;8", $BY$2:$BY$113669, "=0", $CA$2:$CA$113669, "=0",  $BX$2:$BX$113669, "&gt;0")- CO28</f>
        <v>106</v>
      </c>
      <c r="CP29">
        <f>CN29/CO29*100</f>
        <v>33.962264150943398</v>
      </c>
    </row>
    <row r="30" spans="1:97" x14ac:dyDescent="0.35">
      <c r="A30">
        <v>4.6981218</v>
      </c>
      <c r="B30">
        <v>2009</v>
      </c>
      <c r="C30">
        <v>32</v>
      </c>
      <c r="D30">
        <v>1</v>
      </c>
      <c r="E30">
        <v>3</v>
      </c>
      <c r="F30">
        <v>-9</v>
      </c>
      <c r="G30">
        <v>0</v>
      </c>
      <c r="H30">
        <v>17123</v>
      </c>
      <c r="I30">
        <v>3</v>
      </c>
      <c r="J30">
        <v>2</v>
      </c>
      <c r="K30">
        <v>535445</v>
      </c>
      <c r="L30">
        <v>3</v>
      </c>
      <c r="M30">
        <v>2</v>
      </c>
      <c r="N30">
        <v>20</v>
      </c>
      <c r="O30">
        <v>99683</v>
      </c>
      <c r="P30">
        <v>41051</v>
      </c>
      <c r="Q30">
        <v>51881</v>
      </c>
      <c r="R30">
        <v>570</v>
      </c>
      <c r="S30" t="s">
        <v>112</v>
      </c>
      <c r="T30">
        <v>42732</v>
      </c>
      <c r="U30">
        <v>3332</v>
      </c>
      <c r="V30">
        <v>42731</v>
      </c>
      <c r="W30">
        <v>78551</v>
      </c>
      <c r="X30">
        <v>5849</v>
      </c>
      <c r="Y30">
        <v>5119</v>
      </c>
      <c r="Z30">
        <v>41406</v>
      </c>
      <c r="AA30">
        <v>45341</v>
      </c>
      <c r="AB30">
        <v>4231</v>
      </c>
      <c r="AC30">
        <v>2869</v>
      </c>
      <c r="AD30">
        <v>3751</v>
      </c>
      <c r="AE30">
        <v>3766</v>
      </c>
      <c r="AF30">
        <v>3768</v>
      </c>
      <c r="AG30">
        <v>3749</v>
      </c>
      <c r="AH30">
        <v>3403</v>
      </c>
      <c r="AI30">
        <v>387</v>
      </c>
      <c r="AJ30">
        <v>540</v>
      </c>
      <c r="AK30">
        <v>3764</v>
      </c>
      <c r="AL30">
        <v>3710</v>
      </c>
      <c r="AM30">
        <v>8365</v>
      </c>
      <c r="AN30">
        <v>3721</v>
      </c>
      <c r="AO30">
        <v>9929</v>
      </c>
      <c r="AP30">
        <v>8852</v>
      </c>
      <c r="AQ30">
        <v>8855</v>
      </c>
      <c r="AR30">
        <v>3961</v>
      </c>
      <c r="AS30">
        <v>26</v>
      </c>
      <c r="AT30">
        <v>6</v>
      </c>
      <c r="AU30">
        <v>0</v>
      </c>
      <c r="AV30">
        <v>7</v>
      </c>
      <c r="AW30">
        <v>7</v>
      </c>
      <c r="AX30">
        <v>11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 t="str">
        <f t="shared" si="0"/>
        <v/>
      </c>
      <c r="BI30" t="str">
        <f t="shared" si="1"/>
        <v/>
      </c>
      <c r="BJ30">
        <f t="shared" si="2"/>
        <v>0</v>
      </c>
      <c r="BK30" t="str">
        <f t="shared" si="3"/>
        <v/>
      </c>
      <c r="BL30" t="str">
        <f t="shared" si="4"/>
        <v/>
      </c>
      <c r="BM30" t="str">
        <f t="shared" si="5"/>
        <v/>
      </c>
      <c r="BN30" t="str">
        <f t="shared" si="6"/>
        <v/>
      </c>
      <c r="BO30" t="str">
        <f t="shared" si="7"/>
        <v/>
      </c>
      <c r="BP30" t="str">
        <f t="shared" si="8"/>
        <v/>
      </c>
      <c r="BQ30" t="str">
        <f t="shared" si="9"/>
        <v/>
      </c>
      <c r="BR30" t="str">
        <f t="shared" si="10"/>
        <v/>
      </c>
      <c r="BS30" t="str">
        <f t="shared" si="11"/>
        <v/>
      </c>
      <c r="BT30" t="str">
        <f t="shared" si="12"/>
        <v/>
      </c>
      <c r="BU30" t="str">
        <f t="shared" si="13"/>
        <v/>
      </c>
      <c r="BV30" t="str">
        <f t="shared" si="14"/>
        <v/>
      </c>
      <c r="BW30">
        <f t="shared" si="15"/>
        <v>0</v>
      </c>
      <c r="BX30">
        <f t="shared" si="16"/>
        <v>0</v>
      </c>
      <c r="BY30">
        <f t="shared" si="17"/>
        <v>1</v>
      </c>
      <c r="BZ30">
        <f t="shared" si="18"/>
        <v>1</v>
      </c>
      <c r="CA30">
        <f t="shared" si="19"/>
        <v>1</v>
      </c>
      <c r="CB30">
        <f t="shared" si="20"/>
        <v>0</v>
      </c>
      <c r="CF30" s="5" t="s">
        <v>206</v>
      </c>
      <c r="CG30">
        <f>QUARTILE(BW$2:BW$1279, 0)</f>
        <v>0</v>
      </c>
      <c r="CM30" t="s">
        <v>200</v>
      </c>
      <c r="CN30">
        <f>COUNTIFS($BW$2:$BW$113669, "&gt;7", $BY$2:$BY$113669, "=0", $CA$2:$CA$113669, "=0",  $BX$2:$BX$113669, "&gt;0", $D$2:$D$113669, "=1")</f>
        <v>10</v>
      </c>
      <c r="CO30">
        <f>COUNTIFS($BW$2:$BW$113669, "&gt;7", $BY$2:$BY$113669, "=0", $CA$2:$CA$113669, "=0",  $BX$2:$BX$113669, "&gt;0")</f>
        <v>28</v>
      </c>
      <c r="CP30">
        <f>CN30/CO30*100</f>
        <v>35.714285714285715</v>
      </c>
    </row>
    <row r="31" spans="1:97" x14ac:dyDescent="0.35">
      <c r="A31">
        <v>4.6712274000000003</v>
      </c>
      <c r="B31">
        <v>2010</v>
      </c>
      <c r="C31">
        <v>32</v>
      </c>
      <c r="D31">
        <v>0</v>
      </c>
      <c r="E31">
        <v>3</v>
      </c>
      <c r="F31">
        <v>-9</v>
      </c>
      <c r="G31">
        <v>0</v>
      </c>
      <c r="H31">
        <v>48534</v>
      </c>
      <c r="I31">
        <v>8</v>
      </c>
      <c r="J31">
        <v>6</v>
      </c>
      <c r="K31">
        <v>329817</v>
      </c>
      <c r="L31">
        <v>1</v>
      </c>
      <c r="M31">
        <v>2</v>
      </c>
      <c r="N31">
        <v>2</v>
      </c>
      <c r="O31">
        <v>3844</v>
      </c>
      <c r="P31">
        <v>42741</v>
      </c>
      <c r="Q31">
        <v>51881</v>
      </c>
      <c r="R31">
        <v>41071</v>
      </c>
      <c r="S31">
        <v>3811</v>
      </c>
      <c r="T31">
        <v>486</v>
      </c>
      <c r="U31">
        <v>570</v>
      </c>
      <c r="V31">
        <v>25012</v>
      </c>
      <c r="W31">
        <v>2869</v>
      </c>
      <c r="X31">
        <v>78551</v>
      </c>
      <c r="Y31">
        <v>78552</v>
      </c>
      <c r="Z31">
        <v>42731</v>
      </c>
      <c r="AA31">
        <v>4254</v>
      </c>
      <c r="AB31">
        <v>4275</v>
      </c>
      <c r="AC31">
        <v>5849</v>
      </c>
      <c r="AD31">
        <v>3768</v>
      </c>
      <c r="AE31">
        <v>9672</v>
      </c>
      <c r="AF31">
        <v>9904</v>
      </c>
      <c r="AG31">
        <v>9604</v>
      </c>
      <c r="AH31">
        <v>2121</v>
      </c>
      <c r="AI31">
        <v>2102</v>
      </c>
      <c r="AJ31">
        <v>3893</v>
      </c>
      <c r="AK31">
        <v>9962</v>
      </c>
      <c r="AL31">
        <v>8872</v>
      </c>
      <c r="AM31">
        <v>3721</v>
      </c>
      <c r="AN31">
        <v>8964</v>
      </c>
      <c r="AO31" t="s">
        <v>62</v>
      </c>
      <c r="AP31" t="s">
        <v>62</v>
      </c>
      <c r="AQ31" t="s">
        <v>62</v>
      </c>
      <c r="AR31" t="s">
        <v>62</v>
      </c>
      <c r="AS31">
        <v>3</v>
      </c>
      <c r="AT31">
        <v>0</v>
      </c>
      <c r="AU31">
        <v>1</v>
      </c>
      <c r="AV31">
        <v>0</v>
      </c>
      <c r="AW31">
        <v>6</v>
      </c>
      <c r="AX31">
        <v>6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-99</v>
      </c>
      <c r="BE31">
        <v>-99</v>
      </c>
      <c r="BF31">
        <v>-99</v>
      </c>
      <c r="BG31">
        <v>-99</v>
      </c>
      <c r="BH31">
        <f t="shared" si="0"/>
        <v>3</v>
      </c>
      <c r="BI31" t="str">
        <f t="shared" si="1"/>
        <v/>
      </c>
      <c r="BJ31" t="str">
        <f t="shared" si="2"/>
        <v/>
      </c>
      <c r="BK31" t="str">
        <f t="shared" si="3"/>
        <v/>
      </c>
      <c r="BL31" t="str">
        <f t="shared" si="4"/>
        <v/>
      </c>
      <c r="BM31" t="str">
        <f t="shared" si="5"/>
        <v/>
      </c>
      <c r="BN31" t="str">
        <f t="shared" si="6"/>
        <v/>
      </c>
      <c r="BO31" t="str">
        <f t="shared" si="7"/>
        <v/>
      </c>
      <c r="BP31" t="str">
        <f t="shared" si="8"/>
        <v/>
      </c>
      <c r="BQ31" t="str">
        <f t="shared" si="9"/>
        <v/>
      </c>
      <c r="BR31" t="str">
        <f t="shared" si="10"/>
        <v/>
      </c>
      <c r="BS31" t="str">
        <f t="shared" si="11"/>
        <v/>
      </c>
      <c r="BT31" t="str">
        <f t="shared" si="12"/>
        <v/>
      </c>
      <c r="BU31" t="str">
        <f t="shared" si="13"/>
        <v/>
      </c>
      <c r="BV31" t="str">
        <f t="shared" si="14"/>
        <v/>
      </c>
      <c r="BW31">
        <f t="shared" si="15"/>
        <v>3</v>
      </c>
      <c r="BX31">
        <f t="shared" si="16"/>
        <v>0</v>
      </c>
      <c r="BY31">
        <f t="shared" si="17"/>
        <v>1</v>
      </c>
      <c r="BZ31">
        <f t="shared" si="18"/>
        <v>1</v>
      </c>
      <c r="CA31">
        <f t="shared" si="19"/>
        <v>1</v>
      </c>
      <c r="CB31">
        <f t="shared" si="20"/>
        <v>0</v>
      </c>
      <c r="CF31" s="5" t="s">
        <v>207</v>
      </c>
      <c r="CG31">
        <f>QUARTILE(BW$2:BW$1279, 1)</f>
        <v>0</v>
      </c>
    </row>
    <row r="32" spans="1:97" x14ac:dyDescent="0.35">
      <c r="A32">
        <v>5.6696948000000003</v>
      </c>
      <c r="B32">
        <v>2011</v>
      </c>
      <c r="C32">
        <v>32</v>
      </c>
      <c r="D32">
        <v>0</v>
      </c>
      <c r="E32">
        <v>3</v>
      </c>
      <c r="F32">
        <v>-9</v>
      </c>
      <c r="G32">
        <v>1</v>
      </c>
      <c r="H32">
        <v>6624</v>
      </c>
      <c r="I32">
        <v>21</v>
      </c>
      <c r="J32">
        <v>1</v>
      </c>
      <c r="K32">
        <v>574363</v>
      </c>
      <c r="L32">
        <v>4</v>
      </c>
      <c r="M32">
        <v>-9</v>
      </c>
      <c r="N32">
        <v>5</v>
      </c>
      <c r="O32">
        <v>41071</v>
      </c>
      <c r="P32">
        <v>42823</v>
      </c>
      <c r="Q32">
        <v>5849</v>
      </c>
      <c r="R32" t="s">
        <v>126</v>
      </c>
      <c r="S32">
        <v>4280</v>
      </c>
      <c r="T32">
        <v>40390</v>
      </c>
      <c r="U32">
        <v>5859</v>
      </c>
      <c r="V32">
        <v>25000</v>
      </c>
      <c r="W32">
        <v>2724</v>
      </c>
      <c r="X32">
        <v>56400</v>
      </c>
      <c r="Y32" t="s">
        <v>87</v>
      </c>
      <c r="Z32" t="s">
        <v>110</v>
      </c>
      <c r="AA32" t="s">
        <v>167</v>
      </c>
      <c r="AB32" t="s">
        <v>168</v>
      </c>
      <c r="AC32" t="s">
        <v>61</v>
      </c>
      <c r="AD32">
        <v>3768</v>
      </c>
      <c r="AE32">
        <v>3722</v>
      </c>
      <c r="AF32">
        <v>66</v>
      </c>
      <c r="AG32">
        <v>3606</v>
      </c>
      <c r="AH32">
        <v>8853</v>
      </c>
      <c r="AI32">
        <v>47</v>
      </c>
      <c r="AJ32">
        <v>41</v>
      </c>
      <c r="AK32">
        <v>8856</v>
      </c>
      <c r="AL32">
        <v>24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f t="shared" si="0"/>
        <v>4</v>
      </c>
      <c r="BI32" t="str">
        <f t="shared" si="1"/>
        <v/>
      </c>
      <c r="BJ32" t="str">
        <f t="shared" si="2"/>
        <v/>
      </c>
      <c r="BK32" t="str">
        <f t="shared" si="3"/>
        <v/>
      </c>
      <c r="BL32" t="str">
        <f t="shared" si="4"/>
        <v/>
      </c>
      <c r="BM32" t="str">
        <f t="shared" si="5"/>
        <v/>
      </c>
      <c r="BN32" t="str">
        <f t="shared" si="6"/>
        <v/>
      </c>
      <c r="BO32" t="str">
        <f t="shared" si="7"/>
        <v/>
      </c>
      <c r="BP32" t="str">
        <f t="shared" si="8"/>
        <v/>
      </c>
      <c r="BQ32" t="str">
        <f t="shared" si="9"/>
        <v/>
      </c>
      <c r="BR32" t="str">
        <f t="shared" si="10"/>
        <v/>
      </c>
      <c r="BS32" t="str">
        <f t="shared" si="11"/>
        <v/>
      </c>
      <c r="BT32" t="str">
        <f t="shared" si="12"/>
        <v/>
      </c>
      <c r="BU32" t="str">
        <f t="shared" si="13"/>
        <v/>
      </c>
      <c r="BV32" t="str">
        <f t="shared" si="14"/>
        <v/>
      </c>
      <c r="BW32">
        <f t="shared" si="15"/>
        <v>4</v>
      </c>
      <c r="BX32">
        <f t="shared" si="16"/>
        <v>1</v>
      </c>
      <c r="BY32">
        <f t="shared" si="17"/>
        <v>0</v>
      </c>
      <c r="BZ32">
        <f t="shared" si="18"/>
        <v>1</v>
      </c>
      <c r="CA32">
        <f t="shared" si="19"/>
        <v>1</v>
      </c>
      <c r="CB32">
        <f t="shared" si="20"/>
        <v>1</v>
      </c>
      <c r="CF32" s="5" t="s">
        <v>208</v>
      </c>
      <c r="CG32">
        <f>QUARTILE(BW$2:BW$1279, 2)</f>
        <v>2</v>
      </c>
      <c r="CL32" t="s">
        <v>215</v>
      </c>
      <c r="CM32" t="s">
        <v>198</v>
      </c>
      <c r="CN32">
        <f>COUNTIFS($BW$2:$BW$113669, "&lt;2", $CB$2:$CB$113669, "&gt;0", $D$2:$D$113669, "=1")</f>
        <v>57</v>
      </c>
      <c r="CO32">
        <f>COUNTIFS($BW$2:$BW$113669, "&lt;2", $CB$2:$CB$113669, "&gt;0")</f>
        <v>234</v>
      </c>
      <c r="CP32">
        <f>CN32/CO32*100</f>
        <v>24.358974358974358</v>
      </c>
    </row>
    <row r="33" spans="1:94" x14ac:dyDescent="0.35">
      <c r="A33">
        <v>4.5922435999999998</v>
      </c>
      <c r="B33">
        <v>2011</v>
      </c>
      <c r="C33">
        <v>33</v>
      </c>
      <c r="D33">
        <v>1</v>
      </c>
      <c r="E33">
        <v>3</v>
      </c>
      <c r="F33">
        <v>-9</v>
      </c>
      <c r="G33">
        <v>0</v>
      </c>
      <c r="H33">
        <v>25069</v>
      </c>
      <c r="I33">
        <v>5</v>
      </c>
      <c r="J33">
        <v>-9</v>
      </c>
      <c r="K33">
        <v>647699</v>
      </c>
      <c r="L33">
        <v>4</v>
      </c>
      <c r="M33">
        <v>2</v>
      </c>
      <c r="N33">
        <v>20</v>
      </c>
      <c r="O33">
        <v>41401</v>
      </c>
      <c r="P33">
        <v>42820</v>
      </c>
      <c r="Q33">
        <v>4254</v>
      </c>
      <c r="R33">
        <v>4280</v>
      </c>
      <c r="S33">
        <v>25000</v>
      </c>
      <c r="T33">
        <v>2859</v>
      </c>
      <c r="U33" t="s">
        <v>59</v>
      </c>
      <c r="V33">
        <v>2724</v>
      </c>
      <c r="W33" t="s">
        <v>61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>
        <v>3768</v>
      </c>
      <c r="AE33">
        <v>3723</v>
      </c>
      <c r="AF33">
        <v>66</v>
      </c>
      <c r="AG33">
        <v>3607</v>
      </c>
      <c r="AH33">
        <v>47</v>
      </c>
      <c r="AI33">
        <v>41</v>
      </c>
      <c r="AJ33">
        <v>24</v>
      </c>
      <c r="AK33">
        <v>8856</v>
      </c>
      <c r="AL33">
        <v>8854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>
        <v>7</v>
      </c>
      <c r="AT33">
        <v>1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1</v>
      </c>
      <c r="BA33">
        <v>1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f t="shared" si="0"/>
        <v>7</v>
      </c>
      <c r="BI33" t="str">
        <f t="shared" si="1"/>
        <v/>
      </c>
      <c r="BJ33" t="str">
        <f t="shared" si="2"/>
        <v/>
      </c>
      <c r="BK33" t="str">
        <f t="shared" si="3"/>
        <v/>
      </c>
      <c r="BL33" t="str">
        <f t="shared" si="4"/>
        <v/>
      </c>
      <c r="BM33" t="str">
        <f t="shared" si="5"/>
        <v/>
      </c>
      <c r="BN33" t="str">
        <f t="shared" si="6"/>
        <v/>
      </c>
      <c r="BO33" t="str">
        <f t="shared" si="7"/>
        <v/>
      </c>
      <c r="BP33" t="str">
        <f t="shared" si="8"/>
        <v/>
      </c>
      <c r="BQ33" t="str">
        <f t="shared" si="9"/>
        <v/>
      </c>
      <c r="BR33" t="str">
        <f t="shared" si="10"/>
        <v/>
      </c>
      <c r="BS33" t="str">
        <f t="shared" si="11"/>
        <v/>
      </c>
      <c r="BT33" t="str">
        <f t="shared" si="12"/>
        <v/>
      </c>
      <c r="BU33" t="str">
        <f t="shared" si="13"/>
        <v/>
      </c>
      <c r="BV33" t="str">
        <f t="shared" si="14"/>
        <v/>
      </c>
      <c r="BW33">
        <f t="shared" si="15"/>
        <v>7</v>
      </c>
      <c r="BX33">
        <f t="shared" si="16"/>
        <v>1</v>
      </c>
      <c r="BY33">
        <f t="shared" si="17"/>
        <v>0</v>
      </c>
      <c r="BZ33">
        <f t="shared" si="18"/>
        <v>0</v>
      </c>
      <c r="CA33">
        <f t="shared" si="19"/>
        <v>0</v>
      </c>
      <c r="CB33">
        <f t="shared" si="20"/>
        <v>1</v>
      </c>
      <c r="CF33" s="5" t="s">
        <v>209</v>
      </c>
      <c r="CG33">
        <f>QUARTILE(BW$2:BW$1279, 3)</f>
        <v>5</v>
      </c>
      <c r="CM33" t="s">
        <v>199</v>
      </c>
      <c r="CN33">
        <f>COUNTIFS($BW$2:$BW$113669, "&lt;8", $CB$2:$CB$113669, "&gt;0", $D$2:$D$113669, "=1") - CN32</f>
        <v>63</v>
      </c>
      <c r="CO33">
        <f>COUNTIFS($BW$2:$BW$113669, "&lt;8", $CB$2:$CB$113669, "&gt;0") - CO32</f>
        <v>206</v>
      </c>
      <c r="CP33">
        <f>CN33/CO33*100</f>
        <v>30.582524271844658</v>
      </c>
    </row>
    <row r="34" spans="1:94" x14ac:dyDescent="0.35">
      <c r="A34">
        <v>5.3919119000000002</v>
      </c>
      <c r="B34">
        <v>2008</v>
      </c>
      <c r="C34">
        <v>34</v>
      </c>
      <c r="D34">
        <v>1</v>
      </c>
      <c r="E34">
        <v>2</v>
      </c>
      <c r="F34">
        <v>-9</v>
      </c>
      <c r="G34">
        <v>1</v>
      </c>
      <c r="H34">
        <v>12055</v>
      </c>
      <c r="I34">
        <v>4</v>
      </c>
      <c r="J34">
        <v>2</v>
      </c>
      <c r="K34">
        <v>86662</v>
      </c>
      <c r="L34">
        <v>1</v>
      </c>
      <c r="M34">
        <v>1</v>
      </c>
      <c r="N34">
        <v>20</v>
      </c>
      <c r="O34">
        <v>4271</v>
      </c>
      <c r="P34">
        <v>99672</v>
      </c>
      <c r="Q34">
        <v>4280</v>
      </c>
      <c r="R34">
        <v>4148</v>
      </c>
      <c r="S34">
        <v>4111</v>
      </c>
      <c r="T34">
        <v>41401</v>
      </c>
      <c r="U34">
        <v>42731</v>
      </c>
      <c r="V34">
        <v>2724</v>
      </c>
      <c r="W34">
        <v>2725</v>
      </c>
      <c r="X34" t="s">
        <v>68</v>
      </c>
      <c r="Y34" t="s">
        <v>75</v>
      </c>
      <c r="Z34" t="s">
        <v>91</v>
      </c>
      <c r="AA34" t="s">
        <v>61</v>
      </c>
      <c r="AB34" t="s">
        <v>61</v>
      </c>
      <c r="AC34" t="s">
        <v>61</v>
      </c>
      <c r="AD34">
        <v>3768</v>
      </c>
      <c r="AE34">
        <v>8856</v>
      </c>
      <c r="AF34">
        <v>66</v>
      </c>
      <c r="AG34">
        <v>3607</v>
      </c>
      <c r="AH34">
        <v>45</v>
      </c>
      <c r="AI34">
        <v>40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f t="shared" si="0"/>
        <v>0</v>
      </c>
      <c r="BI34" t="str">
        <f t="shared" si="1"/>
        <v/>
      </c>
      <c r="BJ34" t="str">
        <f t="shared" si="2"/>
        <v/>
      </c>
      <c r="BK34" t="str">
        <f t="shared" si="3"/>
        <v/>
      </c>
      <c r="BL34" t="str">
        <f t="shared" si="4"/>
        <v/>
      </c>
      <c r="BM34" t="str">
        <f t="shared" si="5"/>
        <v/>
      </c>
      <c r="BN34" t="str">
        <f t="shared" si="6"/>
        <v/>
      </c>
      <c r="BO34" t="str">
        <f t="shared" si="7"/>
        <v/>
      </c>
      <c r="BP34" t="str">
        <f t="shared" si="8"/>
        <v/>
      </c>
      <c r="BQ34" t="str">
        <f t="shared" si="9"/>
        <v/>
      </c>
      <c r="BR34" t="str">
        <f t="shared" si="10"/>
        <v/>
      </c>
      <c r="BS34" t="str">
        <f t="shared" si="11"/>
        <v/>
      </c>
      <c r="BT34" t="str">
        <f t="shared" si="12"/>
        <v/>
      </c>
      <c r="BU34" t="str">
        <f t="shared" si="13"/>
        <v/>
      </c>
      <c r="BV34" t="str">
        <f t="shared" si="14"/>
        <v/>
      </c>
      <c r="BW34">
        <f t="shared" si="15"/>
        <v>0</v>
      </c>
      <c r="BX34">
        <f t="shared" si="16"/>
        <v>1</v>
      </c>
      <c r="BY34">
        <f t="shared" si="17"/>
        <v>0</v>
      </c>
      <c r="BZ34">
        <f t="shared" si="18"/>
        <v>0</v>
      </c>
      <c r="CA34">
        <f t="shared" si="19"/>
        <v>0</v>
      </c>
      <c r="CB34">
        <f t="shared" si="20"/>
        <v>1</v>
      </c>
      <c r="CF34" s="5" t="s">
        <v>210</v>
      </c>
      <c r="CG34">
        <f>QUARTILE(BW$2:BW$1279, 4)</f>
        <v>82</v>
      </c>
      <c r="CM34" t="s">
        <v>200</v>
      </c>
      <c r="CN34">
        <f>COUNTIFS($BW$2:$BW$113669, "&gt;7", $CB$2:$CB$113669, "&gt;0", $D$2:$D$113669, "=1")</f>
        <v>19</v>
      </c>
      <c r="CO34">
        <f>COUNTIFS($BW$2:$BW$113669, "&gt;7", $CB$2:$CB$113669, "&gt;0")</f>
        <v>77</v>
      </c>
      <c r="CP34">
        <f>CN34/CO34*100</f>
        <v>24.675324675324674</v>
      </c>
    </row>
    <row r="35" spans="1:94" x14ac:dyDescent="0.35">
      <c r="A35">
        <v>5.1304252000000004</v>
      </c>
      <c r="B35">
        <v>2009</v>
      </c>
      <c r="C35">
        <v>35</v>
      </c>
      <c r="D35">
        <v>1</v>
      </c>
      <c r="E35">
        <v>6</v>
      </c>
      <c r="F35">
        <v>-9</v>
      </c>
      <c r="G35">
        <v>0</v>
      </c>
      <c r="H35">
        <v>6367</v>
      </c>
      <c r="I35">
        <v>12</v>
      </c>
      <c r="J35">
        <v>2</v>
      </c>
      <c r="K35">
        <v>493321</v>
      </c>
      <c r="L35">
        <v>4</v>
      </c>
      <c r="M35">
        <v>-9</v>
      </c>
      <c r="N35">
        <v>20</v>
      </c>
      <c r="O35">
        <v>41401</v>
      </c>
      <c r="P35">
        <v>4111</v>
      </c>
      <c r="Q35" t="s">
        <v>70</v>
      </c>
      <c r="R35">
        <v>4280</v>
      </c>
      <c r="S35">
        <v>4019</v>
      </c>
      <c r="T35">
        <v>25000</v>
      </c>
      <c r="U35">
        <v>2720</v>
      </c>
      <c r="V35">
        <v>42789</v>
      </c>
      <c r="W35">
        <v>412</v>
      </c>
      <c r="X35" t="s">
        <v>64</v>
      </c>
      <c r="Y35" t="s">
        <v>75</v>
      </c>
      <c r="Z35" t="s">
        <v>103</v>
      </c>
      <c r="AA35" t="s">
        <v>71</v>
      </c>
      <c r="AB35" t="s">
        <v>69</v>
      </c>
      <c r="AC35" t="s">
        <v>73</v>
      </c>
      <c r="AD35">
        <v>3768</v>
      </c>
      <c r="AE35">
        <v>3721</v>
      </c>
      <c r="AF35">
        <v>66</v>
      </c>
      <c r="AG35">
        <v>3607</v>
      </c>
      <c r="AH35">
        <v>47</v>
      </c>
      <c r="AI35">
        <v>41</v>
      </c>
      <c r="AJ35">
        <v>8968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f t="shared" si="0"/>
        <v>0</v>
      </c>
      <c r="BI35" t="str">
        <f t="shared" si="1"/>
        <v/>
      </c>
      <c r="BJ35" t="str">
        <f t="shared" si="2"/>
        <v/>
      </c>
      <c r="BK35" t="str">
        <f t="shared" si="3"/>
        <v/>
      </c>
      <c r="BL35" t="str">
        <f t="shared" si="4"/>
        <v/>
      </c>
      <c r="BM35" t="str">
        <f t="shared" si="5"/>
        <v/>
      </c>
      <c r="BN35" t="str">
        <f t="shared" si="6"/>
        <v/>
      </c>
      <c r="BO35" t="str">
        <f t="shared" si="7"/>
        <v/>
      </c>
      <c r="BP35" t="str">
        <f t="shared" si="8"/>
        <v/>
      </c>
      <c r="BQ35" t="str">
        <f t="shared" si="9"/>
        <v/>
      </c>
      <c r="BR35" t="str">
        <f t="shared" si="10"/>
        <v/>
      </c>
      <c r="BS35" t="str">
        <f t="shared" si="11"/>
        <v/>
      </c>
      <c r="BT35" t="str">
        <f t="shared" si="12"/>
        <v/>
      </c>
      <c r="BU35" t="str">
        <f t="shared" si="13"/>
        <v/>
      </c>
      <c r="BV35" t="str">
        <f t="shared" si="14"/>
        <v/>
      </c>
      <c r="BW35">
        <f t="shared" si="15"/>
        <v>0</v>
      </c>
      <c r="BX35">
        <f t="shared" si="16"/>
        <v>1</v>
      </c>
      <c r="BY35">
        <f t="shared" si="17"/>
        <v>0</v>
      </c>
      <c r="BZ35">
        <f t="shared" si="18"/>
        <v>0</v>
      </c>
      <c r="CA35">
        <f t="shared" si="19"/>
        <v>0</v>
      </c>
      <c r="CB35">
        <f t="shared" si="20"/>
        <v>1</v>
      </c>
    </row>
    <row r="36" spans="1:94" x14ac:dyDescent="0.35">
      <c r="A36">
        <v>4.6257744000000001</v>
      </c>
      <c r="B36">
        <v>2010</v>
      </c>
      <c r="C36">
        <v>35</v>
      </c>
      <c r="D36">
        <v>0</v>
      </c>
      <c r="E36">
        <v>3</v>
      </c>
      <c r="F36">
        <v>6</v>
      </c>
      <c r="G36">
        <v>1</v>
      </c>
      <c r="H36">
        <v>35008</v>
      </c>
      <c r="I36">
        <v>29</v>
      </c>
      <c r="J36">
        <v>1</v>
      </c>
      <c r="K36">
        <v>234761</v>
      </c>
      <c r="L36">
        <v>1</v>
      </c>
      <c r="M36">
        <v>1</v>
      </c>
      <c r="N36">
        <v>1</v>
      </c>
      <c r="O36">
        <v>41071</v>
      </c>
      <c r="P36">
        <v>42823</v>
      </c>
      <c r="Q36">
        <v>4271</v>
      </c>
      <c r="R36">
        <v>5990</v>
      </c>
      <c r="S36">
        <v>4010</v>
      </c>
      <c r="T36">
        <v>51882</v>
      </c>
      <c r="U36">
        <v>41401</v>
      </c>
      <c r="V36">
        <v>4142</v>
      </c>
      <c r="W36">
        <v>4280</v>
      </c>
      <c r="X36">
        <v>4148</v>
      </c>
      <c r="Y36">
        <v>2724</v>
      </c>
      <c r="Z36">
        <v>4263</v>
      </c>
      <c r="AA36" t="s">
        <v>75</v>
      </c>
      <c r="AB36" t="s">
        <v>61</v>
      </c>
      <c r="AC36" t="s">
        <v>61</v>
      </c>
      <c r="AD36">
        <v>3768</v>
      </c>
      <c r="AE36">
        <v>3722</v>
      </c>
      <c r="AF36">
        <v>66</v>
      </c>
      <c r="AG36">
        <v>51</v>
      </c>
      <c r="AH36">
        <v>3607</v>
      </c>
      <c r="AI36">
        <v>48</v>
      </c>
      <c r="AJ36">
        <v>43</v>
      </c>
      <c r="AK36">
        <v>44</v>
      </c>
      <c r="AL36">
        <v>8856</v>
      </c>
      <c r="AM36">
        <v>8853</v>
      </c>
      <c r="AN36">
        <v>8842</v>
      </c>
      <c r="AO36">
        <v>3726</v>
      </c>
      <c r="AP36">
        <v>3893</v>
      </c>
      <c r="AQ36">
        <v>8856</v>
      </c>
      <c r="AR36">
        <v>8749</v>
      </c>
      <c r="AS36">
        <v>2</v>
      </c>
      <c r="AT36">
        <v>1</v>
      </c>
      <c r="AU36">
        <v>2</v>
      </c>
      <c r="AV36">
        <v>7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1</v>
      </c>
      <c r="BC36">
        <v>1</v>
      </c>
      <c r="BD36">
        <v>4</v>
      </c>
      <c r="BE36">
        <v>2</v>
      </c>
      <c r="BF36">
        <v>1</v>
      </c>
      <c r="BG36">
        <v>7</v>
      </c>
      <c r="BH36">
        <f t="shared" si="0"/>
        <v>2</v>
      </c>
      <c r="BI36" t="str">
        <f t="shared" si="1"/>
        <v/>
      </c>
      <c r="BJ36" t="str">
        <f t="shared" si="2"/>
        <v/>
      </c>
      <c r="BK36" t="str">
        <f t="shared" si="3"/>
        <v/>
      </c>
      <c r="BL36" t="str">
        <f t="shared" si="4"/>
        <v/>
      </c>
      <c r="BM36" t="str">
        <f t="shared" si="5"/>
        <v/>
      </c>
      <c r="BN36" t="str">
        <f t="shared" si="6"/>
        <v/>
      </c>
      <c r="BO36" t="str">
        <f t="shared" si="7"/>
        <v/>
      </c>
      <c r="BP36" t="str">
        <f t="shared" si="8"/>
        <v/>
      </c>
      <c r="BQ36" t="str">
        <f t="shared" si="9"/>
        <v/>
      </c>
      <c r="BR36" t="str">
        <f t="shared" si="10"/>
        <v/>
      </c>
      <c r="BS36" t="str">
        <f t="shared" si="11"/>
        <v/>
      </c>
      <c r="BT36" t="str">
        <f t="shared" si="12"/>
        <v/>
      </c>
      <c r="BU36" t="str">
        <f t="shared" si="13"/>
        <v/>
      </c>
      <c r="BV36" t="str">
        <f t="shared" si="14"/>
        <v/>
      </c>
      <c r="BW36">
        <f t="shared" si="15"/>
        <v>2</v>
      </c>
      <c r="BX36">
        <f t="shared" si="16"/>
        <v>1</v>
      </c>
      <c r="BY36">
        <f t="shared" si="17"/>
        <v>0</v>
      </c>
      <c r="BZ36">
        <f t="shared" si="18"/>
        <v>1</v>
      </c>
      <c r="CA36">
        <f t="shared" si="19"/>
        <v>1</v>
      </c>
      <c r="CB36">
        <f t="shared" si="20"/>
        <v>1</v>
      </c>
    </row>
    <row r="37" spans="1:94" x14ac:dyDescent="0.35">
      <c r="A37">
        <v>4.6981218</v>
      </c>
      <c r="B37">
        <v>2009</v>
      </c>
      <c r="C37">
        <v>36</v>
      </c>
      <c r="D37">
        <v>1</v>
      </c>
      <c r="E37">
        <v>3</v>
      </c>
      <c r="F37">
        <v>4</v>
      </c>
      <c r="G37">
        <v>0</v>
      </c>
      <c r="H37">
        <v>17223</v>
      </c>
      <c r="I37">
        <v>23</v>
      </c>
      <c r="J37">
        <v>1</v>
      </c>
      <c r="K37">
        <v>-666666666</v>
      </c>
      <c r="L37">
        <v>2</v>
      </c>
      <c r="M37">
        <v>3</v>
      </c>
      <c r="N37">
        <v>20</v>
      </c>
      <c r="O37">
        <v>41011</v>
      </c>
      <c r="P37">
        <v>78551</v>
      </c>
      <c r="Q37">
        <v>51881</v>
      </c>
      <c r="R37">
        <v>5180</v>
      </c>
      <c r="S37">
        <v>2762</v>
      </c>
      <c r="T37">
        <v>41401</v>
      </c>
      <c r="U37">
        <v>4240</v>
      </c>
      <c r="V37">
        <v>2875</v>
      </c>
      <c r="W37">
        <v>4142</v>
      </c>
      <c r="X37">
        <v>30000</v>
      </c>
      <c r="Y37">
        <v>2768</v>
      </c>
      <c r="Z37">
        <v>2859</v>
      </c>
      <c r="AA37" t="s">
        <v>61</v>
      </c>
      <c r="AB37" t="s">
        <v>61</v>
      </c>
      <c r="AC37" t="s">
        <v>61</v>
      </c>
      <c r="AD37">
        <v>3768</v>
      </c>
      <c r="AE37">
        <v>3723</v>
      </c>
      <c r="AF37">
        <v>66</v>
      </c>
      <c r="AG37">
        <v>8853</v>
      </c>
      <c r="AH37">
        <v>8856</v>
      </c>
      <c r="AI37">
        <v>9920</v>
      </c>
      <c r="AJ37">
        <v>3606</v>
      </c>
      <c r="AK37">
        <v>45</v>
      </c>
      <c r="AL37">
        <v>41</v>
      </c>
      <c r="AM37">
        <v>46</v>
      </c>
      <c r="AN37">
        <v>9904</v>
      </c>
      <c r="AO37">
        <v>3768</v>
      </c>
      <c r="AP37">
        <v>66</v>
      </c>
      <c r="AQ37">
        <v>8853</v>
      </c>
      <c r="AR37">
        <v>3606</v>
      </c>
      <c r="AS37">
        <v>7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5</v>
      </c>
      <c r="BC37">
        <v>-99</v>
      </c>
      <c r="BD37">
        <v>0</v>
      </c>
      <c r="BE37">
        <v>5</v>
      </c>
      <c r="BF37">
        <v>5</v>
      </c>
      <c r="BG37">
        <v>5</v>
      </c>
      <c r="BH37">
        <f t="shared" si="0"/>
        <v>7</v>
      </c>
      <c r="BI37" t="str">
        <f t="shared" si="1"/>
        <v/>
      </c>
      <c r="BJ37" t="str">
        <f t="shared" si="2"/>
        <v/>
      </c>
      <c r="BK37" t="str">
        <f t="shared" si="3"/>
        <v/>
      </c>
      <c r="BL37" t="str">
        <f t="shared" si="4"/>
        <v/>
      </c>
      <c r="BM37" t="str">
        <f t="shared" si="5"/>
        <v/>
      </c>
      <c r="BN37" t="str">
        <f t="shared" si="6"/>
        <v/>
      </c>
      <c r="BO37" t="str">
        <f t="shared" si="7"/>
        <v/>
      </c>
      <c r="BP37" t="str">
        <f t="shared" si="8"/>
        <v/>
      </c>
      <c r="BQ37" t="str">
        <f t="shared" si="9"/>
        <v/>
      </c>
      <c r="BR37" t="str">
        <f t="shared" si="10"/>
        <v/>
      </c>
      <c r="BS37">
        <f t="shared" si="11"/>
        <v>0</v>
      </c>
      <c r="BT37" t="str">
        <f t="shared" si="12"/>
        <v/>
      </c>
      <c r="BU37" t="str">
        <f t="shared" si="13"/>
        <v/>
      </c>
      <c r="BV37" t="str">
        <f t="shared" si="14"/>
        <v/>
      </c>
      <c r="BW37">
        <f t="shared" si="15"/>
        <v>0</v>
      </c>
      <c r="BX37">
        <f t="shared" si="16"/>
        <v>2</v>
      </c>
      <c r="BY37">
        <f t="shared" si="17"/>
        <v>1</v>
      </c>
      <c r="BZ37">
        <f t="shared" si="18"/>
        <v>1</v>
      </c>
      <c r="CA37">
        <f t="shared" si="19"/>
        <v>1</v>
      </c>
      <c r="CB37">
        <f t="shared" si="20"/>
        <v>0</v>
      </c>
    </row>
    <row r="38" spans="1:94" x14ac:dyDescent="0.35">
      <c r="A38">
        <v>5.6621094999999997</v>
      </c>
      <c r="B38">
        <v>2009</v>
      </c>
      <c r="C38">
        <v>36</v>
      </c>
      <c r="D38">
        <v>1</v>
      </c>
      <c r="E38">
        <v>3</v>
      </c>
      <c r="F38">
        <v>-9</v>
      </c>
      <c r="G38">
        <v>0</v>
      </c>
      <c r="H38">
        <v>36188</v>
      </c>
      <c r="I38">
        <v>1</v>
      </c>
      <c r="J38">
        <v>3</v>
      </c>
      <c r="K38">
        <v>160564</v>
      </c>
      <c r="L38">
        <v>4</v>
      </c>
      <c r="M38">
        <v>2</v>
      </c>
      <c r="N38">
        <v>20</v>
      </c>
      <c r="O38">
        <v>41011</v>
      </c>
      <c r="P38">
        <v>42821</v>
      </c>
      <c r="Q38">
        <v>42741</v>
      </c>
      <c r="R38">
        <v>4019</v>
      </c>
      <c r="S38">
        <v>41401</v>
      </c>
      <c r="T38">
        <v>3051</v>
      </c>
      <c r="U38">
        <v>2724</v>
      </c>
      <c r="V38">
        <v>4280</v>
      </c>
      <c r="W38">
        <v>7906</v>
      </c>
      <c r="X38">
        <v>4142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>
        <v>3768</v>
      </c>
      <c r="AE38">
        <v>3722</v>
      </c>
      <c r="AF38">
        <v>66</v>
      </c>
      <c r="AG38">
        <v>66</v>
      </c>
      <c r="AH38">
        <v>9744</v>
      </c>
      <c r="AI38">
        <v>8853</v>
      </c>
      <c r="AJ38">
        <v>8856</v>
      </c>
      <c r="AK38">
        <v>8842</v>
      </c>
      <c r="AL38">
        <v>3606</v>
      </c>
      <c r="AM38">
        <v>45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>
        <v>0</v>
      </c>
      <c r="AT38">
        <v>0</v>
      </c>
      <c r="AU38">
        <v>0</v>
      </c>
      <c r="AV38">
        <v>1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f t="shared" si="0"/>
        <v>0</v>
      </c>
      <c r="BI38" t="str">
        <f t="shared" si="1"/>
        <v/>
      </c>
      <c r="BJ38" t="str">
        <f t="shared" si="2"/>
        <v/>
      </c>
      <c r="BK38" t="str">
        <f t="shared" si="3"/>
        <v/>
      </c>
      <c r="BL38" t="str">
        <f t="shared" si="4"/>
        <v/>
      </c>
      <c r="BM38" t="str">
        <f t="shared" si="5"/>
        <v/>
      </c>
      <c r="BN38" t="str">
        <f t="shared" si="6"/>
        <v/>
      </c>
      <c r="BO38" t="str">
        <f t="shared" si="7"/>
        <v/>
      </c>
      <c r="BP38" t="str">
        <f t="shared" si="8"/>
        <v/>
      </c>
      <c r="BQ38" t="str">
        <f t="shared" si="9"/>
        <v/>
      </c>
      <c r="BR38" t="str">
        <f t="shared" si="10"/>
        <v/>
      </c>
      <c r="BS38" t="str">
        <f t="shared" si="11"/>
        <v/>
      </c>
      <c r="BT38" t="str">
        <f t="shared" si="12"/>
        <v/>
      </c>
      <c r="BU38" t="str">
        <f t="shared" si="13"/>
        <v/>
      </c>
      <c r="BV38" t="str">
        <f t="shared" si="14"/>
        <v/>
      </c>
      <c r="BW38">
        <f t="shared" si="15"/>
        <v>0</v>
      </c>
      <c r="BX38">
        <f t="shared" si="16"/>
        <v>2</v>
      </c>
      <c r="BY38">
        <f t="shared" si="17"/>
        <v>0</v>
      </c>
      <c r="BZ38">
        <f t="shared" si="18"/>
        <v>1</v>
      </c>
      <c r="CA38">
        <f t="shared" si="19"/>
        <v>1</v>
      </c>
      <c r="CB38">
        <f t="shared" si="20"/>
        <v>1</v>
      </c>
    </row>
    <row r="39" spans="1:94" x14ac:dyDescent="0.35">
      <c r="A39">
        <v>5.6319147999999997</v>
      </c>
      <c r="B39">
        <v>2011</v>
      </c>
      <c r="C39">
        <v>36</v>
      </c>
      <c r="D39">
        <v>0</v>
      </c>
      <c r="E39">
        <v>3</v>
      </c>
      <c r="F39">
        <v>-9</v>
      </c>
      <c r="G39">
        <v>0</v>
      </c>
      <c r="H39">
        <v>6641</v>
      </c>
      <c r="I39">
        <v>13</v>
      </c>
      <c r="J39">
        <v>1</v>
      </c>
      <c r="K39">
        <v>623623</v>
      </c>
      <c r="L39">
        <v>2</v>
      </c>
      <c r="M39">
        <v>-9</v>
      </c>
      <c r="N39">
        <v>5</v>
      </c>
      <c r="O39">
        <v>41041</v>
      </c>
      <c r="P39">
        <v>42823</v>
      </c>
      <c r="Q39">
        <v>570</v>
      </c>
      <c r="R39">
        <v>78551</v>
      </c>
      <c r="S39">
        <v>51881</v>
      </c>
      <c r="T39">
        <v>486</v>
      </c>
      <c r="U39">
        <v>42732</v>
      </c>
      <c r="V39">
        <v>5849</v>
      </c>
      <c r="W39">
        <v>5119</v>
      </c>
      <c r="X39">
        <v>5121</v>
      </c>
      <c r="Y39">
        <v>2762</v>
      </c>
      <c r="Z39">
        <v>4148</v>
      </c>
      <c r="AA39">
        <v>41400</v>
      </c>
      <c r="AB39">
        <v>4280</v>
      </c>
      <c r="AC39">
        <v>2859</v>
      </c>
      <c r="AD39">
        <v>3768</v>
      </c>
      <c r="AE39">
        <v>3722</v>
      </c>
      <c r="AF39">
        <v>66</v>
      </c>
      <c r="AG39">
        <v>66</v>
      </c>
      <c r="AH39">
        <v>3607</v>
      </c>
      <c r="AI39">
        <v>8853</v>
      </c>
      <c r="AJ39">
        <v>47</v>
      </c>
      <c r="AK39">
        <v>40</v>
      </c>
      <c r="AL39">
        <v>8872</v>
      </c>
      <c r="AM39">
        <v>3607</v>
      </c>
      <c r="AN39">
        <v>3722</v>
      </c>
      <c r="AO39">
        <v>47</v>
      </c>
      <c r="AP39">
        <v>42</v>
      </c>
      <c r="AQ39" t="s">
        <v>62</v>
      </c>
      <c r="AR39" t="s">
        <v>62</v>
      </c>
      <c r="AS39">
        <v>4</v>
      </c>
      <c r="AT39">
        <v>0</v>
      </c>
      <c r="AU39">
        <v>0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</v>
      </c>
      <c r="BC39">
        <v>3</v>
      </c>
      <c r="BD39">
        <v>3</v>
      </c>
      <c r="BE39">
        <v>3</v>
      </c>
      <c r="BF39">
        <v>-99</v>
      </c>
      <c r="BG39">
        <v>-99</v>
      </c>
      <c r="BH39">
        <f t="shared" si="0"/>
        <v>4</v>
      </c>
      <c r="BI39" t="str">
        <f t="shared" si="1"/>
        <v/>
      </c>
      <c r="BJ39" t="str">
        <f t="shared" si="2"/>
        <v/>
      </c>
      <c r="BK39" t="str">
        <f t="shared" si="3"/>
        <v/>
      </c>
      <c r="BL39" t="str">
        <f t="shared" si="4"/>
        <v/>
      </c>
      <c r="BM39" t="str">
        <f t="shared" si="5"/>
        <v/>
      </c>
      <c r="BN39" t="str">
        <f t="shared" si="6"/>
        <v/>
      </c>
      <c r="BO39" t="str">
        <f t="shared" si="7"/>
        <v/>
      </c>
      <c r="BP39" t="str">
        <f t="shared" si="8"/>
        <v/>
      </c>
      <c r="BQ39" t="str">
        <f t="shared" si="9"/>
        <v/>
      </c>
      <c r="BR39" t="str">
        <f t="shared" si="10"/>
        <v/>
      </c>
      <c r="BS39" t="str">
        <f t="shared" si="11"/>
        <v/>
      </c>
      <c r="BT39" t="str">
        <f t="shared" si="12"/>
        <v/>
      </c>
      <c r="BU39" t="str">
        <f t="shared" si="13"/>
        <v/>
      </c>
      <c r="BV39" t="str">
        <f t="shared" si="14"/>
        <v/>
      </c>
      <c r="BW39">
        <f t="shared" si="15"/>
        <v>4</v>
      </c>
      <c r="BX39">
        <f t="shared" si="16"/>
        <v>2</v>
      </c>
      <c r="BY39">
        <f t="shared" si="17"/>
        <v>1</v>
      </c>
      <c r="BZ39">
        <f t="shared" si="18"/>
        <v>1</v>
      </c>
      <c r="CA39">
        <f t="shared" si="19"/>
        <v>1</v>
      </c>
      <c r="CB39">
        <f t="shared" si="20"/>
        <v>1</v>
      </c>
    </row>
    <row r="40" spans="1:94" x14ac:dyDescent="0.35">
      <c r="A40">
        <v>4.6285534999999998</v>
      </c>
      <c r="B40">
        <v>2011</v>
      </c>
      <c r="C40">
        <v>36</v>
      </c>
      <c r="D40">
        <v>0</v>
      </c>
      <c r="E40">
        <v>3</v>
      </c>
      <c r="F40">
        <v>-9</v>
      </c>
      <c r="G40">
        <v>0</v>
      </c>
      <c r="H40">
        <v>37016</v>
      </c>
      <c r="I40">
        <v>26</v>
      </c>
      <c r="J40">
        <v>1</v>
      </c>
      <c r="K40">
        <v>474815</v>
      </c>
      <c r="L40">
        <v>1</v>
      </c>
      <c r="M40">
        <v>3</v>
      </c>
      <c r="N40">
        <v>1</v>
      </c>
      <c r="O40">
        <v>41401</v>
      </c>
      <c r="P40">
        <v>5856</v>
      </c>
      <c r="Q40">
        <v>5990</v>
      </c>
      <c r="R40">
        <v>42731</v>
      </c>
      <c r="S40">
        <v>4254</v>
      </c>
      <c r="T40">
        <v>25000</v>
      </c>
      <c r="U40">
        <v>4168</v>
      </c>
      <c r="V40">
        <v>414</v>
      </c>
      <c r="W40" t="s">
        <v>61</v>
      </c>
      <c r="X40" t="s">
        <v>61</v>
      </c>
      <c r="Y40" t="s">
        <v>61</v>
      </c>
      <c r="Z40" t="s">
        <v>61</v>
      </c>
      <c r="AA40" t="s">
        <v>61</v>
      </c>
      <c r="AB40" t="s">
        <v>61</v>
      </c>
      <c r="AC40" t="s">
        <v>61</v>
      </c>
      <c r="AD40">
        <v>3768</v>
      </c>
      <c r="AE40">
        <v>3722</v>
      </c>
      <c r="AF40">
        <v>66</v>
      </c>
      <c r="AG40">
        <v>8857</v>
      </c>
      <c r="AH40">
        <v>8853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>
        <v>14</v>
      </c>
      <c r="AT40">
        <v>6</v>
      </c>
      <c r="AU40">
        <v>14</v>
      </c>
      <c r="AV40">
        <v>6</v>
      </c>
      <c r="AW40">
        <v>6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f t="shared" si="0"/>
        <v>14</v>
      </c>
      <c r="BI40" t="str">
        <f t="shared" si="1"/>
        <v/>
      </c>
      <c r="BJ40" t="str">
        <f t="shared" si="2"/>
        <v/>
      </c>
      <c r="BK40" t="str">
        <f t="shared" si="3"/>
        <v/>
      </c>
      <c r="BL40" t="str">
        <f t="shared" si="4"/>
        <v/>
      </c>
      <c r="BM40" t="str">
        <f t="shared" si="5"/>
        <v/>
      </c>
      <c r="BN40" t="str">
        <f t="shared" si="6"/>
        <v/>
      </c>
      <c r="BO40" t="str">
        <f t="shared" si="7"/>
        <v/>
      </c>
      <c r="BP40" t="str">
        <f t="shared" si="8"/>
        <v/>
      </c>
      <c r="BQ40" t="str">
        <f t="shared" si="9"/>
        <v/>
      </c>
      <c r="BR40" t="str">
        <f t="shared" si="10"/>
        <v/>
      </c>
      <c r="BS40" t="str">
        <f t="shared" si="11"/>
        <v/>
      </c>
      <c r="BT40" t="str">
        <f t="shared" si="12"/>
        <v/>
      </c>
      <c r="BU40" t="str">
        <f t="shared" si="13"/>
        <v/>
      </c>
      <c r="BV40" t="str">
        <f t="shared" si="14"/>
        <v/>
      </c>
      <c r="BW40">
        <f t="shared" si="15"/>
        <v>14</v>
      </c>
      <c r="BX40">
        <f t="shared" si="16"/>
        <v>1</v>
      </c>
      <c r="BY40">
        <f t="shared" si="17"/>
        <v>0</v>
      </c>
      <c r="BZ40">
        <f t="shared" si="18"/>
        <v>0</v>
      </c>
      <c r="CA40">
        <f t="shared" si="19"/>
        <v>0</v>
      </c>
      <c r="CB40">
        <f t="shared" si="20"/>
        <v>0</v>
      </c>
    </row>
    <row r="41" spans="1:94" x14ac:dyDescent="0.35">
      <c r="A41">
        <v>4.6285534999999998</v>
      </c>
      <c r="B41">
        <v>2011</v>
      </c>
      <c r="C41">
        <v>36</v>
      </c>
      <c r="D41">
        <v>0</v>
      </c>
      <c r="E41">
        <v>2</v>
      </c>
      <c r="F41">
        <v>2</v>
      </c>
      <c r="G41">
        <v>1</v>
      </c>
      <c r="H41">
        <v>37016</v>
      </c>
      <c r="I41">
        <v>15</v>
      </c>
      <c r="J41">
        <v>2</v>
      </c>
      <c r="K41">
        <v>245827</v>
      </c>
      <c r="L41">
        <v>3</v>
      </c>
      <c r="M41">
        <v>1</v>
      </c>
      <c r="N41">
        <v>1</v>
      </c>
      <c r="O41">
        <v>41091</v>
      </c>
      <c r="P41">
        <v>5849</v>
      </c>
      <c r="Q41">
        <v>389</v>
      </c>
      <c r="R41">
        <v>99592</v>
      </c>
      <c r="S41">
        <v>51881</v>
      </c>
      <c r="T41">
        <v>34830</v>
      </c>
      <c r="U41">
        <v>48240</v>
      </c>
      <c r="V41">
        <v>34831</v>
      </c>
      <c r="W41">
        <v>78552</v>
      </c>
      <c r="X41">
        <v>570</v>
      </c>
      <c r="Y41">
        <v>45382</v>
      </c>
      <c r="Z41">
        <v>2760</v>
      </c>
      <c r="AA41">
        <v>5781</v>
      </c>
      <c r="AB41">
        <v>44422</v>
      </c>
      <c r="AC41">
        <v>9972</v>
      </c>
      <c r="AD41">
        <v>3768</v>
      </c>
      <c r="AE41">
        <v>3722</v>
      </c>
      <c r="AF41">
        <v>3957</v>
      </c>
      <c r="AG41">
        <v>66</v>
      </c>
      <c r="AH41">
        <v>3808</v>
      </c>
      <c r="AI41">
        <v>3768</v>
      </c>
      <c r="AJ41">
        <v>9604</v>
      </c>
      <c r="AK41">
        <v>3893</v>
      </c>
      <c r="AL41">
        <v>8853</v>
      </c>
      <c r="AM41">
        <v>9672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>
        <v>15</v>
      </c>
      <c r="AT41">
        <v>10</v>
      </c>
      <c r="AU41">
        <v>15</v>
      </c>
      <c r="AV41">
        <v>15</v>
      </c>
      <c r="AW41">
        <v>15</v>
      </c>
      <c r="AX41">
        <v>14</v>
      </c>
      <c r="AY41">
        <v>2</v>
      </c>
      <c r="AZ41">
        <v>2</v>
      </c>
      <c r="BA41">
        <v>10</v>
      </c>
      <c r="BB41">
        <v>2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f t="shared" si="0"/>
        <v>15</v>
      </c>
      <c r="BI41" t="str">
        <f t="shared" si="1"/>
        <v/>
      </c>
      <c r="BJ41" t="str">
        <f t="shared" si="2"/>
        <v/>
      </c>
      <c r="BK41" t="str">
        <f t="shared" si="3"/>
        <v/>
      </c>
      <c r="BL41" t="str">
        <f t="shared" si="4"/>
        <v/>
      </c>
      <c r="BM41">
        <f t="shared" si="5"/>
        <v>14</v>
      </c>
      <c r="BN41" t="str">
        <f t="shared" si="6"/>
        <v/>
      </c>
      <c r="BO41" t="str">
        <f t="shared" si="7"/>
        <v/>
      </c>
      <c r="BP41" t="str">
        <f t="shared" si="8"/>
        <v/>
      </c>
      <c r="BQ41" t="str">
        <f t="shared" si="9"/>
        <v/>
      </c>
      <c r="BR41" t="str">
        <f t="shared" si="10"/>
        <v/>
      </c>
      <c r="BS41" t="str">
        <f t="shared" si="11"/>
        <v/>
      </c>
      <c r="BT41" t="str">
        <f t="shared" si="12"/>
        <v/>
      </c>
      <c r="BU41" t="str">
        <f t="shared" si="13"/>
        <v/>
      </c>
      <c r="BV41" t="str">
        <f t="shared" si="14"/>
        <v/>
      </c>
      <c r="BW41">
        <f t="shared" si="15"/>
        <v>14</v>
      </c>
      <c r="BX41">
        <f t="shared" si="16"/>
        <v>1</v>
      </c>
      <c r="BY41">
        <f t="shared" si="17"/>
        <v>0</v>
      </c>
      <c r="BZ41">
        <f t="shared" si="18"/>
        <v>1</v>
      </c>
      <c r="CA41">
        <f t="shared" si="19"/>
        <v>1</v>
      </c>
      <c r="CB41">
        <f t="shared" si="20"/>
        <v>0</v>
      </c>
    </row>
    <row r="42" spans="1:94" x14ac:dyDescent="0.35">
      <c r="A42">
        <v>5.4373529999999999</v>
      </c>
      <c r="B42">
        <v>2007</v>
      </c>
      <c r="C42">
        <v>37</v>
      </c>
      <c r="D42">
        <v>0</v>
      </c>
      <c r="E42">
        <v>4</v>
      </c>
      <c r="F42">
        <v>3</v>
      </c>
      <c r="G42">
        <v>1</v>
      </c>
      <c r="H42">
        <v>17223</v>
      </c>
      <c r="I42">
        <v>17</v>
      </c>
      <c r="J42">
        <v>-9</v>
      </c>
      <c r="K42">
        <v>130106</v>
      </c>
      <c r="L42">
        <v>2</v>
      </c>
      <c r="M42">
        <v>1</v>
      </c>
      <c r="N42">
        <v>6</v>
      </c>
      <c r="O42">
        <v>41401</v>
      </c>
      <c r="P42">
        <v>99672</v>
      </c>
      <c r="Q42">
        <v>4111</v>
      </c>
      <c r="R42">
        <v>4019</v>
      </c>
      <c r="S42">
        <v>2724</v>
      </c>
      <c r="T42" t="s">
        <v>64</v>
      </c>
      <c r="U42" t="s">
        <v>75</v>
      </c>
      <c r="V42" t="s">
        <v>61</v>
      </c>
      <c r="W42" t="s">
        <v>61</v>
      </c>
      <c r="X42" t="s">
        <v>61</v>
      </c>
      <c r="Y42" t="s">
        <v>61</v>
      </c>
      <c r="Z42" t="s">
        <v>61</v>
      </c>
      <c r="AA42" t="s">
        <v>61</v>
      </c>
      <c r="AB42" t="s">
        <v>61</v>
      </c>
      <c r="AC42" t="s">
        <v>61</v>
      </c>
      <c r="AD42">
        <v>3768</v>
      </c>
      <c r="AE42">
        <v>66</v>
      </c>
      <c r="AF42">
        <v>8857</v>
      </c>
      <c r="AG42">
        <v>3607</v>
      </c>
      <c r="AH42">
        <v>41</v>
      </c>
      <c r="AI42">
        <v>46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f t="shared" si="0"/>
        <v>0</v>
      </c>
      <c r="BI42" t="str">
        <f t="shared" si="1"/>
        <v/>
      </c>
      <c r="BJ42" t="str">
        <f t="shared" si="2"/>
        <v/>
      </c>
      <c r="BK42" t="str">
        <f t="shared" si="3"/>
        <v/>
      </c>
      <c r="BL42" t="str">
        <f t="shared" si="4"/>
        <v/>
      </c>
      <c r="BM42" t="str">
        <f t="shared" si="5"/>
        <v/>
      </c>
      <c r="BN42" t="str">
        <f t="shared" si="6"/>
        <v/>
      </c>
      <c r="BO42" t="str">
        <f t="shared" si="7"/>
        <v/>
      </c>
      <c r="BP42" t="str">
        <f t="shared" si="8"/>
        <v/>
      </c>
      <c r="BQ42" t="str">
        <f t="shared" si="9"/>
        <v/>
      </c>
      <c r="BR42" t="str">
        <f t="shared" si="10"/>
        <v/>
      </c>
      <c r="BS42" t="str">
        <f t="shared" si="11"/>
        <v/>
      </c>
      <c r="BT42" t="str">
        <f t="shared" si="12"/>
        <v/>
      </c>
      <c r="BU42" t="str">
        <f t="shared" si="13"/>
        <v/>
      </c>
      <c r="BV42" t="str">
        <f t="shared" si="14"/>
        <v/>
      </c>
      <c r="BW42">
        <f t="shared" si="15"/>
        <v>0</v>
      </c>
      <c r="BX42">
        <f t="shared" si="16"/>
        <v>1</v>
      </c>
      <c r="BY42">
        <f t="shared" si="17"/>
        <v>0</v>
      </c>
      <c r="BZ42">
        <f t="shared" si="18"/>
        <v>0</v>
      </c>
      <c r="CA42">
        <f t="shared" si="19"/>
        <v>0</v>
      </c>
      <c r="CB42">
        <f t="shared" si="20"/>
        <v>0</v>
      </c>
    </row>
    <row r="43" spans="1:94" x14ac:dyDescent="0.35">
      <c r="A43">
        <v>5.0853688999999997</v>
      </c>
      <c r="B43">
        <v>2007</v>
      </c>
      <c r="C43">
        <v>37</v>
      </c>
      <c r="D43">
        <v>1</v>
      </c>
      <c r="E43">
        <v>4</v>
      </c>
      <c r="F43">
        <v>5</v>
      </c>
      <c r="G43">
        <v>1</v>
      </c>
      <c r="H43">
        <v>48003</v>
      </c>
      <c r="I43">
        <v>17</v>
      </c>
      <c r="J43">
        <v>3</v>
      </c>
      <c r="K43">
        <v>394446</v>
      </c>
      <c r="L43">
        <v>1</v>
      </c>
      <c r="M43">
        <v>3</v>
      </c>
      <c r="N43">
        <v>20</v>
      </c>
      <c r="O43">
        <v>99672</v>
      </c>
      <c r="P43">
        <v>78551</v>
      </c>
      <c r="Q43">
        <v>4019</v>
      </c>
      <c r="R43">
        <v>4240</v>
      </c>
      <c r="S43">
        <v>41401</v>
      </c>
      <c r="T43">
        <v>4589</v>
      </c>
      <c r="U43">
        <v>53081</v>
      </c>
      <c r="V43">
        <v>5119</v>
      </c>
      <c r="W43">
        <v>4148</v>
      </c>
      <c r="X43">
        <v>7863</v>
      </c>
      <c r="Y43">
        <v>5739</v>
      </c>
      <c r="Z43">
        <v>42731</v>
      </c>
      <c r="AA43">
        <v>51881</v>
      </c>
      <c r="AB43">
        <v>7140</v>
      </c>
      <c r="AC43">
        <v>41031</v>
      </c>
      <c r="AD43">
        <v>3768</v>
      </c>
      <c r="AE43">
        <v>66</v>
      </c>
      <c r="AF43">
        <v>9604</v>
      </c>
      <c r="AG43">
        <v>9920</v>
      </c>
      <c r="AH43">
        <v>3615</v>
      </c>
      <c r="AI43">
        <v>3613</v>
      </c>
      <c r="AJ43">
        <v>9907</v>
      </c>
      <c r="AK43">
        <v>40</v>
      </c>
      <c r="AL43">
        <v>3961</v>
      </c>
      <c r="AM43">
        <v>8856</v>
      </c>
      <c r="AN43">
        <v>9905</v>
      </c>
      <c r="AO43">
        <v>8842</v>
      </c>
      <c r="AP43">
        <v>8853</v>
      </c>
      <c r="AQ43">
        <v>3764</v>
      </c>
      <c r="AR43">
        <v>3723</v>
      </c>
      <c r="AS43">
        <v>0</v>
      </c>
      <c r="AT43">
        <v>0</v>
      </c>
      <c r="AU43">
        <v>3</v>
      </c>
      <c r="AV43">
        <v>0</v>
      </c>
      <c r="AW43">
        <v>3</v>
      </c>
      <c r="AX43">
        <v>3</v>
      </c>
      <c r="AY43">
        <v>3</v>
      </c>
      <c r="AZ43">
        <v>0</v>
      </c>
      <c r="BA43">
        <v>3</v>
      </c>
      <c r="BB43">
        <v>0</v>
      </c>
      <c r="BC43">
        <v>3</v>
      </c>
      <c r="BD43">
        <v>0</v>
      </c>
      <c r="BE43">
        <v>0</v>
      </c>
      <c r="BF43">
        <v>3</v>
      </c>
      <c r="BG43">
        <v>0</v>
      </c>
      <c r="BH43">
        <f t="shared" si="0"/>
        <v>0</v>
      </c>
      <c r="BI43" t="str">
        <f t="shared" si="1"/>
        <v/>
      </c>
      <c r="BJ43" t="str">
        <f t="shared" si="2"/>
        <v/>
      </c>
      <c r="BK43" t="str">
        <f t="shared" si="3"/>
        <v/>
      </c>
      <c r="BL43" t="str">
        <f t="shared" si="4"/>
        <v/>
      </c>
      <c r="BM43" t="str">
        <f t="shared" si="5"/>
        <v/>
      </c>
      <c r="BN43" t="str">
        <f t="shared" si="6"/>
        <v/>
      </c>
      <c r="BO43" t="str">
        <f t="shared" si="7"/>
        <v/>
      </c>
      <c r="BP43" t="str">
        <f t="shared" si="8"/>
        <v/>
      </c>
      <c r="BQ43" t="str">
        <f t="shared" si="9"/>
        <v/>
      </c>
      <c r="BR43" t="str">
        <f t="shared" si="10"/>
        <v/>
      </c>
      <c r="BS43" t="str">
        <f t="shared" si="11"/>
        <v/>
      </c>
      <c r="BT43" t="str">
        <f t="shared" si="12"/>
        <v/>
      </c>
      <c r="BU43" t="str">
        <f t="shared" si="13"/>
        <v/>
      </c>
      <c r="BV43" t="str">
        <f t="shared" si="14"/>
        <v/>
      </c>
      <c r="BW43">
        <f t="shared" si="15"/>
        <v>0</v>
      </c>
      <c r="BX43">
        <f t="shared" si="16"/>
        <v>1</v>
      </c>
      <c r="BY43">
        <f t="shared" si="17"/>
        <v>1</v>
      </c>
      <c r="BZ43">
        <f t="shared" si="18"/>
        <v>1</v>
      </c>
      <c r="CA43">
        <f t="shared" si="19"/>
        <v>1</v>
      </c>
      <c r="CB43">
        <f t="shared" si="20"/>
        <v>0</v>
      </c>
    </row>
    <row r="44" spans="1:94" x14ac:dyDescent="0.35">
      <c r="A44">
        <v>4.7388468000000001</v>
      </c>
      <c r="B44">
        <v>2009</v>
      </c>
      <c r="C44">
        <v>37</v>
      </c>
      <c r="D44">
        <v>0</v>
      </c>
      <c r="E44">
        <v>3</v>
      </c>
      <c r="F44">
        <v>-9</v>
      </c>
      <c r="G44">
        <v>0</v>
      </c>
      <c r="H44">
        <v>48578</v>
      </c>
      <c r="I44">
        <v>15</v>
      </c>
      <c r="J44">
        <v>1</v>
      </c>
      <c r="K44">
        <v>580804</v>
      </c>
      <c r="L44">
        <v>4</v>
      </c>
      <c r="M44">
        <v>1</v>
      </c>
      <c r="N44">
        <v>5</v>
      </c>
      <c r="O44">
        <v>515</v>
      </c>
      <c r="P44">
        <v>515</v>
      </c>
      <c r="Q44">
        <v>2869</v>
      </c>
      <c r="R44">
        <v>99684</v>
      </c>
      <c r="S44">
        <v>99812</v>
      </c>
      <c r="T44">
        <v>99811</v>
      </c>
      <c r="U44">
        <v>9971</v>
      </c>
      <c r="V44">
        <v>5184</v>
      </c>
      <c r="W44">
        <v>5845</v>
      </c>
      <c r="X44">
        <v>51881</v>
      </c>
      <c r="Y44">
        <v>2764</v>
      </c>
      <c r="Z44">
        <v>4233</v>
      </c>
      <c r="AA44">
        <v>34830</v>
      </c>
      <c r="AB44">
        <v>9341</v>
      </c>
      <c r="AC44">
        <v>5130</v>
      </c>
      <c r="AD44">
        <v>3965</v>
      </c>
      <c r="AE44">
        <v>3352</v>
      </c>
      <c r="AF44">
        <v>3768</v>
      </c>
      <c r="AG44">
        <v>341</v>
      </c>
      <c r="AH44">
        <v>3712</v>
      </c>
      <c r="AI44">
        <v>3403</v>
      </c>
      <c r="AJ44">
        <v>3403</v>
      </c>
      <c r="AK44">
        <v>3403</v>
      </c>
      <c r="AL44">
        <v>311</v>
      </c>
      <c r="AM44">
        <v>3961</v>
      </c>
      <c r="AN44">
        <v>93</v>
      </c>
      <c r="AO44">
        <v>3324</v>
      </c>
      <c r="AP44">
        <v>9971</v>
      </c>
      <c r="AQ44">
        <v>9904</v>
      </c>
      <c r="AR44">
        <v>9604</v>
      </c>
      <c r="AS44">
        <v>1</v>
      </c>
      <c r="AT44">
        <v>1</v>
      </c>
      <c r="AU44">
        <v>1</v>
      </c>
      <c r="AV44">
        <v>3</v>
      </c>
      <c r="AW44">
        <v>3</v>
      </c>
      <c r="AX44">
        <v>3</v>
      </c>
      <c r="AY44">
        <v>3</v>
      </c>
      <c r="AZ44">
        <v>10</v>
      </c>
      <c r="BA44">
        <v>10</v>
      </c>
      <c r="BB44">
        <v>1</v>
      </c>
      <c r="BC44">
        <v>1</v>
      </c>
      <c r="BD44">
        <v>1</v>
      </c>
      <c r="BE44">
        <v>0</v>
      </c>
      <c r="BF44">
        <v>2</v>
      </c>
      <c r="BG44">
        <v>1</v>
      </c>
      <c r="BH44" t="str">
        <f t="shared" si="0"/>
        <v/>
      </c>
      <c r="BI44" t="str">
        <f t="shared" si="1"/>
        <v/>
      </c>
      <c r="BJ44">
        <f t="shared" si="2"/>
        <v>1</v>
      </c>
      <c r="BK44" t="str">
        <f t="shared" si="3"/>
        <v/>
      </c>
      <c r="BL44" t="str">
        <f t="shared" si="4"/>
        <v/>
      </c>
      <c r="BM44" t="str">
        <f t="shared" si="5"/>
        <v/>
      </c>
      <c r="BN44" t="str">
        <f t="shared" si="6"/>
        <v/>
      </c>
      <c r="BO44" t="str">
        <f t="shared" si="7"/>
        <v/>
      </c>
      <c r="BP44" t="str">
        <f t="shared" si="8"/>
        <v/>
      </c>
      <c r="BQ44" t="str">
        <f t="shared" si="9"/>
        <v/>
      </c>
      <c r="BR44" t="str">
        <f t="shared" si="10"/>
        <v/>
      </c>
      <c r="BS44" t="str">
        <f t="shared" si="11"/>
        <v/>
      </c>
      <c r="BT44" t="str">
        <f t="shared" si="12"/>
        <v/>
      </c>
      <c r="BU44" t="str">
        <f t="shared" si="13"/>
        <v/>
      </c>
      <c r="BV44" t="str">
        <f t="shared" si="14"/>
        <v/>
      </c>
      <c r="BW44">
        <f t="shared" si="15"/>
        <v>1</v>
      </c>
      <c r="BX44">
        <f t="shared" si="16"/>
        <v>0</v>
      </c>
      <c r="BY44">
        <f t="shared" si="17"/>
        <v>0</v>
      </c>
      <c r="BZ44">
        <f t="shared" si="18"/>
        <v>0</v>
      </c>
      <c r="CA44">
        <f t="shared" si="19"/>
        <v>0</v>
      </c>
      <c r="CB44">
        <f t="shared" si="20"/>
        <v>0</v>
      </c>
    </row>
    <row r="45" spans="1:94" x14ac:dyDescent="0.35">
      <c r="A45">
        <v>5.3693093999999997</v>
      </c>
      <c r="B45">
        <v>2010</v>
      </c>
      <c r="C45">
        <v>37</v>
      </c>
      <c r="D45">
        <v>0</v>
      </c>
      <c r="E45">
        <v>2</v>
      </c>
      <c r="F45">
        <v>-9</v>
      </c>
      <c r="G45">
        <v>0</v>
      </c>
      <c r="H45">
        <v>45046</v>
      </c>
      <c r="I45">
        <v>29</v>
      </c>
      <c r="J45">
        <v>1</v>
      </c>
      <c r="K45">
        <v>317677</v>
      </c>
      <c r="L45">
        <v>3</v>
      </c>
      <c r="M45">
        <v>2</v>
      </c>
      <c r="N45">
        <v>6</v>
      </c>
      <c r="O45">
        <v>41071</v>
      </c>
      <c r="P45">
        <v>5856</v>
      </c>
      <c r="Q45">
        <v>40391</v>
      </c>
      <c r="R45">
        <v>58881</v>
      </c>
      <c r="S45">
        <v>570</v>
      </c>
      <c r="T45">
        <v>42823</v>
      </c>
      <c r="U45">
        <v>41401</v>
      </c>
      <c r="V45" t="s">
        <v>80</v>
      </c>
      <c r="W45">
        <v>4168</v>
      </c>
      <c r="X45">
        <v>4148</v>
      </c>
      <c r="Y45">
        <v>2767</v>
      </c>
      <c r="Z45">
        <v>2753</v>
      </c>
      <c r="AA45">
        <v>2800</v>
      </c>
      <c r="AB45">
        <v>2875</v>
      </c>
      <c r="AC45">
        <v>25002</v>
      </c>
      <c r="AD45">
        <v>3768</v>
      </c>
      <c r="AE45">
        <v>3995</v>
      </c>
      <c r="AF45">
        <v>3723</v>
      </c>
      <c r="AG45">
        <v>8856</v>
      </c>
      <c r="AH45">
        <v>66</v>
      </c>
      <c r="AI45">
        <v>3607</v>
      </c>
      <c r="AJ45">
        <v>46</v>
      </c>
      <c r="AK45">
        <v>40</v>
      </c>
      <c r="AL45">
        <v>3964</v>
      </c>
      <c r="AM45">
        <v>3721</v>
      </c>
      <c r="AN45">
        <v>8964</v>
      </c>
      <c r="AO45">
        <v>8968</v>
      </c>
      <c r="AP45">
        <v>9744</v>
      </c>
      <c r="AQ45" t="s">
        <v>62</v>
      </c>
      <c r="AR45" t="s">
        <v>62</v>
      </c>
      <c r="AS45">
        <v>3</v>
      </c>
      <c r="AT45">
        <v>0</v>
      </c>
      <c r="AU45">
        <v>1</v>
      </c>
      <c r="AV45">
        <v>1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6</v>
      </c>
      <c r="BF45">
        <v>-99</v>
      </c>
      <c r="BG45">
        <v>-99</v>
      </c>
      <c r="BH45">
        <f t="shared" si="0"/>
        <v>3</v>
      </c>
      <c r="BI45" t="str">
        <f t="shared" si="1"/>
        <v/>
      </c>
      <c r="BJ45" t="str">
        <f t="shared" si="2"/>
        <v/>
      </c>
      <c r="BK45" t="str">
        <f t="shared" si="3"/>
        <v/>
      </c>
      <c r="BL45" t="str">
        <f t="shared" si="4"/>
        <v/>
      </c>
      <c r="BM45" t="str">
        <f t="shared" si="5"/>
        <v/>
      </c>
      <c r="BN45" t="str">
        <f t="shared" si="6"/>
        <v/>
      </c>
      <c r="BO45" t="str">
        <f t="shared" si="7"/>
        <v/>
      </c>
      <c r="BP45" t="str">
        <f t="shared" si="8"/>
        <v/>
      </c>
      <c r="BQ45" t="str">
        <f t="shared" si="9"/>
        <v/>
      </c>
      <c r="BR45" t="str">
        <f t="shared" si="10"/>
        <v/>
      </c>
      <c r="BS45" t="str">
        <f t="shared" si="11"/>
        <v/>
      </c>
      <c r="BT45" t="str">
        <f t="shared" si="12"/>
        <v/>
      </c>
      <c r="BU45" t="str">
        <f t="shared" si="13"/>
        <v/>
      </c>
      <c r="BV45" t="str">
        <f t="shared" si="14"/>
        <v/>
      </c>
      <c r="BW45">
        <f t="shared" si="15"/>
        <v>3</v>
      </c>
      <c r="BX45">
        <f t="shared" si="16"/>
        <v>1</v>
      </c>
      <c r="BY45">
        <f t="shared" si="17"/>
        <v>0</v>
      </c>
      <c r="BZ45">
        <f t="shared" si="18"/>
        <v>1</v>
      </c>
      <c r="CA45">
        <f t="shared" si="19"/>
        <v>1</v>
      </c>
      <c r="CB45">
        <f t="shared" si="20"/>
        <v>0</v>
      </c>
    </row>
    <row r="46" spans="1:94" x14ac:dyDescent="0.35">
      <c r="A46">
        <v>4.7330074</v>
      </c>
      <c r="B46">
        <v>2011</v>
      </c>
      <c r="C46">
        <v>38</v>
      </c>
      <c r="D46">
        <v>0</v>
      </c>
      <c r="E46">
        <v>3</v>
      </c>
      <c r="F46">
        <v>-9</v>
      </c>
      <c r="G46">
        <v>0</v>
      </c>
      <c r="H46">
        <v>6021</v>
      </c>
      <c r="I46">
        <v>9</v>
      </c>
      <c r="J46">
        <v>4</v>
      </c>
      <c r="K46">
        <v>447451</v>
      </c>
      <c r="L46">
        <v>4</v>
      </c>
      <c r="M46">
        <v>-9</v>
      </c>
      <c r="N46">
        <v>1</v>
      </c>
      <c r="O46">
        <v>41071</v>
      </c>
      <c r="P46">
        <v>41401</v>
      </c>
      <c r="Q46">
        <v>2724</v>
      </c>
      <c r="R46">
        <v>2767</v>
      </c>
      <c r="S46">
        <v>42731</v>
      </c>
      <c r="T46" t="s">
        <v>66</v>
      </c>
      <c r="U46">
        <v>4142</v>
      </c>
      <c r="V46" t="s">
        <v>144</v>
      </c>
      <c r="W46">
        <v>4280</v>
      </c>
      <c r="X46">
        <v>25000</v>
      </c>
      <c r="Y46">
        <v>4148</v>
      </c>
      <c r="Z46">
        <v>412</v>
      </c>
      <c r="AA46">
        <v>41402</v>
      </c>
      <c r="AB46" t="s">
        <v>61</v>
      </c>
      <c r="AC46" t="s">
        <v>61</v>
      </c>
      <c r="AD46">
        <v>3768</v>
      </c>
      <c r="AE46">
        <v>66</v>
      </c>
      <c r="AF46">
        <v>3607</v>
      </c>
      <c r="AG46">
        <v>40</v>
      </c>
      <c r="AH46">
        <v>9920</v>
      </c>
      <c r="AI46">
        <v>47</v>
      </c>
      <c r="AJ46">
        <v>8856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f t="shared" si="0"/>
        <v>4</v>
      </c>
      <c r="BI46" t="str">
        <f t="shared" si="1"/>
        <v/>
      </c>
      <c r="BJ46" t="str">
        <f t="shared" si="2"/>
        <v/>
      </c>
      <c r="BK46" t="str">
        <f t="shared" si="3"/>
        <v/>
      </c>
      <c r="BL46" t="str">
        <f t="shared" si="4"/>
        <v/>
      </c>
      <c r="BM46" t="str">
        <f t="shared" si="5"/>
        <v/>
      </c>
      <c r="BN46" t="str">
        <f t="shared" si="6"/>
        <v/>
      </c>
      <c r="BO46" t="str">
        <f t="shared" si="7"/>
        <v/>
      </c>
      <c r="BP46" t="str">
        <f t="shared" si="8"/>
        <v/>
      </c>
      <c r="BQ46" t="str">
        <f t="shared" si="9"/>
        <v/>
      </c>
      <c r="BR46" t="str">
        <f t="shared" si="10"/>
        <v/>
      </c>
      <c r="BS46" t="str">
        <f t="shared" si="11"/>
        <v/>
      </c>
      <c r="BT46" t="str">
        <f t="shared" si="12"/>
        <v/>
      </c>
      <c r="BU46" t="str">
        <f t="shared" si="13"/>
        <v/>
      </c>
      <c r="BV46" t="str">
        <f t="shared" si="14"/>
        <v/>
      </c>
      <c r="BW46">
        <f t="shared" si="15"/>
        <v>4</v>
      </c>
      <c r="BX46">
        <f t="shared" si="16"/>
        <v>1</v>
      </c>
      <c r="BY46">
        <f t="shared" si="17"/>
        <v>0</v>
      </c>
      <c r="BZ46">
        <f t="shared" si="18"/>
        <v>1</v>
      </c>
      <c r="CA46">
        <f t="shared" si="19"/>
        <v>1</v>
      </c>
      <c r="CB46">
        <f t="shared" si="20"/>
        <v>1</v>
      </c>
    </row>
    <row r="47" spans="1:94" x14ac:dyDescent="0.35">
      <c r="A47">
        <v>4.8502001999999997</v>
      </c>
      <c r="B47">
        <v>2008</v>
      </c>
      <c r="C47">
        <v>39</v>
      </c>
      <c r="D47">
        <v>0</v>
      </c>
      <c r="E47">
        <v>3</v>
      </c>
      <c r="F47">
        <v>6</v>
      </c>
      <c r="G47">
        <v>1</v>
      </c>
      <c r="H47">
        <v>49016</v>
      </c>
      <c r="I47">
        <v>43</v>
      </c>
      <c r="J47">
        <v>-9</v>
      </c>
      <c r="K47">
        <v>570665</v>
      </c>
      <c r="L47">
        <v>2</v>
      </c>
      <c r="M47">
        <v>1</v>
      </c>
      <c r="N47">
        <v>1</v>
      </c>
      <c r="O47">
        <v>41402</v>
      </c>
      <c r="P47">
        <v>4111</v>
      </c>
      <c r="Q47">
        <v>412</v>
      </c>
      <c r="R47">
        <v>25000</v>
      </c>
      <c r="S47">
        <v>4019</v>
      </c>
      <c r="T47">
        <v>2724</v>
      </c>
      <c r="U47" t="s">
        <v>61</v>
      </c>
      <c r="V47" t="s">
        <v>61</v>
      </c>
      <c r="W47" t="s">
        <v>61</v>
      </c>
      <c r="X47" t="s">
        <v>61</v>
      </c>
      <c r="Y47" t="s">
        <v>61</v>
      </c>
      <c r="Z47" t="s">
        <v>61</v>
      </c>
      <c r="AA47" t="s">
        <v>61</v>
      </c>
      <c r="AB47" t="s">
        <v>61</v>
      </c>
      <c r="AC47" t="s">
        <v>61</v>
      </c>
      <c r="AD47">
        <v>3768</v>
      </c>
      <c r="AE47">
        <v>66</v>
      </c>
      <c r="AF47">
        <v>3607</v>
      </c>
      <c r="AG47">
        <v>46</v>
      </c>
      <c r="AH47">
        <v>41</v>
      </c>
      <c r="AI47">
        <v>8872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f t="shared" si="0"/>
        <v>0</v>
      </c>
      <c r="BI47" t="str">
        <f t="shared" si="1"/>
        <v/>
      </c>
      <c r="BJ47" t="str">
        <f t="shared" si="2"/>
        <v/>
      </c>
      <c r="BK47" t="str">
        <f t="shared" si="3"/>
        <v/>
      </c>
      <c r="BL47" t="str">
        <f t="shared" si="4"/>
        <v/>
      </c>
      <c r="BM47" t="str">
        <f t="shared" si="5"/>
        <v/>
      </c>
      <c r="BN47" t="str">
        <f t="shared" si="6"/>
        <v/>
      </c>
      <c r="BO47" t="str">
        <f t="shared" si="7"/>
        <v/>
      </c>
      <c r="BP47" t="str">
        <f t="shared" si="8"/>
        <v/>
      </c>
      <c r="BQ47" t="str">
        <f t="shared" si="9"/>
        <v/>
      </c>
      <c r="BR47" t="str">
        <f t="shared" si="10"/>
        <v/>
      </c>
      <c r="BS47" t="str">
        <f t="shared" si="11"/>
        <v/>
      </c>
      <c r="BT47" t="str">
        <f t="shared" si="12"/>
        <v/>
      </c>
      <c r="BU47" t="str">
        <f t="shared" si="13"/>
        <v/>
      </c>
      <c r="BV47" t="str">
        <f t="shared" si="14"/>
        <v/>
      </c>
      <c r="BW47">
        <f t="shared" si="15"/>
        <v>0</v>
      </c>
      <c r="BX47">
        <f t="shared" si="16"/>
        <v>1</v>
      </c>
      <c r="BY47">
        <f t="shared" si="17"/>
        <v>0</v>
      </c>
      <c r="BZ47">
        <f t="shared" si="18"/>
        <v>0</v>
      </c>
      <c r="CA47">
        <f t="shared" si="19"/>
        <v>0</v>
      </c>
      <c r="CB47">
        <f t="shared" si="20"/>
        <v>0</v>
      </c>
    </row>
    <row r="48" spans="1:94" x14ac:dyDescent="0.35">
      <c r="A48">
        <v>4.4836565000000004</v>
      </c>
      <c r="B48">
        <v>2009</v>
      </c>
      <c r="C48">
        <v>39</v>
      </c>
      <c r="D48">
        <v>1</v>
      </c>
      <c r="E48">
        <v>3</v>
      </c>
      <c r="F48">
        <v>-9</v>
      </c>
      <c r="G48">
        <v>1</v>
      </c>
      <c r="H48">
        <v>6641</v>
      </c>
      <c r="I48">
        <v>14</v>
      </c>
      <c r="J48">
        <v>1</v>
      </c>
      <c r="K48">
        <v>508741</v>
      </c>
      <c r="L48">
        <v>4</v>
      </c>
      <c r="M48">
        <v>-9</v>
      </c>
      <c r="N48">
        <v>20</v>
      </c>
      <c r="O48">
        <v>42290</v>
      </c>
      <c r="P48">
        <v>78551</v>
      </c>
      <c r="Q48">
        <v>4254</v>
      </c>
      <c r="R48">
        <v>4289</v>
      </c>
      <c r="S48">
        <v>6930</v>
      </c>
      <c r="T48">
        <v>4281</v>
      </c>
      <c r="U48">
        <v>4275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A48" t="s">
        <v>61</v>
      </c>
      <c r="AB48" t="s">
        <v>61</v>
      </c>
      <c r="AC48" t="s">
        <v>61</v>
      </c>
      <c r="AD48">
        <v>3768</v>
      </c>
      <c r="AE48">
        <v>8856</v>
      </c>
      <c r="AF48">
        <v>9960</v>
      </c>
      <c r="AG48">
        <v>9604</v>
      </c>
      <c r="AH48">
        <v>3722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f t="shared" si="0"/>
        <v>0</v>
      </c>
      <c r="BI48" t="str">
        <f t="shared" si="1"/>
        <v/>
      </c>
      <c r="BJ48" t="str">
        <f t="shared" si="2"/>
        <v/>
      </c>
      <c r="BK48" t="str">
        <f t="shared" si="3"/>
        <v/>
      </c>
      <c r="BL48" t="str">
        <f t="shared" si="4"/>
        <v/>
      </c>
      <c r="BM48" t="str">
        <f t="shared" si="5"/>
        <v/>
      </c>
      <c r="BN48" t="str">
        <f t="shared" si="6"/>
        <v/>
      </c>
      <c r="BO48" t="str">
        <f t="shared" si="7"/>
        <v/>
      </c>
      <c r="BP48" t="str">
        <f t="shared" si="8"/>
        <v/>
      </c>
      <c r="BQ48" t="str">
        <f t="shared" si="9"/>
        <v/>
      </c>
      <c r="BR48" t="str">
        <f t="shared" si="10"/>
        <v/>
      </c>
      <c r="BS48" t="str">
        <f t="shared" si="11"/>
        <v/>
      </c>
      <c r="BT48" t="str">
        <f t="shared" si="12"/>
        <v/>
      </c>
      <c r="BU48" t="str">
        <f t="shared" si="13"/>
        <v/>
      </c>
      <c r="BV48" t="str">
        <f t="shared" si="14"/>
        <v/>
      </c>
      <c r="BW48">
        <f t="shared" si="15"/>
        <v>0</v>
      </c>
      <c r="BX48">
        <f t="shared" si="16"/>
        <v>0</v>
      </c>
      <c r="BY48">
        <f t="shared" si="17"/>
        <v>1</v>
      </c>
      <c r="BZ48">
        <f t="shared" si="18"/>
        <v>0</v>
      </c>
      <c r="CA48">
        <f t="shared" si="19"/>
        <v>0</v>
      </c>
      <c r="CB48">
        <f t="shared" si="20"/>
        <v>0</v>
      </c>
    </row>
    <row r="49" spans="1:80" x14ac:dyDescent="0.35">
      <c r="A49">
        <v>4.6898046000000004</v>
      </c>
      <c r="B49">
        <v>2009</v>
      </c>
      <c r="C49">
        <v>39</v>
      </c>
      <c r="D49">
        <v>0</v>
      </c>
      <c r="E49">
        <v>1</v>
      </c>
      <c r="F49">
        <v>2</v>
      </c>
      <c r="G49">
        <v>1</v>
      </c>
      <c r="H49">
        <v>26123</v>
      </c>
      <c r="I49">
        <v>5</v>
      </c>
      <c r="J49">
        <v>-9</v>
      </c>
      <c r="K49">
        <v>136552</v>
      </c>
      <c r="L49">
        <v>2</v>
      </c>
      <c r="M49">
        <v>1</v>
      </c>
      <c r="N49">
        <v>1</v>
      </c>
      <c r="O49">
        <v>41401</v>
      </c>
      <c r="P49">
        <v>4111</v>
      </c>
      <c r="Q49">
        <v>4169</v>
      </c>
      <c r="R49">
        <v>42820</v>
      </c>
      <c r="S49">
        <v>4280</v>
      </c>
      <c r="T49">
        <v>99812</v>
      </c>
      <c r="U49">
        <v>3963</v>
      </c>
      <c r="V49">
        <v>4019</v>
      </c>
      <c r="W49" t="s">
        <v>93</v>
      </c>
      <c r="X49" t="s">
        <v>65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>
        <v>3768</v>
      </c>
      <c r="AE49">
        <v>8856</v>
      </c>
      <c r="AF49">
        <v>66</v>
      </c>
      <c r="AG49">
        <v>3607</v>
      </c>
      <c r="AH49">
        <v>46</v>
      </c>
      <c r="AI49">
        <v>41</v>
      </c>
      <c r="AJ49">
        <v>24</v>
      </c>
      <c r="AK49">
        <v>8848</v>
      </c>
      <c r="AL49">
        <v>8872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f t="shared" si="0"/>
        <v>0</v>
      </c>
      <c r="BI49" t="str">
        <f t="shared" si="1"/>
        <v/>
      </c>
      <c r="BJ49" t="str">
        <f t="shared" si="2"/>
        <v/>
      </c>
      <c r="BK49" t="str">
        <f t="shared" si="3"/>
        <v/>
      </c>
      <c r="BL49" t="str">
        <f t="shared" si="4"/>
        <v/>
      </c>
      <c r="BM49" t="str">
        <f t="shared" si="5"/>
        <v/>
      </c>
      <c r="BN49" t="str">
        <f t="shared" si="6"/>
        <v/>
      </c>
      <c r="BO49" t="str">
        <f t="shared" si="7"/>
        <v/>
      </c>
      <c r="BP49" t="str">
        <f t="shared" si="8"/>
        <v/>
      </c>
      <c r="BQ49" t="str">
        <f t="shared" si="9"/>
        <v/>
      </c>
      <c r="BR49" t="str">
        <f t="shared" si="10"/>
        <v/>
      </c>
      <c r="BS49" t="str">
        <f t="shared" si="11"/>
        <v/>
      </c>
      <c r="BT49" t="str">
        <f t="shared" si="12"/>
        <v/>
      </c>
      <c r="BU49" t="str">
        <f t="shared" si="13"/>
        <v/>
      </c>
      <c r="BV49" t="str">
        <f t="shared" si="14"/>
        <v/>
      </c>
      <c r="BW49">
        <f t="shared" si="15"/>
        <v>0</v>
      </c>
      <c r="BX49">
        <f t="shared" si="16"/>
        <v>1</v>
      </c>
      <c r="BY49">
        <f t="shared" si="17"/>
        <v>0</v>
      </c>
      <c r="BZ49">
        <f t="shared" si="18"/>
        <v>0</v>
      </c>
      <c r="CA49">
        <f t="shared" si="19"/>
        <v>0</v>
      </c>
      <c r="CB49">
        <f t="shared" si="20"/>
        <v>1</v>
      </c>
    </row>
    <row r="50" spans="1:80" x14ac:dyDescent="0.35">
      <c r="A50">
        <v>5.4700958999999996</v>
      </c>
      <c r="B50">
        <v>2010</v>
      </c>
      <c r="C50">
        <v>39</v>
      </c>
      <c r="D50">
        <v>1</v>
      </c>
      <c r="E50">
        <v>2</v>
      </c>
      <c r="F50">
        <v>2</v>
      </c>
      <c r="G50">
        <v>0</v>
      </c>
      <c r="H50">
        <v>36300</v>
      </c>
      <c r="I50">
        <v>7</v>
      </c>
      <c r="J50">
        <v>5</v>
      </c>
      <c r="K50">
        <v>266859</v>
      </c>
      <c r="L50">
        <v>2</v>
      </c>
      <c r="M50">
        <v>2</v>
      </c>
      <c r="N50">
        <v>20</v>
      </c>
      <c r="O50">
        <v>4271</v>
      </c>
      <c r="P50">
        <v>42823</v>
      </c>
      <c r="Q50">
        <v>5849</v>
      </c>
      <c r="R50">
        <v>78551</v>
      </c>
      <c r="S50">
        <v>2869</v>
      </c>
      <c r="T50">
        <v>2762</v>
      </c>
      <c r="U50">
        <v>514</v>
      </c>
      <c r="V50">
        <v>5853</v>
      </c>
      <c r="W50">
        <v>4254</v>
      </c>
      <c r="X50">
        <v>4280</v>
      </c>
      <c r="Y50">
        <v>60784</v>
      </c>
      <c r="Z50" t="s">
        <v>76</v>
      </c>
      <c r="AA50">
        <v>4478</v>
      </c>
      <c r="AB50">
        <v>79902</v>
      </c>
      <c r="AC50" t="s">
        <v>81</v>
      </c>
      <c r="AD50">
        <v>3768</v>
      </c>
      <c r="AE50">
        <v>3734</v>
      </c>
      <c r="AF50">
        <v>8842</v>
      </c>
      <c r="AG50">
        <v>9904</v>
      </c>
      <c r="AH50">
        <v>9907</v>
      </c>
      <c r="AI50">
        <v>8847</v>
      </c>
      <c r="AJ50">
        <v>8848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2</v>
      </c>
      <c r="AY50">
        <v>2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f t="shared" si="0"/>
        <v>2</v>
      </c>
      <c r="BI50" t="str">
        <f t="shared" si="1"/>
        <v/>
      </c>
      <c r="BJ50" t="str">
        <f t="shared" si="2"/>
        <v/>
      </c>
      <c r="BK50" t="str">
        <f t="shared" si="3"/>
        <v/>
      </c>
      <c r="BL50" t="str">
        <f t="shared" si="4"/>
        <v/>
      </c>
      <c r="BM50" t="str">
        <f t="shared" si="5"/>
        <v/>
      </c>
      <c r="BN50" t="str">
        <f t="shared" si="6"/>
        <v/>
      </c>
      <c r="BO50" t="str">
        <f t="shared" si="7"/>
        <v/>
      </c>
      <c r="BP50" t="str">
        <f t="shared" si="8"/>
        <v/>
      </c>
      <c r="BQ50" t="str">
        <f t="shared" si="9"/>
        <v/>
      </c>
      <c r="BR50" t="str">
        <f t="shared" si="10"/>
        <v/>
      </c>
      <c r="BS50" t="str">
        <f t="shared" si="11"/>
        <v/>
      </c>
      <c r="BT50" t="str">
        <f t="shared" si="12"/>
        <v/>
      </c>
      <c r="BU50" t="str">
        <f t="shared" si="13"/>
        <v/>
      </c>
      <c r="BV50" t="str">
        <f t="shared" si="14"/>
        <v/>
      </c>
      <c r="BW50">
        <f t="shared" si="15"/>
        <v>2</v>
      </c>
      <c r="BX50">
        <f t="shared" si="16"/>
        <v>0</v>
      </c>
      <c r="BY50">
        <f t="shared" si="17"/>
        <v>1</v>
      </c>
      <c r="BZ50">
        <f t="shared" si="18"/>
        <v>0</v>
      </c>
      <c r="CA50">
        <f t="shared" si="19"/>
        <v>0</v>
      </c>
      <c r="CB50">
        <f t="shared" si="20"/>
        <v>1</v>
      </c>
    </row>
    <row r="51" spans="1:80" x14ac:dyDescent="0.35">
      <c r="A51">
        <v>4.5922435999999998</v>
      </c>
      <c r="B51">
        <v>2011</v>
      </c>
      <c r="C51">
        <v>39</v>
      </c>
      <c r="D51">
        <v>0</v>
      </c>
      <c r="E51">
        <v>3</v>
      </c>
      <c r="F51">
        <v>-9</v>
      </c>
      <c r="G51">
        <v>0</v>
      </c>
      <c r="H51">
        <v>25069</v>
      </c>
      <c r="I51">
        <v>104</v>
      </c>
      <c r="J51">
        <v>1</v>
      </c>
      <c r="K51">
        <v>1221830</v>
      </c>
      <c r="L51">
        <v>4</v>
      </c>
      <c r="M51">
        <v>3</v>
      </c>
      <c r="N51">
        <v>6</v>
      </c>
      <c r="O51">
        <v>41071</v>
      </c>
      <c r="P51">
        <v>5845</v>
      </c>
      <c r="Q51">
        <v>42823</v>
      </c>
      <c r="R51">
        <v>4271</v>
      </c>
      <c r="S51">
        <v>2761</v>
      </c>
      <c r="T51">
        <v>25000</v>
      </c>
      <c r="U51">
        <v>28860</v>
      </c>
      <c r="V51" t="s">
        <v>121</v>
      </c>
      <c r="W51">
        <v>4280</v>
      </c>
      <c r="X51">
        <v>4019</v>
      </c>
      <c r="Y51">
        <v>2724</v>
      </c>
      <c r="Z51">
        <v>4439</v>
      </c>
      <c r="AA51">
        <v>41401</v>
      </c>
      <c r="AB51">
        <v>3659</v>
      </c>
      <c r="AC51" t="s">
        <v>110</v>
      </c>
      <c r="AD51">
        <v>3768</v>
      </c>
      <c r="AE51">
        <v>3723</v>
      </c>
      <c r="AF51">
        <v>66</v>
      </c>
      <c r="AG51">
        <v>41</v>
      </c>
      <c r="AH51">
        <v>47</v>
      </c>
      <c r="AI51">
        <v>3607</v>
      </c>
      <c r="AJ51">
        <v>9744</v>
      </c>
      <c r="AK51">
        <v>8856</v>
      </c>
      <c r="AL51">
        <v>9390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>
        <v>7</v>
      </c>
      <c r="AT51">
        <v>7</v>
      </c>
      <c r="AU51">
        <v>7</v>
      </c>
      <c r="AV51">
        <v>7</v>
      </c>
      <c r="AW51">
        <v>7</v>
      </c>
      <c r="AX51">
        <v>7</v>
      </c>
      <c r="AY51">
        <v>7</v>
      </c>
      <c r="AZ51">
        <v>7</v>
      </c>
      <c r="BA51">
        <v>0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f t="shared" si="0"/>
        <v>7</v>
      </c>
      <c r="BI51" t="str">
        <f t="shared" si="1"/>
        <v/>
      </c>
      <c r="BJ51" t="str">
        <f t="shared" si="2"/>
        <v/>
      </c>
      <c r="BK51" t="str">
        <f t="shared" si="3"/>
        <v/>
      </c>
      <c r="BL51" t="str">
        <f t="shared" si="4"/>
        <v/>
      </c>
      <c r="BM51" t="str">
        <f t="shared" si="5"/>
        <v/>
      </c>
      <c r="BN51" t="str">
        <f t="shared" si="6"/>
        <v/>
      </c>
      <c r="BO51" t="str">
        <f t="shared" si="7"/>
        <v/>
      </c>
      <c r="BP51" t="str">
        <f t="shared" si="8"/>
        <v/>
      </c>
      <c r="BQ51" t="str">
        <f t="shared" si="9"/>
        <v/>
      </c>
      <c r="BR51" t="str">
        <f t="shared" si="10"/>
        <v/>
      </c>
      <c r="BS51" t="str">
        <f t="shared" si="11"/>
        <v/>
      </c>
      <c r="BT51" t="str">
        <f t="shared" si="12"/>
        <v/>
      </c>
      <c r="BU51" t="str">
        <f t="shared" si="13"/>
        <v/>
      </c>
      <c r="BV51" t="str">
        <f t="shared" si="14"/>
        <v/>
      </c>
      <c r="BW51">
        <f t="shared" si="15"/>
        <v>7</v>
      </c>
      <c r="BX51">
        <f t="shared" si="16"/>
        <v>1</v>
      </c>
      <c r="BY51">
        <f t="shared" si="17"/>
        <v>0</v>
      </c>
      <c r="BZ51">
        <f t="shared" si="18"/>
        <v>1</v>
      </c>
      <c r="CA51">
        <f t="shared" si="19"/>
        <v>1</v>
      </c>
      <c r="CB51">
        <f t="shared" si="20"/>
        <v>1</v>
      </c>
    </row>
    <row r="52" spans="1:80" x14ac:dyDescent="0.35">
      <c r="A52">
        <v>5.1820969000000003</v>
      </c>
      <c r="B52">
        <v>2005</v>
      </c>
      <c r="C52">
        <v>40</v>
      </c>
      <c r="D52">
        <v>0</v>
      </c>
      <c r="E52">
        <v>3</v>
      </c>
      <c r="F52">
        <v>-9</v>
      </c>
      <c r="G52">
        <v>0</v>
      </c>
      <c r="H52">
        <v>26099</v>
      </c>
      <c r="I52">
        <v>41</v>
      </c>
      <c r="J52">
        <v>1</v>
      </c>
      <c r="K52">
        <v>760378</v>
      </c>
      <c r="L52">
        <v>1</v>
      </c>
      <c r="M52">
        <v>2</v>
      </c>
      <c r="N52">
        <v>6</v>
      </c>
      <c r="O52">
        <v>41401</v>
      </c>
      <c r="P52">
        <v>4139</v>
      </c>
      <c r="Q52">
        <v>4299</v>
      </c>
      <c r="R52">
        <v>4019</v>
      </c>
      <c r="S52">
        <v>2724</v>
      </c>
      <c r="T52">
        <v>7455</v>
      </c>
      <c r="U52">
        <v>3970</v>
      </c>
      <c r="V52">
        <v>45829</v>
      </c>
      <c r="W52" t="s">
        <v>64</v>
      </c>
      <c r="X52" t="s">
        <v>61</v>
      </c>
      <c r="Y52" t="s">
        <v>61</v>
      </c>
      <c r="Z52" t="s">
        <v>61</v>
      </c>
      <c r="AA52" t="s">
        <v>61</v>
      </c>
      <c r="AB52" t="s">
        <v>61</v>
      </c>
      <c r="AC52" t="s">
        <v>61</v>
      </c>
      <c r="AD52">
        <v>66</v>
      </c>
      <c r="AE52">
        <v>3768</v>
      </c>
      <c r="AF52">
        <v>3607</v>
      </c>
      <c r="AG52">
        <v>3606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>
        <v>0</v>
      </c>
      <c r="AT52">
        <v>0</v>
      </c>
      <c r="AU52">
        <v>0</v>
      </c>
      <c r="AV52">
        <v>0</v>
      </c>
      <c r="AW52">
        <v>-99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 t="str">
        <f t="shared" si="0"/>
        <v/>
      </c>
      <c r="BI52">
        <f t="shared" si="1"/>
        <v>0</v>
      </c>
      <c r="BJ52" t="str">
        <f t="shared" si="2"/>
        <v/>
      </c>
      <c r="BK52" t="str">
        <f t="shared" si="3"/>
        <v/>
      </c>
      <c r="BL52" t="str">
        <f t="shared" si="4"/>
        <v/>
      </c>
      <c r="BM52" t="str">
        <f t="shared" si="5"/>
        <v/>
      </c>
      <c r="BN52" t="str">
        <f t="shared" si="6"/>
        <v/>
      </c>
      <c r="BO52" t="str">
        <f t="shared" si="7"/>
        <v/>
      </c>
      <c r="BP52" t="str">
        <f t="shared" si="8"/>
        <v/>
      </c>
      <c r="BQ52" t="str">
        <f t="shared" si="9"/>
        <v/>
      </c>
      <c r="BR52" t="str">
        <f t="shared" si="10"/>
        <v/>
      </c>
      <c r="BS52" t="str">
        <f t="shared" si="11"/>
        <v/>
      </c>
      <c r="BT52" t="str">
        <f t="shared" si="12"/>
        <v/>
      </c>
      <c r="BU52" t="str">
        <f t="shared" si="13"/>
        <v/>
      </c>
      <c r="BV52" t="str">
        <f t="shared" si="14"/>
        <v/>
      </c>
      <c r="BW52">
        <f t="shared" si="15"/>
        <v>0</v>
      </c>
      <c r="BX52">
        <f t="shared" si="16"/>
        <v>1</v>
      </c>
      <c r="BY52">
        <f t="shared" si="17"/>
        <v>0</v>
      </c>
      <c r="BZ52">
        <f t="shared" si="18"/>
        <v>0</v>
      </c>
      <c r="CA52">
        <f t="shared" si="19"/>
        <v>0</v>
      </c>
      <c r="CB52">
        <f t="shared" si="20"/>
        <v>0</v>
      </c>
    </row>
    <row r="53" spans="1:80" x14ac:dyDescent="0.35">
      <c r="A53">
        <v>7.3992209000000004</v>
      </c>
      <c r="B53">
        <v>2007</v>
      </c>
      <c r="C53">
        <v>40</v>
      </c>
      <c r="D53">
        <v>1</v>
      </c>
      <c r="E53">
        <v>3</v>
      </c>
      <c r="F53">
        <v>-9</v>
      </c>
      <c r="G53">
        <v>0</v>
      </c>
      <c r="H53">
        <v>25069</v>
      </c>
      <c r="I53">
        <v>17</v>
      </c>
      <c r="J53">
        <v>1</v>
      </c>
      <c r="K53">
        <v>350468</v>
      </c>
      <c r="L53">
        <v>4</v>
      </c>
      <c r="M53">
        <v>2</v>
      </c>
      <c r="N53">
        <v>20</v>
      </c>
      <c r="O53">
        <v>41401</v>
      </c>
      <c r="P53">
        <v>42823</v>
      </c>
      <c r="Q53">
        <v>5363</v>
      </c>
      <c r="R53">
        <v>4242</v>
      </c>
      <c r="S53">
        <v>4280</v>
      </c>
      <c r="T53">
        <v>496</v>
      </c>
      <c r="U53">
        <v>99812</v>
      </c>
      <c r="V53">
        <v>2851</v>
      </c>
      <c r="W53">
        <v>45829</v>
      </c>
      <c r="X53" t="s">
        <v>64</v>
      </c>
      <c r="Y53">
        <v>27652</v>
      </c>
      <c r="Z53">
        <v>4240</v>
      </c>
      <c r="AA53">
        <v>4011</v>
      </c>
      <c r="AB53">
        <v>4439</v>
      </c>
      <c r="AC53">
        <v>2722</v>
      </c>
      <c r="AD53">
        <v>3768</v>
      </c>
      <c r="AE53">
        <v>3722</v>
      </c>
      <c r="AF53">
        <v>66</v>
      </c>
      <c r="AG53">
        <v>3607</v>
      </c>
      <c r="AH53">
        <v>45</v>
      </c>
      <c r="AI53">
        <v>40</v>
      </c>
      <c r="AJ53">
        <v>9904</v>
      </c>
      <c r="AK53">
        <v>9904</v>
      </c>
      <c r="AL53">
        <v>8853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2</v>
      </c>
      <c r="BA53">
        <v>0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f t="shared" si="0"/>
        <v>0</v>
      </c>
      <c r="BI53" t="str">
        <f t="shared" si="1"/>
        <v/>
      </c>
      <c r="BJ53" t="str">
        <f t="shared" si="2"/>
        <v/>
      </c>
      <c r="BK53" t="str">
        <f t="shared" si="3"/>
        <v/>
      </c>
      <c r="BL53" t="str">
        <f t="shared" si="4"/>
        <v/>
      </c>
      <c r="BM53" t="str">
        <f t="shared" si="5"/>
        <v/>
      </c>
      <c r="BN53" t="str">
        <f t="shared" si="6"/>
        <v/>
      </c>
      <c r="BO53" t="str">
        <f t="shared" si="7"/>
        <v/>
      </c>
      <c r="BP53" t="str">
        <f t="shared" si="8"/>
        <v/>
      </c>
      <c r="BQ53" t="str">
        <f t="shared" si="9"/>
        <v/>
      </c>
      <c r="BR53" t="str">
        <f t="shared" si="10"/>
        <v/>
      </c>
      <c r="BS53" t="str">
        <f t="shared" si="11"/>
        <v/>
      </c>
      <c r="BT53" t="str">
        <f t="shared" si="12"/>
        <v/>
      </c>
      <c r="BU53" t="str">
        <f t="shared" si="13"/>
        <v/>
      </c>
      <c r="BV53" t="str">
        <f t="shared" si="14"/>
        <v/>
      </c>
      <c r="BW53">
        <f t="shared" si="15"/>
        <v>0</v>
      </c>
      <c r="BX53">
        <f t="shared" si="16"/>
        <v>1</v>
      </c>
      <c r="BY53">
        <f t="shared" si="17"/>
        <v>0</v>
      </c>
      <c r="BZ53">
        <f t="shared" si="18"/>
        <v>0</v>
      </c>
      <c r="CA53">
        <f t="shared" si="19"/>
        <v>0</v>
      </c>
      <c r="CB53">
        <f t="shared" si="20"/>
        <v>1</v>
      </c>
    </row>
    <row r="54" spans="1:80" x14ac:dyDescent="0.35">
      <c r="A54">
        <v>5.0674549999999998</v>
      </c>
      <c r="B54">
        <v>2010</v>
      </c>
      <c r="C54">
        <v>41</v>
      </c>
      <c r="D54">
        <v>1</v>
      </c>
      <c r="E54">
        <v>4</v>
      </c>
      <c r="F54">
        <v>-9</v>
      </c>
      <c r="G54">
        <v>1</v>
      </c>
      <c r="H54">
        <v>6164</v>
      </c>
      <c r="I54">
        <v>21</v>
      </c>
      <c r="J54">
        <v>3</v>
      </c>
      <c r="K54">
        <v>184076</v>
      </c>
      <c r="L54">
        <v>1</v>
      </c>
      <c r="M54">
        <v>-9</v>
      </c>
      <c r="N54">
        <v>20</v>
      </c>
      <c r="O54">
        <v>41041</v>
      </c>
      <c r="P54">
        <v>5845</v>
      </c>
      <c r="Q54">
        <v>99674</v>
      </c>
      <c r="R54">
        <v>41401</v>
      </c>
      <c r="S54" t="s">
        <v>81</v>
      </c>
      <c r="T54">
        <v>4280</v>
      </c>
      <c r="U54">
        <v>78551</v>
      </c>
      <c r="V54">
        <v>40390</v>
      </c>
      <c r="W54">
        <v>5853</v>
      </c>
      <c r="X54" t="s">
        <v>61</v>
      </c>
      <c r="Y54" t="s">
        <v>61</v>
      </c>
      <c r="Z54" t="s">
        <v>61</v>
      </c>
      <c r="AA54" t="s">
        <v>61</v>
      </c>
      <c r="AB54" t="s">
        <v>61</v>
      </c>
      <c r="AC54" t="s">
        <v>61</v>
      </c>
      <c r="AD54">
        <v>3768</v>
      </c>
      <c r="AE54">
        <v>8856</v>
      </c>
      <c r="AF54">
        <v>66</v>
      </c>
      <c r="AG54">
        <v>3606</v>
      </c>
      <c r="AH54">
        <v>9604</v>
      </c>
      <c r="AI54">
        <v>45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f t="shared" si="0"/>
        <v>1</v>
      </c>
      <c r="BI54" t="str">
        <f t="shared" si="1"/>
        <v/>
      </c>
      <c r="BJ54" t="str">
        <f t="shared" si="2"/>
        <v/>
      </c>
      <c r="BK54" t="str">
        <f t="shared" si="3"/>
        <v/>
      </c>
      <c r="BL54" t="str">
        <f t="shared" si="4"/>
        <v/>
      </c>
      <c r="BM54" t="str">
        <f t="shared" si="5"/>
        <v/>
      </c>
      <c r="BN54" t="str">
        <f t="shared" si="6"/>
        <v/>
      </c>
      <c r="BO54" t="str">
        <f t="shared" si="7"/>
        <v/>
      </c>
      <c r="BP54" t="str">
        <f t="shared" si="8"/>
        <v/>
      </c>
      <c r="BQ54" t="str">
        <f t="shared" si="9"/>
        <v/>
      </c>
      <c r="BR54" t="str">
        <f t="shared" si="10"/>
        <v/>
      </c>
      <c r="BS54" t="str">
        <f t="shared" si="11"/>
        <v/>
      </c>
      <c r="BT54" t="str">
        <f t="shared" si="12"/>
        <v/>
      </c>
      <c r="BU54" t="str">
        <f t="shared" si="13"/>
        <v/>
      </c>
      <c r="BV54" t="str">
        <f t="shared" si="14"/>
        <v/>
      </c>
      <c r="BW54">
        <f t="shared" si="15"/>
        <v>1</v>
      </c>
      <c r="BX54">
        <f t="shared" si="16"/>
        <v>1</v>
      </c>
      <c r="BY54">
        <f t="shared" si="17"/>
        <v>1</v>
      </c>
      <c r="BZ54">
        <f t="shared" si="18"/>
        <v>1</v>
      </c>
      <c r="CA54">
        <f t="shared" si="19"/>
        <v>1</v>
      </c>
      <c r="CB54">
        <f t="shared" si="20"/>
        <v>1</v>
      </c>
    </row>
    <row r="55" spans="1:80" x14ac:dyDescent="0.35">
      <c r="A55">
        <v>5.3693093999999997</v>
      </c>
      <c r="B55">
        <v>2010</v>
      </c>
      <c r="C55">
        <v>41</v>
      </c>
      <c r="D55">
        <v>0</v>
      </c>
      <c r="E55">
        <v>3</v>
      </c>
      <c r="F55">
        <v>-9</v>
      </c>
      <c r="G55">
        <v>0</v>
      </c>
      <c r="H55">
        <v>47045</v>
      </c>
      <c r="I55">
        <v>11</v>
      </c>
      <c r="J55">
        <v>1</v>
      </c>
      <c r="K55">
        <v>114139</v>
      </c>
      <c r="L55">
        <v>1</v>
      </c>
      <c r="M55">
        <v>1</v>
      </c>
      <c r="N55">
        <v>1</v>
      </c>
      <c r="O55">
        <v>41011</v>
      </c>
      <c r="P55">
        <v>42821</v>
      </c>
      <c r="Q55">
        <v>2761</v>
      </c>
      <c r="R55">
        <v>51882</v>
      </c>
      <c r="S55">
        <v>4275</v>
      </c>
      <c r="T55">
        <v>41401</v>
      </c>
      <c r="U55">
        <v>4280</v>
      </c>
      <c r="V55">
        <v>4019</v>
      </c>
      <c r="W55">
        <v>2722</v>
      </c>
      <c r="X55">
        <v>42769</v>
      </c>
      <c r="Y55">
        <v>3004</v>
      </c>
      <c r="Z55">
        <v>3051</v>
      </c>
      <c r="AA55">
        <v>25002</v>
      </c>
      <c r="AB55">
        <v>4589</v>
      </c>
      <c r="AC55">
        <v>4148</v>
      </c>
      <c r="AD55">
        <v>3607</v>
      </c>
      <c r="AE55">
        <v>3768</v>
      </c>
      <c r="AF55">
        <v>3722</v>
      </c>
      <c r="AG55">
        <v>66</v>
      </c>
      <c r="AH55">
        <v>9604</v>
      </c>
      <c r="AI55">
        <v>9671</v>
      </c>
      <c r="AJ55">
        <v>8856</v>
      </c>
      <c r="AK55">
        <v>8853</v>
      </c>
      <c r="AL55">
        <v>9920</v>
      </c>
      <c r="AM55">
        <v>3722</v>
      </c>
      <c r="AN55">
        <v>8853</v>
      </c>
      <c r="AO55">
        <v>8845</v>
      </c>
      <c r="AP55">
        <v>46</v>
      </c>
      <c r="AQ55">
        <v>41</v>
      </c>
      <c r="AR55">
        <v>59</v>
      </c>
      <c r="AS55">
        <v>3</v>
      </c>
      <c r="AT55">
        <v>3</v>
      </c>
      <c r="AU55">
        <v>1</v>
      </c>
      <c r="AV55">
        <v>3</v>
      </c>
      <c r="AW55">
        <v>6</v>
      </c>
      <c r="AX55">
        <v>6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 t="str">
        <f t="shared" si="0"/>
        <v/>
      </c>
      <c r="BI55">
        <f t="shared" si="1"/>
        <v>3</v>
      </c>
      <c r="BJ55" t="str">
        <f t="shared" si="2"/>
        <v/>
      </c>
      <c r="BK55" t="str">
        <f t="shared" si="3"/>
        <v/>
      </c>
      <c r="BL55" t="str">
        <f t="shared" si="4"/>
        <v/>
      </c>
      <c r="BM55" t="str">
        <f t="shared" si="5"/>
        <v/>
      </c>
      <c r="BN55" t="str">
        <f t="shared" si="6"/>
        <v/>
      </c>
      <c r="BO55" t="str">
        <f t="shared" si="7"/>
        <v/>
      </c>
      <c r="BP55" t="str">
        <f t="shared" si="8"/>
        <v/>
      </c>
      <c r="BQ55" t="str">
        <f t="shared" si="9"/>
        <v/>
      </c>
      <c r="BR55" t="str">
        <f t="shared" si="10"/>
        <v/>
      </c>
      <c r="BS55" t="str">
        <f t="shared" si="11"/>
        <v/>
      </c>
      <c r="BT55" t="str">
        <f t="shared" si="12"/>
        <v/>
      </c>
      <c r="BU55" t="str">
        <f t="shared" si="13"/>
        <v/>
      </c>
      <c r="BV55" t="str">
        <f t="shared" si="14"/>
        <v/>
      </c>
      <c r="BW55">
        <f t="shared" si="15"/>
        <v>3</v>
      </c>
      <c r="BX55">
        <f t="shared" si="16"/>
        <v>1</v>
      </c>
      <c r="BY55">
        <f t="shared" si="17"/>
        <v>0</v>
      </c>
      <c r="BZ55">
        <f t="shared" si="18"/>
        <v>1</v>
      </c>
      <c r="CA55">
        <f t="shared" si="19"/>
        <v>1</v>
      </c>
      <c r="CB55">
        <f t="shared" si="20"/>
        <v>1</v>
      </c>
    </row>
    <row r="56" spans="1:80" x14ac:dyDescent="0.35">
      <c r="A56">
        <v>5.0519977999999996</v>
      </c>
      <c r="B56">
        <v>2011</v>
      </c>
      <c r="C56">
        <v>41</v>
      </c>
      <c r="D56">
        <v>1</v>
      </c>
      <c r="E56">
        <v>3</v>
      </c>
      <c r="F56">
        <v>-9</v>
      </c>
      <c r="G56">
        <v>1</v>
      </c>
      <c r="H56">
        <v>12071</v>
      </c>
      <c r="I56">
        <v>2</v>
      </c>
      <c r="J56">
        <v>2</v>
      </c>
      <c r="K56">
        <v>164487</v>
      </c>
      <c r="L56">
        <v>1</v>
      </c>
      <c r="M56">
        <v>1</v>
      </c>
      <c r="N56">
        <v>20</v>
      </c>
      <c r="O56">
        <v>42823</v>
      </c>
      <c r="P56">
        <v>99811</v>
      </c>
      <c r="Q56">
        <v>5859</v>
      </c>
      <c r="R56" t="s">
        <v>66</v>
      </c>
      <c r="S56">
        <v>41401</v>
      </c>
      <c r="T56">
        <v>2875</v>
      </c>
      <c r="U56" t="s">
        <v>72</v>
      </c>
      <c r="V56">
        <v>5990</v>
      </c>
      <c r="W56">
        <v>28529</v>
      </c>
      <c r="X56" t="s">
        <v>81</v>
      </c>
      <c r="Y56">
        <v>2809</v>
      </c>
      <c r="Z56">
        <v>4148</v>
      </c>
      <c r="AA56">
        <v>4280</v>
      </c>
      <c r="AB56">
        <v>412</v>
      </c>
      <c r="AC56">
        <v>5845</v>
      </c>
      <c r="AD56">
        <v>3768</v>
      </c>
      <c r="AE56">
        <v>3998</v>
      </c>
      <c r="AF56">
        <v>3764</v>
      </c>
      <c r="AG56">
        <v>3721</v>
      </c>
      <c r="AH56" t="s">
        <v>62</v>
      </c>
      <c r="AI56" t="s">
        <v>62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>
        <v>5</v>
      </c>
      <c r="AT56">
        <v>9</v>
      </c>
      <c r="AU56">
        <v>14</v>
      </c>
      <c r="AV56">
        <v>5</v>
      </c>
      <c r="AW56">
        <v>-99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f t="shared" si="0"/>
        <v>5</v>
      </c>
      <c r="BI56" t="str">
        <f t="shared" si="1"/>
        <v/>
      </c>
      <c r="BJ56" t="str">
        <f t="shared" si="2"/>
        <v/>
      </c>
      <c r="BK56" t="str">
        <f t="shared" si="3"/>
        <v/>
      </c>
      <c r="BL56" t="str">
        <f t="shared" si="4"/>
        <v/>
      </c>
      <c r="BM56" t="str">
        <f t="shared" si="5"/>
        <v/>
      </c>
      <c r="BN56" t="str">
        <f t="shared" si="6"/>
        <v/>
      </c>
      <c r="BO56" t="str">
        <f t="shared" si="7"/>
        <v/>
      </c>
      <c r="BP56" t="str">
        <f t="shared" si="8"/>
        <v/>
      </c>
      <c r="BQ56" t="str">
        <f t="shared" si="9"/>
        <v/>
      </c>
      <c r="BR56" t="str">
        <f t="shared" si="10"/>
        <v/>
      </c>
      <c r="BS56" t="str">
        <f t="shared" si="11"/>
        <v/>
      </c>
      <c r="BT56" t="str">
        <f t="shared" si="12"/>
        <v/>
      </c>
      <c r="BU56" t="str">
        <f t="shared" si="13"/>
        <v/>
      </c>
      <c r="BV56" t="str">
        <f t="shared" si="14"/>
        <v/>
      </c>
      <c r="BW56">
        <f t="shared" si="15"/>
        <v>5</v>
      </c>
      <c r="BX56">
        <f t="shared" si="16"/>
        <v>0</v>
      </c>
      <c r="BY56">
        <f t="shared" si="17"/>
        <v>0</v>
      </c>
      <c r="BZ56">
        <f t="shared" si="18"/>
        <v>0</v>
      </c>
      <c r="CA56">
        <f t="shared" si="19"/>
        <v>0</v>
      </c>
      <c r="CB56">
        <f t="shared" si="20"/>
        <v>1</v>
      </c>
    </row>
    <row r="57" spans="1:80" x14ac:dyDescent="0.35">
      <c r="A57">
        <v>4.7927042999999996</v>
      </c>
      <c r="B57">
        <v>2006</v>
      </c>
      <c r="C57">
        <v>42</v>
      </c>
      <c r="D57">
        <v>0</v>
      </c>
      <c r="E57">
        <v>4</v>
      </c>
      <c r="F57">
        <v>-9</v>
      </c>
      <c r="G57">
        <v>0</v>
      </c>
      <c r="H57">
        <v>13072</v>
      </c>
      <c r="I57">
        <v>2</v>
      </c>
      <c r="J57">
        <v>-9</v>
      </c>
      <c r="K57">
        <v>46290</v>
      </c>
      <c r="L57">
        <v>1</v>
      </c>
      <c r="M57">
        <v>3</v>
      </c>
      <c r="N57">
        <v>1</v>
      </c>
      <c r="O57">
        <v>41071</v>
      </c>
      <c r="P57">
        <v>78551</v>
      </c>
      <c r="Q57">
        <v>51881</v>
      </c>
      <c r="R57">
        <v>42843</v>
      </c>
      <c r="S57">
        <v>4275</v>
      </c>
      <c r="T57">
        <v>42741</v>
      </c>
      <c r="U57">
        <v>40391</v>
      </c>
      <c r="V57">
        <v>5856</v>
      </c>
      <c r="W57">
        <v>41400</v>
      </c>
      <c r="X57">
        <v>4280</v>
      </c>
      <c r="Y57">
        <v>4240</v>
      </c>
      <c r="Z57">
        <v>3970</v>
      </c>
      <c r="AA57">
        <v>42731</v>
      </c>
      <c r="AB57">
        <v>28521</v>
      </c>
      <c r="AC57">
        <v>25000</v>
      </c>
      <c r="AD57">
        <v>3768</v>
      </c>
      <c r="AE57">
        <v>3723</v>
      </c>
      <c r="AF57">
        <v>66</v>
      </c>
      <c r="AG57">
        <v>3607</v>
      </c>
      <c r="AH57">
        <v>47</v>
      </c>
      <c r="AI57">
        <v>41</v>
      </c>
      <c r="AJ57">
        <v>3995</v>
      </c>
      <c r="AK57">
        <v>3778</v>
      </c>
      <c r="AL57">
        <v>9904</v>
      </c>
      <c r="AM57">
        <v>9604</v>
      </c>
      <c r="AN57">
        <v>9672</v>
      </c>
      <c r="AO57" t="s">
        <v>62</v>
      </c>
      <c r="AP57" t="s">
        <v>62</v>
      </c>
      <c r="AQ57" t="s">
        <v>62</v>
      </c>
      <c r="AR57" t="s">
        <v>62</v>
      </c>
      <c r="AS57">
        <v>0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f t="shared" si="0"/>
        <v>0</v>
      </c>
      <c r="BI57" t="str">
        <f t="shared" si="1"/>
        <v/>
      </c>
      <c r="BJ57" t="str">
        <f t="shared" si="2"/>
        <v/>
      </c>
      <c r="BK57" t="str">
        <f t="shared" si="3"/>
        <v/>
      </c>
      <c r="BL57" t="str">
        <f t="shared" si="4"/>
        <v/>
      </c>
      <c r="BM57" t="str">
        <f t="shared" si="5"/>
        <v/>
      </c>
      <c r="BN57" t="str">
        <f t="shared" si="6"/>
        <v/>
      </c>
      <c r="BO57" t="str">
        <f t="shared" si="7"/>
        <v/>
      </c>
      <c r="BP57" t="str">
        <f t="shared" si="8"/>
        <v/>
      </c>
      <c r="BQ57" t="str">
        <f t="shared" si="9"/>
        <v/>
      </c>
      <c r="BR57" t="str">
        <f t="shared" si="10"/>
        <v/>
      </c>
      <c r="BS57" t="str">
        <f t="shared" si="11"/>
        <v/>
      </c>
      <c r="BT57" t="str">
        <f t="shared" si="12"/>
        <v/>
      </c>
      <c r="BU57" t="str">
        <f t="shared" si="13"/>
        <v/>
      </c>
      <c r="BV57" t="str">
        <f t="shared" si="14"/>
        <v/>
      </c>
      <c r="BW57">
        <f t="shared" si="15"/>
        <v>0</v>
      </c>
      <c r="BX57">
        <f t="shared" si="16"/>
        <v>1</v>
      </c>
      <c r="BY57">
        <f t="shared" si="17"/>
        <v>1</v>
      </c>
      <c r="BZ57">
        <f t="shared" si="18"/>
        <v>1</v>
      </c>
      <c r="CA57">
        <f t="shared" si="19"/>
        <v>1</v>
      </c>
      <c r="CB57">
        <f t="shared" si="20"/>
        <v>1</v>
      </c>
    </row>
    <row r="58" spans="1:80" x14ac:dyDescent="0.35">
      <c r="A58">
        <v>5.0853688999999997</v>
      </c>
      <c r="B58">
        <v>2007</v>
      </c>
      <c r="C58">
        <v>42</v>
      </c>
      <c r="D58">
        <v>1</v>
      </c>
      <c r="E58">
        <v>3</v>
      </c>
      <c r="F58">
        <v>-9</v>
      </c>
      <c r="G58">
        <v>1</v>
      </c>
      <c r="H58">
        <v>12007</v>
      </c>
      <c r="I58">
        <v>3</v>
      </c>
      <c r="J58">
        <v>2</v>
      </c>
      <c r="K58">
        <v>152176</v>
      </c>
      <c r="L58">
        <v>4</v>
      </c>
      <c r="M58">
        <v>3</v>
      </c>
      <c r="N58">
        <v>20</v>
      </c>
      <c r="O58">
        <v>41071</v>
      </c>
      <c r="P58">
        <v>42820</v>
      </c>
      <c r="Q58">
        <v>9971</v>
      </c>
      <c r="R58">
        <v>4280</v>
      </c>
      <c r="S58">
        <v>4263</v>
      </c>
      <c r="T58">
        <v>4240</v>
      </c>
      <c r="U58">
        <v>99674</v>
      </c>
      <c r="V58">
        <v>44020</v>
      </c>
      <c r="W58">
        <v>45829</v>
      </c>
      <c r="X58">
        <v>41401</v>
      </c>
      <c r="Y58">
        <v>4019</v>
      </c>
      <c r="Z58">
        <v>2722</v>
      </c>
      <c r="AA58" t="s">
        <v>69</v>
      </c>
      <c r="AB58" t="s">
        <v>65</v>
      </c>
      <c r="AC58" t="s">
        <v>61</v>
      </c>
      <c r="AD58">
        <v>3768</v>
      </c>
      <c r="AE58">
        <v>66</v>
      </c>
      <c r="AF58">
        <v>3722</v>
      </c>
      <c r="AG58">
        <v>3607</v>
      </c>
      <c r="AH58">
        <v>8856</v>
      </c>
      <c r="AI58">
        <v>47</v>
      </c>
      <c r="AJ58">
        <v>43</v>
      </c>
      <c r="AK58">
        <v>9910</v>
      </c>
      <c r="AL58">
        <v>8849</v>
      </c>
      <c r="AM58">
        <v>9744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f t="shared" si="0"/>
        <v>0</v>
      </c>
      <c r="BI58" t="str">
        <f t="shared" si="1"/>
        <v/>
      </c>
      <c r="BJ58" t="str">
        <f t="shared" si="2"/>
        <v/>
      </c>
      <c r="BK58" t="str">
        <f t="shared" si="3"/>
        <v/>
      </c>
      <c r="BL58" t="str">
        <f t="shared" si="4"/>
        <v/>
      </c>
      <c r="BM58" t="str">
        <f t="shared" si="5"/>
        <v/>
      </c>
      <c r="BN58" t="str">
        <f t="shared" si="6"/>
        <v/>
      </c>
      <c r="BO58" t="str">
        <f t="shared" si="7"/>
        <v/>
      </c>
      <c r="BP58" t="str">
        <f t="shared" si="8"/>
        <v/>
      </c>
      <c r="BQ58" t="str">
        <f t="shared" si="9"/>
        <v/>
      </c>
      <c r="BR58" t="str">
        <f t="shared" si="10"/>
        <v/>
      </c>
      <c r="BS58" t="str">
        <f t="shared" si="11"/>
        <v/>
      </c>
      <c r="BT58" t="str">
        <f t="shared" si="12"/>
        <v/>
      </c>
      <c r="BU58" t="str">
        <f t="shared" si="13"/>
        <v/>
      </c>
      <c r="BV58" t="str">
        <f t="shared" si="14"/>
        <v/>
      </c>
      <c r="BW58">
        <f t="shared" si="15"/>
        <v>0</v>
      </c>
      <c r="BX58">
        <f t="shared" si="16"/>
        <v>1</v>
      </c>
      <c r="BY58">
        <f t="shared" si="17"/>
        <v>0</v>
      </c>
      <c r="BZ58">
        <f t="shared" si="18"/>
        <v>1</v>
      </c>
      <c r="CA58">
        <f t="shared" si="19"/>
        <v>1</v>
      </c>
      <c r="CB58">
        <f t="shared" si="20"/>
        <v>1</v>
      </c>
    </row>
    <row r="59" spans="1:80" x14ac:dyDescent="0.35">
      <c r="A59">
        <v>5.4373529999999999</v>
      </c>
      <c r="B59">
        <v>2007</v>
      </c>
      <c r="C59">
        <v>42</v>
      </c>
      <c r="D59">
        <v>0</v>
      </c>
      <c r="E59">
        <v>4</v>
      </c>
      <c r="F59">
        <v>3</v>
      </c>
      <c r="G59">
        <v>0</v>
      </c>
      <c r="H59">
        <v>17223</v>
      </c>
      <c r="I59">
        <v>44</v>
      </c>
      <c r="J59">
        <v>-9</v>
      </c>
      <c r="K59">
        <v>514196</v>
      </c>
      <c r="L59">
        <v>1</v>
      </c>
      <c r="M59">
        <v>1</v>
      </c>
      <c r="N59">
        <v>6</v>
      </c>
      <c r="O59">
        <v>41401</v>
      </c>
      <c r="P59">
        <v>41402</v>
      </c>
      <c r="Q59">
        <v>4139</v>
      </c>
      <c r="R59">
        <v>4019</v>
      </c>
      <c r="S59">
        <v>2720</v>
      </c>
      <c r="T59">
        <v>4241</v>
      </c>
      <c r="U59" t="s">
        <v>69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>
        <v>3768</v>
      </c>
      <c r="AE59">
        <v>3722</v>
      </c>
      <c r="AF59">
        <v>66</v>
      </c>
      <c r="AG59">
        <v>3607</v>
      </c>
      <c r="AH59">
        <v>46</v>
      </c>
      <c r="AI59">
        <v>40</v>
      </c>
      <c r="AJ59">
        <v>8856</v>
      </c>
      <c r="AK59">
        <v>9920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>
        <v>0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f t="shared" si="0"/>
        <v>0</v>
      </c>
      <c r="BI59" t="str">
        <f t="shared" si="1"/>
        <v/>
      </c>
      <c r="BJ59" t="str">
        <f t="shared" si="2"/>
        <v/>
      </c>
      <c r="BK59" t="str">
        <f t="shared" si="3"/>
        <v/>
      </c>
      <c r="BL59" t="str">
        <f t="shared" si="4"/>
        <v/>
      </c>
      <c r="BM59" t="str">
        <f t="shared" si="5"/>
        <v/>
      </c>
      <c r="BN59" t="str">
        <f t="shared" si="6"/>
        <v/>
      </c>
      <c r="BO59" t="str">
        <f t="shared" si="7"/>
        <v/>
      </c>
      <c r="BP59" t="str">
        <f t="shared" si="8"/>
        <v/>
      </c>
      <c r="BQ59" t="str">
        <f t="shared" si="9"/>
        <v/>
      </c>
      <c r="BR59" t="str">
        <f t="shared" si="10"/>
        <v/>
      </c>
      <c r="BS59" t="str">
        <f t="shared" si="11"/>
        <v/>
      </c>
      <c r="BT59" t="str">
        <f t="shared" si="12"/>
        <v/>
      </c>
      <c r="BU59" t="str">
        <f t="shared" si="13"/>
        <v/>
      </c>
      <c r="BV59" t="str">
        <f t="shared" si="14"/>
        <v/>
      </c>
      <c r="BW59">
        <f t="shared" si="15"/>
        <v>0</v>
      </c>
      <c r="BX59">
        <f t="shared" si="16"/>
        <v>1</v>
      </c>
      <c r="BY59">
        <f t="shared" si="17"/>
        <v>0</v>
      </c>
      <c r="BZ59">
        <f t="shared" si="18"/>
        <v>0</v>
      </c>
      <c r="CA59">
        <f t="shared" si="19"/>
        <v>0</v>
      </c>
      <c r="CB59">
        <f t="shared" si="20"/>
        <v>0</v>
      </c>
    </row>
    <row r="60" spans="1:80" x14ac:dyDescent="0.35">
      <c r="A60">
        <v>5.1304252000000004</v>
      </c>
      <c r="B60">
        <v>2009</v>
      </c>
      <c r="C60">
        <v>42</v>
      </c>
      <c r="D60">
        <v>0</v>
      </c>
      <c r="E60">
        <v>3</v>
      </c>
      <c r="F60">
        <v>-9</v>
      </c>
      <c r="G60">
        <v>1</v>
      </c>
      <c r="H60">
        <v>6367</v>
      </c>
      <c r="I60">
        <v>57</v>
      </c>
      <c r="J60">
        <v>1</v>
      </c>
      <c r="K60">
        <v>-666666666</v>
      </c>
      <c r="L60">
        <v>4</v>
      </c>
      <c r="M60">
        <v>-9</v>
      </c>
      <c r="N60">
        <v>2</v>
      </c>
      <c r="O60">
        <v>42843</v>
      </c>
      <c r="P60">
        <v>78551</v>
      </c>
      <c r="Q60">
        <v>51881</v>
      </c>
      <c r="R60">
        <v>5849</v>
      </c>
      <c r="S60">
        <v>99594</v>
      </c>
      <c r="T60">
        <v>5738</v>
      </c>
      <c r="U60">
        <v>5770</v>
      </c>
      <c r="V60">
        <v>34830</v>
      </c>
      <c r="W60">
        <v>4271</v>
      </c>
      <c r="X60">
        <v>4254</v>
      </c>
      <c r="Y60">
        <v>42732</v>
      </c>
      <c r="Z60">
        <v>2761</v>
      </c>
      <c r="AA60">
        <v>99812</v>
      </c>
      <c r="AB60">
        <v>2869</v>
      </c>
      <c r="AC60">
        <v>2763</v>
      </c>
      <c r="AD60">
        <v>3766</v>
      </c>
      <c r="AE60">
        <v>5012</v>
      </c>
      <c r="AF60">
        <v>3961</v>
      </c>
      <c r="AG60">
        <v>3409</v>
      </c>
      <c r="AH60">
        <v>3931</v>
      </c>
      <c r="AI60">
        <v>3403</v>
      </c>
      <c r="AJ60">
        <v>3409</v>
      </c>
      <c r="AK60">
        <v>3764</v>
      </c>
      <c r="AL60">
        <v>3403</v>
      </c>
      <c r="AM60">
        <v>3479</v>
      </c>
      <c r="AN60">
        <v>311</v>
      </c>
      <c r="AO60">
        <v>3893</v>
      </c>
      <c r="AP60">
        <v>9672</v>
      </c>
      <c r="AQ60">
        <v>9915</v>
      </c>
      <c r="AR60">
        <v>3768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7</v>
      </c>
      <c r="AY60">
        <v>7</v>
      </c>
      <c r="AZ60">
        <v>9</v>
      </c>
      <c r="BA60">
        <v>9</v>
      </c>
      <c r="BB60">
        <v>9</v>
      </c>
      <c r="BC60">
        <v>14</v>
      </c>
      <c r="BD60">
        <v>14</v>
      </c>
      <c r="BE60">
        <v>0</v>
      </c>
      <c r="BF60">
        <v>2</v>
      </c>
      <c r="BG60">
        <v>0</v>
      </c>
      <c r="BH60" t="str">
        <f t="shared" si="0"/>
        <v/>
      </c>
      <c r="BI60" t="str">
        <f t="shared" si="1"/>
        <v/>
      </c>
      <c r="BJ60" t="str">
        <f t="shared" si="2"/>
        <v/>
      </c>
      <c r="BK60" t="str">
        <f t="shared" si="3"/>
        <v/>
      </c>
      <c r="BL60" t="str">
        <f t="shared" si="4"/>
        <v/>
      </c>
      <c r="BM60" t="str">
        <f t="shared" si="5"/>
        <v/>
      </c>
      <c r="BN60" t="str">
        <f t="shared" si="6"/>
        <v/>
      </c>
      <c r="BO60" t="str">
        <f t="shared" si="7"/>
        <v/>
      </c>
      <c r="BP60" t="str">
        <f t="shared" si="8"/>
        <v/>
      </c>
      <c r="BQ60" t="str">
        <f t="shared" si="9"/>
        <v/>
      </c>
      <c r="BR60" t="str">
        <f t="shared" si="10"/>
        <v/>
      </c>
      <c r="BS60" t="str">
        <f t="shared" si="11"/>
        <v/>
      </c>
      <c r="BT60" t="str">
        <f t="shared" si="12"/>
        <v/>
      </c>
      <c r="BU60" t="str">
        <f t="shared" si="13"/>
        <v/>
      </c>
      <c r="BV60">
        <f t="shared" si="14"/>
        <v>0</v>
      </c>
      <c r="BW60">
        <f t="shared" si="15"/>
        <v>0</v>
      </c>
      <c r="BX60">
        <f t="shared" si="16"/>
        <v>0</v>
      </c>
      <c r="BY60">
        <f t="shared" si="17"/>
        <v>1</v>
      </c>
      <c r="BZ60">
        <f t="shared" si="18"/>
        <v>0</v>
      </c>
      <c r="CA60">
        <f t="shared" si="19"/>
        <v>0</v>
      </c>
      <c r="CB60">
        <f t="shared" si="20"/>
        <v>0</v>
      </c>
    </row>
    <row r="61" spans="1:80" x14ac:dyDescent="0.35">
      <c r="A61">
        <v>4.6257744000000001</v>
      </c>
      <c r="B61">
        <v>2010</v>
      </c>
      <c r="C61">
        <v>42</v>
      </c>
      <c r="D61">
        <v>0</v>
      </c>
      <c r="E61">
        <v>6</v>
      </c>
      <c r="F61">
        <v>-8</v>
      </c>
      <c r="G61">
        <v>1</v>
      </c>
      <c r="H61">
        <v>35008</v>
      </c>
      <c r="I61">
        <v>7</v>
      </c>
      <c r="J61">
        <v>3</v>
      </c>
      <c r="K61">
        <v>73235</v>
      </c>
      <c r="L61">
        <v>1</v>
      </c>
      <c r="M61">
        <v>1</v>
      </c>
      <c r="N61">
        <v>1</v>
      </c>
      <c r="O61">
        <v>42843</v>
      </c>
      <c r="P61">
        <v>41519</v>
      </c>
      <c r="Q61">
        <v>5849</v>
      </c>
      <c r="R61">
        <v>2762</v>
      </c>
      <c r="S61">
        <v>5854</v>
      </c>
      <c r="T61">
        <v>4280</v>
      </c>
      <c r="U61">
        <v>2859</v>
      </c>
      <c r="V61">
        <v>4148</v>
      </c>
      <c r="W61">
        <v>40390</v>
      </c>
      <c r="X61">
        <v>25040</v>
      </c>
      <c r="Y61">
        <v>3970</v>
      </c>
      <c r="Z61">
        <v>4240</v>
      </c>
      <c r="AA61">
        <v>2724</v>
      </c>
      <c r="AB61">
        <v>7295</v>
      </c>
      <c r="AC61">
        <v>7862</v>
      </c>
      <c r="AD61">
        <v>3768</v>
      </c>
      <c r="AE61">
        <v>3722</v>
      </c>
      <c r="AF61">
        <v>66</v>
      </c>
      <c r="AG61">
        <v>3607</v>
      </c>
      <c r="AH61">
        <v>8856</v>
      </c>
      <c r="AI61">
        <v>45</v>
      </c>
      <c r="AJ61">
        <v>41</v>
      </c>
      <c r="AK61">
        <v>9744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3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f t="shared" si="0"/>
        <v>2</v>
      </c>
      <c r="BI61" t="str">
        <f t="shared" si="1"/>
        <v/>
      </c>
      <c r="BJ61" t="str">
        <f t="shared" si="2"/>
        <v/>
      </c>
      <c r="BK61" t="str">
        <f t="shared" si="3"/>
        <v/>
      </c>
      <c r="BL61" t="str">
        <f t="shared" si="4"/>
        <v/>
      </c>
      <c r="BM61" t="str">
        <f t="shared" si="5"/>
        <v/>
      </c>
      <c r="BN61" t="str">
        <f t="shared" si="6"/>
        <v/>
      </c>
      <c r="BO61" t="str">
        <f t="shared" si="7"/>
        <v/>
      </c>
      <c r="BP61" t="str">
        <f t="shared" si="8"/>
        <v/>
      </c>
      <c r="BQ61" t="str">
        <f t="shared" si="9"/>
        <v/>
      </c>
      <c r="BR61" t="str">
        <f t="shared" si="10"/>
        <v/>
      </c>
      <c r="BS61" t="str">
        <f t="shared" si="11"/>
        <v/>
      </c>
      <c r="BT61" t="str">
        <f t="shared" si="12"/>
        <v/>
      </c>
      <c r="BU61" t="str">
        <f t="shared" si="13"/>
        <v/>
      </c>
      <c r="BV61" t="str">
        <f t="shared" si="14"/>
        <v/>
      </c>
      <c r="BW61">
        <f t="shared" si="15"/>
        <v>2</v>
      </c>
      <c r="BX61">
        <f t="shared" si="16"/>
        <v>1</v>
      </c>
      <c r="BY61">
        <f t="shared" si="17"/>
        <v>0</v>
      </c>
      <c r="BZ61">
        <f t="shared" si="18"/>
        <v>0</v>
      </c>
      <c r="CA61">
        <f t="shared" si="19"/>
        <v>0</v>
      </c>
      <c r="CB61">
        <f t="shared" si="20"/>
        <v>1</v>
      </c>
    </row>
    <row r="62" spans="1:80" x14ac:dyDescent="0.35">
      <c r="A62">
        <v>5.3693093999999997</v>
      </c>
      <c r="B62">
        <v>2010</v>
      </c>
      <c r="C62">
        <v>42</v>
      </c>
      <c r="D62">
        <v>0</v>
      </c>
      <c r="E62">
        <v>3</v>
      </c>
      <c r="F62">
        <v>-9</v>
      </c>
      <c r="G62">
        <v>0</v>
      </c>
      <c r="H62">
        <v>48057</v>
      </c>
      <c r="I62">
        <v>24</v>
      </c>
      <c r="J62">
        <v>3</v>
      </c>
      <c r="K62">
        <v>1010647</v>
      </c>
      <c r="L62">
        <v>2</v>
      </c>
      <c r="M62">
        <v>2</v>
      </c>
      <c r="N62">
        <v>5</v>
      </c>
      <c r="O62">
        <v>41401</v>
      </c>
      <c r="P62">
        <v>41091</v>
      </c>
      <c r="Q62">
        <v>42823</v>
      </c>
      <c r="R62">
        <v>2761</v>
      </c>
      <c r="S62">
        <v>4148</v>
      </c>
      <c r="T62">
        <v>4280</v>
      </c>
      <c r="U62">
        <v>25060</v>
      </c>
      <c r="V62">
        <v>3572</v>
      </c>
      <c r="W62">
        <v>4019</v>
      </c>
      <c r="X62">
        <v>28860</v>
      </c>
      <c r="Y62">
        <v>49320</v>
      </c>
      <c r="Z62">
        <v>4240</v>
      </c>
      <c r="AA62">
        <v>7993</v>
      </c>
      <c r="AB62">
        <v>56400</v>
      </c>
      <c r="AC62" t="s">
        <v>75</v>
      </c>
      <c r="AD62">
        <v>3768</v>
      </c>
      <c r="AE62">
        <v>3722</v>
      </c>
      <c r="AF62">
        <v>66</v>
      </c>
      <c r="AG62">
        <v>3607</v>
      </c>
      <c r="AH62">
        <v>8856</v>
      </c>
      <c r="AI62">
        <v>8853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>
        <v>3</v>
      </c>
      <c r="AT62">
        <v>0</v>
      </c>
      <c r="AU62">
        <v>3</v>
      </c>
      <c r="AV62">
        <v>3</v>
      </c>
      <c r="AW62">
        <v>0</v>
      </c>
      <c r="AX62">
        <v>0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f t="shared" si="0"/>
        <v>3</v>
      </c>
      <c r="BI62" t="str">
        <f t="shared" si="1"/>
        <v/>
      </c>
      <c r="BJ62" t="str">
        <f t="shared" si="2"/>
        <v/>
      </c>
      <c r="BK62" t="str">
        <f t="shared" si="3"/>
        <v/>
      </c>
      <c r="BL62" t="str">
        <f t="shared" si="4"/>
        <v/>
      </c>
      <c r="BM62" t="str">
        <f t="shared" si="5"/>
        <v/>
      </c>
      <c r="BN62" t="str">
        <f t="shared" si="6"/>
        <v/>
      </c>
      <c r="BO62" t="str">
        <f t="shared" si="7"/>
        <v/>
      </c>
      <c r="BP62" t="str">
        <f t="shared" si="8"/>
        <v/>
      </c>
      <c r="BQ62" t="str">
        <f t="shared" si="9"/>
        <v/>
      </c>
      <c r="BR62" t="str">
        <f t="shared" si="10"/>
        <v/>
      </c>
      <c r="BS62" t="str">
        <f t="shared" si="11"/>
        <v/>
      </c>
      <c r="BT62" t="str">
        <f t="shared" si="12"/>
        <v/>
      </c>
      <c r="BU62" t="str">
        <f t="shared" si="13"/>
        <v/>
      </c>
      <c r="BV62" t="str">
        <f t="shared" si="14"/>
        <v/>
      </c>
      <c r="BW62">
        <f t="shared" si="15"/>
        <v>3</v>
      </c>
      <c r="BX62">
        <f t="shared" si="16"/>
        <v>1</v>
      </c>
      <c r="BY62">
        <f t="shared" si="17"/>
        <v>0</v>
      </c>
      <c r="BZ62">
        <f t="shared" si="18"/>
        <v>1</v>
      </c>
      <c r="CA62">
        <f t="shared" si="19"/>
        <v>1</v>
      </c>
      <c r="CB62">
        <f t="shared" si="20"/>
        <v>1</v>
      </c>
    </row>
    <row r="63" spans="1:80" x14ac:dyDescent="0.35">
      <c r="A63">
        <v>5.3693093999999997</v>
      </c>
      <c r="B63">
        <v>2010</v>
      </c>
      <c r="C63">
        <v>42</v>
      </c>
      <c r="D63">
        <v>0</v>
      </c>
      <c r="E63">
        <v>1</v>
      </c>
      <c r="F63">
        <v>2</v>
      </c>
      <c r="G63">
        <v>0</v>
      </c>
      <c r="H63">
        <v>48057</v>
      </c>
      <c r="I63">
        <v>21</v>
      </c>
      <c r="J63">
        <v>1</v>
      </c>
      <c r="K63">
        <v>598858</v>
      </c>
      <c r="L63">
        <v>2</v>
      </c>
      <c r="M63">
        <v>2</v>
      </c>
      <c r="N63">
        <v>5</v>
      </c>
      <c r="O63">
        <v>41071</v>
      </c>
      <c r="P63">
        <v>42821</v>
      </c>
      <c r="Q63">
        <v>33182</v>
      </c>
      <c r="R63">
        <v>41402</v>
      </c>
      <c r="S63">
        <v>29410</v>
      </c>
      <c r="T63">
        <v>4280</v>
      </c>
      <c r="U63">
        <v>41401</v>
      </c>
      <c r="V63">
        <v>4148</v>
      </c>
      <c r="W63">
        <v>4019</v>
      </c>
      <c r="X63">
        <v>78097</v>
      </c>
      <c r="Y63">
        <v>412</v>
      </c>
      <c r="Z63" t="s">
        <v>61</v>
      </c>
      <c r="AA63" t="s">
        <v>61</v>
      </c>
      <c r="AB63" t="s">
        <v>61</v>
      </c>
      <c r="AC63" t="s">
        <v>61</v>
      </c>
      <c r="AD63">
        <v>3768</v>
      </c>
      <c r="AE63">
        <v>8853</v>
      </c>
      <c r="AF63">
        <v>66</v>
      </c>
      <c r="AG63">
        <v>3607</v>
      </c>
      <c r="AH63">
        <v>48</v>
      </c>
      <c r="AI63">
        <v>42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f t="shared" si="0"/>
        <v>3</v>
      </c>
      <c r="BI63" t="str">
        <f t="shared" si="1"/>
        <v/>
      </c>
      <c r="BJ63" t="str">
        <f t="shared" si="2"/>
        <v/>
      </c>
      <c r="BK63" t="str">
        <f t="shared" si="3"/>
        <v/>
      </c>
      <c r="BL63" t="str">
        <f t="shared" si="4"/>
        <v/>
      </c>
      <c r="BM63" t="str">
        <f t="shared" si="5"/>
        <v/>
      </c>
      <c r="BN63" t="str">
        <f t="shared" si="6"/>
        <v/>
      </c>
      <c r="BO63" t="str">
        <f t="shared" si="7"/>
        <v/>
      </c>
      <c r="BP63" t="str">
        <f t="shared" si="8"/>
        <v/>
      </c>
      <c r="BQ63" t="str">
        <f t="shared" si="9"/>
        <v/>
      </c>
      <c r="BR63" t="str">
        <f t="shared" si="10"/>
        <v/>
      </c>
      <c r="BS63" t="str">
        <f t="shared" si="11"/>
        <v/>
      </c>
      <c r="BT63" t="str">
        <f t="shared" si="12"/>
        <v/>
      </c>
      <c r="BU63" t="str">
        <f t="shared" si="13"/>
        <v/>
      </c>
      <c r="BV63" t="str">
        <f t="shared" si="14"/>
        <v/>
      </c>
      <c r="BW63">
        <f t="shared" si="15"/>
        <v>3</v>
      </c>
      <c r="BX63">
        <f t="shared" si="16"/>
        <v>1</v>
      </c>
      <c r="BY63">
        <f t="shared" si="17"/>
        <v>0</v>
      </c>
      <c r="BZ63">
        <f t="shared" si="18"/>
        <v>1</v>
      </c>
      <c r="CA63">
        <f t="shared" si="19"/>
        <v>1</v>
      </c>
      <c r="CB63">
        <f t="shared" si="20"/>
        <v>1</v>
      </c>
    </row>
    <row r="64" spans="1:80" x14ac:dyDescent="0.35">
      <c r="A64">
        <v>4.8175211999999998</v>
      </c>
      <c r="B64">
        <v>2010</v>
      </c>
      <c r="C64">
        <v>42</v>
      </c>
      <c r="D64">
        <v>0</v>
      </c>
      <c r="E64">
        <v>3</v>
      </c>
      <c r="F64">
        <v>-9</v>
      </c>
      <c r="G64">
        <v>0</v>
      </c>
      <c r="H64">
        <v>48099</v>
      </c>
      <c r="I64">
        <v>22</v>
      </c>
      <c r="J64">
        <v>3</v>
      </c>
      <c r="K64">
        <v>478840</v>
      </c>
      <c r="L64">
        <v>4</v>
      </c>
      <c r="M64">
        <v>3</v>
      </c>
      <c r="N64">
        <v>1</v>
      </c>
      <c r="O64">
        <v>41401</v>
      </c>
      <c r="P64">
        <v>4254</v>
      </c>
      <c r="Q64">
        <v>4019</v>
      </c>
      <c r="R64">
        <v>4240</v>
      </c>
      <c r="S64">
        <v>2724</v>
      </c>
      <c r="T64">
        <v>59970</v>
      </c>
      <c r="U64">
        <v>78820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>
        <v>3768</v>
      </c>
      <c r="AE64">
        <v>3723</v>
      </c>
      <c r="AF64">
        <v>66</v>
      </c>
      <c r="AG64">
        <v>3607</v>
      </c>
      <c r="AH64">
        <v>8854</v>
      </c>
      <c r="AI64">
        <v>8856</v>
      </c>
      <c r="AJ64">
        <v>46</v>
      </c>
      <c r="AK64">
        <v>40</v>
      </c>
      <c r="AL64">
        <v>8872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>
        <v>3</v>
      </c>
      <c r="AT64">
        <v>0</v>
      </c>
      <c r="AU64">
        <v>3</v>
      </c>
      <c r="AV64">
        <v>3</v>
      </c>
      <c r="AW64">
        <v>0</v>
      </c>
      <c r="AX64">
        <v>0</v>
      </c>
      <c r="AY64">
        <v>3</v>
      </c>
      <c r="AZ64">
        <v>3</v>
      </c>
      <c r="BA64">
        <v>0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f t="shared" si="0"/>
        <v>3</v>
      </c>
      <c r="BI64" t="str">
        <f t="shared" si="1"/>
        <v/>
      </c>
      <c r="BJ64" t="str">
        <f t="shared" si="2"/>
        <v/>
      </c>
      <c r="BK64" t="str">
        <f t="shared" si="3"/>
        <v/>
      </c>
      <c r="BL64" t="str">
        <f t="shared" si="4"/>
        <v/>
      </c>
      <c r="BM64" t="str">
        <f t="shared" si="5"/>
        <v/>
      </c>
      <c r="BN64" t="str">
        <f t="shared" si="6"/>
        <v/>
      </c>
      <c r="BO64" t="str">
        <f t="shared" si="7"/>
        <v/>
      </c>
      <c r="BP64" t="str">
        <f t="shared" si="8"/>
        <v/>
      </c>
      <c r="BQ64" t="str">
        <f t="shared" si="9"/>
        <v/>
      </c>
      <c r="BR64" t="str">
        <f t="shared" si="10"/>
        <v/>
      </c>
      <c r="BS64" t="str">
        <f t="shared" si="11"/>
        <v/>
      </c>
      <c r="BT64" t="str">
        <f t="shared" si="12"/>
        <v/>
      </c>
      <c r="BU64" t="str">
        <f t="shared" si="13"/>
        <v/>
      </c>
      <c r="BV64" t="str">
        <f t="shared" si="14"/>
        <v/>
      </c>
      <c r="BW64">
        <f t="shared" si="15"/>
        <v>3</v>
      </c>
      <c r="BX64">
        <f t="shared" si="16"/>
        <v>1</v>
      </c>
      <c r="BY64">
        <f t="shared" si="17"/>
        <v>0</v>
      </c>
      <c r="BZ64">
        <f t="shared" si="18"/>
        <v>0</v>
      </c>
      <c r="CA64">
        <f t="shared" si="19"/>
        <v>0</v>
      </c>
      <c r="CB64">
        <f t="shared" si="20"/>
        <v>0</v>
      </c>
    </row>
    <row r="65" spans="1:80" x14ac:dyDescent="0.35">
      <c r="A65">
        <v>4.5922435999999998</v>
      </c>
      <c r="B65">
        <v>2011</v>
      </c>
      <c r="C65">
        <v>42</v>
      </c>
      <c r="D65">
        <v>1</v>
      </c>
      <c r="E65">
        <v>3</v>
      </c>
      <c r="F65">
        <v>-9</v>
      </c>
      <c r="G65">
        <v>0</v>
      </c>
      <c r="H65">
        <v>25069</v>
      </c>
      <c r="I65">
        <v>6</v>
      </c>
      <c r="J65">
        <v>1</v>
      </c>
      <c r="K65">
        <v>316810</v>
      </c>
      <c r="L65">
        <v>4</v>
      </c>
      <c r="M65">
        <v>2</v>
      </c>
      <c r="N65">
        <v>20</v>
      </c>
      <c r="O65">
        <v>41071</v>
      </c>
      <c r="P65">
        <v>42821</v>
      </c>
      <c r="Q65">
        <v>4168</v>
      </c>
      <c r="R65">
        <v>4280</v>
      </c>
      <c r="S65">
        <v>25002</v>
      </c>
      <c r="T65">
        <v>496</v>
      </c>
      <c r="U65">
        <v>3970</v>
      </c>
      <c r="V65">
        <v>25000</v>
      </c>
      <c r="W65">
        <v>41401</v>
      </c>
      <c r="X65">
        <v>4011</v>
      </c>
      <c r="Y65">
        <v>4148</v>
      </c>
      <c r="Z65">
        <v>78060</v>
      </c>
      <c r="AA65">
        <v>7850</v>
      </c>
      <c r="AB65">
        <v>4240</v>
      </c>
      <c r="AC65">
        <v>3051</v>
      </c>
      <c r="AD65">
        <v>3768</v>
      </c>
      <c r="AE65">
        <v>3723</v>
      </c>
      <c r="AF65">
        <v>66</v>
      </c>
      <c r="AG65">
        <v>3607</v>
      </c>
      <c r="AH65">
        <v>8856</v>
      </c>
      <c r="AI65">
        <v>8847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>
        <v>7</v>
      </c>
      <c r="AT65">
        <v>3</v>
      </c>
      <c r="AU65">
        <v>7</v>
      </c>
      <c r="AV65">
        <v>7</v>
      </c>
      <c r="AW65">
        <v>3</v>
      </c>
      <c r="AX65">
        <v>3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f t="shared" si="0"/>
        <v>7</v>
      </c>
      <c r="BI65" t="str">
        <f t="shared" si="1"/>
        <v/>
      </c>
      <c r="BJ65" t="str">
        <f t="shared" si="2"/>
        <v/>
      </c>
      <c r="BK65" t="str">
        <f t="shared" si="3"/>
        <v/>
      </c>
      <c r="BL65" t="str">
        <f t="shared" si="4"/>
        <v/>
      </c>
      <c r="BM65" t="str">
        <f t="shared" si="5"/>
        <v/>
      </c>
      <c r="BN65" t="str">
        <f t="shared" si="6"/>
        <v/>
      </c>
      <c r="BO65" t="str">
        <f t="shared" si="7"/>
        <v/>
      </c>
      <c r="BP65" t="str">
        <f t="shared" si="8"/>
        <v/>
      </c>
      <c r="BQ65" t="str">
        <f t="shared" si="9"/>
        <v/>
      </c>
      <c r="BR65" t="str">
        <f t="shared" si="10"/>
        <v/>
      </c>
      <c r="BS65" t="str">
        <f t="shared" si="11"/>
        <v/>
      </c>
      <c r="BT65" t="str">
        <f t="shared" si="12"/>
        <v/>
      </c>
      <c r="BU65" t="str">
        <f t="shared" si="13"/>
        <v/>
      </c>
      <c r="BV65" t="str">
        <f t="shared" si="14"/>
        <v/>
      </c>
      <c r="BW65">
        <f t="shared" si="15"/>
        <v>7</v>
      </c>
      <c r="BX65">
        <f t="shared" si="16"/>
        <v>1</v>
      </c>
      <c r="BY65">
        <f t="shared" si="17"/>
        <v>0</v>
      </c>
      <c r="BZ65">
        <f t="shared" si="18"/>
        <v>1</v>
      </c>
      <c r="CA65">
        <f t="shared" si="19"/>
        <v>1</v>
      </c>
      <c r="CB65">
        <f t="shared" si="20"/>
        <v>1</v>
      </c>
    </row>
    <row r="66" spans="1:80" x14ac:dyDescent="0.35">
      <c r="A66">
        <v>4.6981218</v>
      </c>
      <c r="B66">
        <v>2009</v>
      </c>
      <c r="C66">
        <v>43</v>
      </c>
      <c r="D66">
        <v>0</v>
      </c>
      <c r="E66">
        <v>1</v>
      </c>
      <c r="F66">
        <v>2</v>
      </c>
      <c r="G66">
        <v>0</v>
      </c>
      <c r="H66">
        <v>17223</v>
      </c>
      <c r="I66">
        <v>84</v>
      </c>
      <c r="J66">
        <v>2</v>
      </c>
      <c r="K66">
        <v>1388498</v>
      </c>
      <c r="L66">
        <v>1</v>
      </c>
      <c r="M66">
        <v>1</v>
      </c>
      <c r="N66">
        <v>1</v>
      </c>
      <c r="O66">
        <v>4271</v>
      </c>
      <c r="P66">
        <v>4280</v>
      </c>
      <c r="Q66">
        <v>42823</v>
      </c>
      <c r="R66">
        <v>41400</v>
      </c>
      <c r="S66">
        <v>412</v>
      </c>
      <c r="T66">
        <v>4148</v>
      </c>
      <c r="U66">
        <v>49320</v>
      </c>
      <c r="V66">
        <v>71690</v>
      </c>
      <c r="W66">
        <v>42741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>
        <v>3768</v>
      </c>
      <c r="AE66">
        <v>8856</v>
      </c>
      <c r="AF66">
        <v>3768</v>
      </c>
      <c r="AG66">
        <v>9744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>
        <v>0</v>
      </c>
      <c r="AT66">
        <v>0</v>
      </c>
      <c r="AU66">
        <v>0</v>
      </c>
      <c r="AV66">
        <v>0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f t="shared" ref="BH66:BH129" si="21">IFERROR(VLOOKUP(3768, AD66:AS66, 16, FALSE), "")</f>
        <v>0</v>
      </c>
      <c r="BI66" t="str">
        <f t="shared" ref="BI66:BI129" si="22">IFERROR(VLOOKUP(3768, AE66:AT66, 16, FALSE), "")</f>
        <v/>
      </c>
      <c r="BJ66">
        <f t="shared" ref="BJ66:BJ129" si="23">IFERROR(VLOOKUP(3768, AF66:AU66, 16, FALSE), "")</f>
        <v>0</v>
      </c>
      <c r="BK66" t="str">
        <f t="shared" ref="BK66:BK129" si="24">IFERROR(VLOOKUP(3768, AG66:AV66, 16, FALSE), "")</f>
        <v/>
      </c>
      <c r="BL66" t="str">
        <f t="shared" ref="BL66:BL129" si="25">IFERROR(VLOOKUP(3768, AH66:AW66, 16, FALSE), "")</f>
        <v/>
      </c>
      <c r="BM66" t="str">
        <f t="shared" ref="BM66:BM129" si="26">IFERROR(VLOOKUP(3768, AI66:AX66, 16, FALSE), "")</f>
        <v/>
      </c>
      <c r="BN66" t="str">
        <f t="shared" ref="BN66:BN129" si="27">IFERROR(VLOOKUP(3768, AJ66:AY66, 16, FALSE), "")</f>
        <v/>
      </c>
      <c r="BO66" t="str">
        <f t="shared" ref="BO66:BO129" si="28">IFERROR(VLOOKUP(3768, AK66:AZ66, 16, FALSE), "")</f>
        <v/>
      </c>
      <c r="BP66" t="str">
        <f t="shared" ref="BP66:BP129" si="29">IFERROR(VLOOKUP(3768, AL66:BA66, 16, FALSE), "")</f>
        <v/>
      </c>
      <c r="BQ66" t="str">
        <f t="shared" ref="BQ66:BQ129" si="30">IFERROR(VLOOKUP(3768, AM66:BB66, 16, FALSE), "")</f>
        <v/>
      </c>
      <c r="BR66" t="str">
        <f t="shared" ref="BR66:BR129" si="31">IFERROR(VLOOKUP(3768, AN66:BC66, 16, FALSE), "")</f>
        <v/>
      </c>
      <c r="BS66" t="str">
        <f t="shared" ref="BS66:BS129" si="32">IFERROR(VLOOKUP(3768, AO66:BD66, 16, FALSE), "")</f>
        <v/>
      </c>
      <c r="BT66" t="str">
        <f t="shared" ref="BT66:BT129" si="33">IFERROR(VLOOKUP(3768, AP66:BE66, 16, FALSE), "")</f>
        <v/>
      </c>
      <c r="BU66" t="str">
        <f t="shared" ref="BU66:BU129" si="34">IFERROR(VLOOKUP(3768, AQ66:BF66, 16, FALSE), "")</f>
        <v/>
      </c>
      <c r="BV66" t="str">
        <f t="shared" ref="BV66:BV129" si="35">IFERROR(VLOOKUP(3768, AR66:BG66, 16, FALSE), "")</f>
        <v/>
      </c>
      <c r="BW66">
        <f t="shared" ref="BW66:BW129" si="36">IF(OR(BH66=-99, BI66=-99, BJ66=-99, BK66=-99, BL66=-99, BM66=-99, BN66=-99, BO66=-99, BP66=-99, BQ66=-99, BR66=-99, BS66=-99, BT66=-99, BU66=-99, BV66=-99), " ", MIN(BH66:BV66))</f>
        <v>0</v>
      </c>
      <c r="BX66">
        <f t="shared" ref="BX66:BX129" si="37">COUNTIF($AD66:$AR66, "=66") + COUNTIF($AD66:$AR66, "=3601") + COUNTIF($AD66:$AR66, "=3602") + COUNTIF($AD66:$AR66, "=3605")</f>
        <v>0</v>
      </c>
      <c r="BY66">
        <f t="shared" ref="BY66:BY129" si="38">COUNTIF(O66:AC66, "=78551")</f>
        <v>0</v>
      </c>
      <c r="BZ66">
        <f t="shared" ref="BZ66:BZ129" si="39">SUMPRODUCT(--(LEFT(O66:AC66,3)="410"))</f>
        <v>0</v>
      </c>
      <c r="CA66">
        <f t="shared" ref="CA66:CA129" si="40">SUM(BZ66:BZ66)</f>
        <v>0</v>
      </c>
      <c r="CB66">
        <f t="shared" ref="CB66:CB129" si="41">COUNTIF(O66:AC66, "=4280")</f>
        <v>1</v>
      </c>
    </row>
    <row r="67" spans="1:80" x14ac:dyDescent="0.35">
      <c r="A67">
        <v>4.6981218</v>
      </c>
      <c r="B67">
        <v>2009</v>
      </c>
      <c r="C67">
        <v>43</v>
      </c>
      <c r="D67">
        <v>0</v>
      </c>
      <c r="E67">
        <v>2</v>
      </c>
      <c r="F67">
        <v>4</v>
      </c>
      <c r="G67">
        <v>0</v>
      </c>
      <c r="H67">
        <v>17223</v>
      </c>
      <c r="I67">
        <v>104</v>
      </c>
      <c r="J67">
        <v>1</v>
      </c>
      <c r="K67">
        <v>-666666666</v>
      </c>
      <c r="L67">
        <v>3</v>
      </c>
      <c r="M67">
        <v>1</v>
      </c>
      <c r="N67">
        <v>6</v>
      </c>
      <c r="O67">
        <v>41401</v>
      </c>
      <c r="P67">
        <v>4111</v>
      </c>
      <c r="Q67">
        <v>2866</v>
      </c>
      <c r="R67">
        <v>42823</v>
      </c>
      <c r="S67">
        <v>99672</v>
      </c>
      <c r="T67">
        <v>4142</v>
      </c>
      <c r="U67">
        <v>41402</v>
      </c>
      <c r="V67">
        <v>486</v>
      </c>
      <c r="W67" t="s">
        <v>61</v>
      </c>
      <c r="X67" t="s">
        <v>61</v>
      </c>
      <c r="Y67" t="s">
        <v>61</v>
      </c>
      <c r="Z67" t="s">
        <v>61</v>
      </c>
      <c r="AA67" t="s">
        <v>61</v>
      </c>
      <c r="AB67" t="s">
        <v>61</v>
      </c>
      <c r="AC67" t="s">
        <v>61</v>
      </c>
      <c r="AD67">
        <v>3768</v>
      </c>
      <c r="AE67">
        <v>66</v>
      </c>
      <c r="AF67">
        <v>3768</v>
      </c>
      <c r="AG67">
        <v>3722</v>
      </c>
      <c r="AH67">
        <v>3893</v>
      </c>
      <c r="AI67">
        <v>8856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0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f t="shared" si="21"/>
        <v>0</v>
      </c>
      <c r="BI67" t="str">
        <f t="shared" si="22"/>
        <v/>
      </c>
      <c r="BJ67">
        <f t="shared" si="23"/>
        <v>0</v>
      </c>
      <c r="BK67" t="str">
        <f t="shared" si="24"/>
        <v/>
      </c>
      <c r="BL67" t="str">
        <f t="shared" si="25"/>
        <v/>
      </c>
      <c r="BM67" t="str">
        <f t="shared" si="26"/>
        <v/>
      </c>
      <c r="BN67" t="str">
        <f t="shared" si="27"/>
        <v/>
      </c>
      <c r="BO67" t="str">
        <f t="shared" si="28"/>
        <v/>
      </c>
      <c r="BP67" t="str">
        <f t="shared" si="29"/>
        <v/>
      </c>
      <c r="BQ67" t="str">
        <f t="shared" si="30"/>
        <v/>
      </c>
      <c r="BR67" t="str">
        <f t="shared" si="31"/>
        <v/>
      </c>
      <c r="BS67" t="str">
        <f t="shared" si="32"/>
        <v/>
      </c>
      <c r="BT67" t="str">
        <f t="shared" si="33"/>
        <v/>
      </c>
      <c r="BU67" t="str">
        <f t="shared" si="34"/>
        <v/>
      </c>
      <c r="BV67" t="str">
        <f t="shared" si="35"/>
        <v/>
      </c>
      <c r="BW67">
        <f t="shared" si="36"/>
        <v>0</v>
      </c>
      <c r="BX67">
        <f t="shared" si="37"/>
        <v>1</v>
      </c>
      <c r="BY67">
        <f t="shared" si="38"/>
        <v>0</v>
      </c>
      <c r="BZ67">
        <f t="shared" si="39"/>
        <v>0</v>
      </c>
      <c r="CA67">
        <f t="shared" si="40"/>
        <v>0</v>
      </c>
      <c r="CB67">
        <f t="shared" si="41"/>
        <v>0</v>
      </c>
    </row>
    <row r="68" spans="1:80" x14ac:dyDescent="0.35">
      <c r="A68">
        <v>4.6516884000000003</v>
      </c>
      <c r="B68">
        <v>2011</v>
      </c>
      <c r="C68">
        <v>43</v>
      </c>
      <c r="D68">
        <v>0</v>
      </c>
      <c r="E68">
        <v>2</v>
      </c>
      <c r="F68">
        <v>-9</v>
      </c>
      <c r="G68">
        <v>0</v>
      </c>
      <c r="H68">
        <v>17260</v>
      </c>
      <c r="I68">
        <v>2</v>
      </c>
      <c r="J68">
        <v>1</v>
      </c>
      <c r="K68">
        <v>41697</v>
      </c>
      <c r="L68">
        <v>4</v>
      </c>
      <c r="M68">
        <v>3</v>
      </c>
      <c r="N68">
        <v>1</v>
      </c>
      <c r="O68">
        <v>42823</v>
      </c>
      <c r="P68">
        <v>5845</v>
      </c>
      <c r="Q68">
        <v>78551</v>
      </c>
      <c r="R68">
        <v>2761</v>
      </c>
      <c r="S68">
        <v>4271</v>
      </c>
      <c r="T68">
        <v>4258</v>
      </c>
      <c r="U68">
        <v>44422</v>
      </c>
      <c r="V68">
        <v>9972</v>
      </c>
      <c r="W68">
        <v>4280</v>
      </c>
      <c r="X68">
        <v>28529</v>
      </c>
      <c r="Y68">
        <v>28860</v>
      </c>
      <c r="Z68">
        <v>5852</v>
      </c>
      <c r="AA68">
        <v>4240</v>
      </c>
      <c r="AB68">
        <v>30000</v>
      </c>
      <c r="AC68">
        <v>4290</v>
      </c>
      <c r="AD68">
        <v>3768</v>
      </c>
      <c r="AE68">
        <v>3723</v>
      </c>
      <c r="AF68">
        <v>8856</v>
      </c>
      <c r="AG68">
        <v>3979</v>
      </c>
      <c r="AH68">
        <v>3893</v>
      </c>
      <c r="AI68" t="s">
        <v>62</v>
      </c>
      <c r="AJ68" t="s">
        <v>62</v>
      </c>
      <c r="AK68" t="s">
        <v>62</v>
      </c>
      <c r="AL68" t="s">
        <v>62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>
        <v>6</v>
      </c>
      <c r="AT68">
        <v>6</v>
      </c>
      <c r="AU68">
        <v>6</v>
      </c>
      <c r="AV68">
        <v>10</v>
      </c>
      <c r="AW68">
        <v>15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f t="shared" si="21"/>
        <v>6</v>
      </c>
      <c r="BI68" t="str">
        <f t="shared" si="22"/>
        <v/>
      </c>
      <c r="BJ68" t="str">
        <f t="shared" si="23"/>
        <v/>
      </c>
      <c r="BK68" t="str">
        <f t="shared" si="24"/>
        <v/>
      </c>
      <c r="BL68" t="str">
        <f t="shared" si="25"/>
        <v/>
      </c>
      <c r="BM68" t="str">
        <f t="shared" si="26"/>
        <v/>
      </c>
      <c r="BN68" t="str">
        <f t="shared" si="27"/>
        <v/>
      </c>
      <c r="BO68" t="str">
        <f t="shared" si="28"/>
        <v/>
      </c>
      <c r="BP68" t="str">
        <f t="shared" si="29"/>
        <v/>
      </c>
      <c r="BQ68" t="str">
        <f t="shared" si="30"/>
        <v/>
      </c>
      <c r="BR68" t="str">
        <f t="shared" si="31"/>
        <v/>
      </c>
      <c r="BS68" t="str">
        <f t="shared" si="32"/>
        <v/>
      </c>
      <c r="BT68" t="str">
        <f t="shared" si="33"/>
        <v/>
      </c>
      <c r="BU68" t="str">
        <f t="shared" si="34"/>
        <v/>
      </c>
      <c r="BV68" t="str">
        <f t="shared" si="35"/>
        <v/>
      </c>
      <c r="BW68">
        <f t="shared" si="36"/>
        <v>6</v>
      </c>
      <c r="BX68">
        <f t="shared" si="37"/>
        <v>0</v>
      </c>
      <c r="BY68">
        <f t="shared" si="38"/>
        <v>1</v>
      </c>
      <c r="BZ68">
        <f t="shared" si="39"/>
        <v>0</v>
      </c>
      <c r="CA68">
        <f t="shared" si="40"/>
        <v>0</v>
      </c>
      <c r="CB68">
        <f t="shared" si="41"/>
        <v>1</v>
      </c>
    </row>
    <row r="69" spans="1:80" x14ac:dyDescent="0.35">
      <c r="A69">
        <v>4.5205622999999999</v>
      </c>
      <c r="B69">
        <v>2011</v>
      </c>
      <c r="C69">
        <v>43</v>
      </c>
      <c r="D69">
        <v>1</v>
      </c>
      <c r="E69">
        <v>2</v>
      </c>
      <c r="F69">
        <v>-9</v>
      </c>
      <c r="G69">
        <v>1</v>
      </c>
      <c r="H69">
        <v>29185</v>
      </c>
      <c r="I69">
        <v>0</v>
      </c>
      <c r="J69">
        <v>1</v>
      </c>
      <c r="K69">
        <v>74156</v>
      </c>
      <c r="L69">
        <v>3</v>
      </c>
      <c r="M69">
        <v>1</v>
      </c>
      <c r="N69">
        <v>20</v>
      </c>
      <c r="O69">
        <v>4280</v>
      </c>
      <c r="P69">
        <v>40491</v>
      </c>
      <c r="Q69">
        <v>5849</v>
      </c>
      <c r="R69">
        <v>4168</v>
      </c>
      <c r="S69">
        <v>5854</v>
      </c>
      <c r="T69">
        <v>5119</v>
      </c>
      <c r="U69">
        <v>4589</v>
      </c>
      <c r="V69">
        <v>3963</v>
      </c>
      <c r="W69">
        <v>3970</v>
      </c>
      <c r="X69">
        <v>41401</v>
      </c>
      <c r="Y69" t="s">
        <v>75</v>
      </c>
      <c r="Z69">
        <v>4148</v>
      </c>
      <c r="AA69" t="s">
        <v>66</v>
      </c>
      <c r="AB69">
        <v>2724</v>
      </c>
      <c r="AC69">
        <v>2449</v>
      </c>
      <c r="AD69">
        <v>3768</v>
      </c>
      <c r="AE69">
        <v>3723</v>
      </c>
      <c r="AF69">
        <v>66</v>
      </c>
      <c r="AG69">
        <v>9671</v>
      </c>
      <c r="AH69">
        <v>9960</v>
      </c>
      <c r="AI69">
        <v>9604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>
        <v>9</v>
      </c>
      <c r="AT69">
        <v>9</v>
      </c>
      <c r="AU69">
        <v>9</v>
      </c>
      <c r="AV69">
        <v>13</v>
      </c>
      <c r="AW69">
        <v>13</v>
      </c>
      <c r="AX69">
        <v>13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f t="shared" si="21"/>
        <v>9</v>
      </c>
      <c r="BI69" t="str">
        <f t="shared" si="22"/>
        <v/>
      </c>
      <c r="BJ69" t="str">
        <f t="shared" si="23"/>
        <v/>
      </c>
      <c r="BK69" t="str">
        <f t="shared" si="24"/>
        <v/>
      </c>
      <c r="BL69" t="str">
        <f t="shared" si="25"/>
        <v/>
      </c>
      <c r="BM69" t="str">
        <f t="shared" si="26"/>
        <v/>
      </c>
      <c r="BN69" t="str">
        <f t="shared" si="27"/>
        <v/>
      </c>
      <c r="BO69" t="str">
        <f t="shared" si="28"/>
        <v/>
      </c>
      <c r="BP69" t="str">
        <f t="shared" si="29"/>
        <v/>
      </c>
      <c r="BQ69" t="str">
        <f t="shared" si="30"/>
        <v/>
      </c>
      <c r="BR69" t="str">
        <f t="shared" si="31"/>
        <v/>
      </c>
      <c r="BS69" t="str">
        <f t="shared" si="32"/>
        <v/>
      </c>
      <c r="BT69" t="str">
        <f t="shared" si="33"/>
        <v/>
      </c>
      <c r="BU69" t="str">
        <f t="shared" si="34"/>
        <v/>
      </c>
      <c r="BV69" t="str">
        <f t="shared" si="35"/>
        <v/>
      </c>
      <c r="BW69">
        <f t="shared" si="36"/>
        <v>9</v>
      </c>
      <c r="BX69">
        <f t="shared" si="37"/>
        <v>1</v>
      </c>
      <c r="BY69">
        <f t="shared" si="38"/>
        <v>0</v>
      </c>
      <c r="BZ69">
        <f t="shared" si="39"/>
        <v>0</v>
      </c>
      <c r="CA69">
        <f t="shared" si="40"/>
        <v>0</v>
      </c>
      <c r="CB69">
        <f t="shared" si="41"/>
        <v>1</v>
      </c>
    </row>
    <row r="70" spans="1:80" x14ac:dyDescent="0.35">
      <c r="A70">
        <v>4.9165448999999999</v>
      </c>
      <c r="B70">
        <v>2008</v>
      </c>
      <c r="C70">
        <v>44</v>
      </c>
      <c r="D70">
        <v>0</v>
      </c>
      <c r="E70">
        <v>2</v>
      </c>
      <c r="F70">
        <v>2</v>
      </c>
      <c r="G70">
        <v>0</v>
      </c>
      <c r="H70">
        <v>36125</v>
      </c>
      <c r="I70">
        <v>35</v>
      </c>
      <c r="J70">
        <v>3</v>
      </c>
      <c r="K70">
        <v>732722</v>
      </c>
      <c r="L70">
        <v>3</v>
      </c>
      <c r="M70">
        <v>3</v>
      </c>
      <c r="N70">
        <v>1</v>
      </c>
      <c r="O70">
        <v>4148</v>
      </c>
      <c r="P70">
        <v>99672</v>
      </c>
      <c r="Q70">
        <v>42820</v>
      </c>
      <c r="R70">
        <v>41401</v>
      </c>
      <c r="S70">
        <v>4142</v>
      </c>
      <c r="T70">
        <v>4280</v>
      </c>
      <c r="U70">
        <v>4019</v>
      </c>
      <c r="V70">
        <v>2724</v>
      </c>
      <c r="W70">
        <v>25000</v>
      </c>
      <c r="X70">
        <v>55090</v>
      </c>
      <c r="Y70" t="s">
        <v>69</v>
      </c>
      <c r="Z70" t="s">
        <v>61</v>
      </c>
      <c r="AA70" t="s">
        <v>61</v>
      </c>
      <c r="AB70" t="s">
        <v>61</v>
      </c>
      <c r="AC70" t="s">
        <v>61</v>
      </c>
      <c r="AD70">
        <v>3768</v>
      </c>
      <c r="AE70">
        <v>8856</v>
      </c>
      <c r="AF70">
        <v>3794</v>
      </c>
      <c r="AG70">
        <v>66</v>
      </c>
      <c r="AH70">
        <v>3607</v>
      </c>
      <c r="AI70">
        <v>45</v>
      </c>
      <c r="AJ70">
        <v>41</v>
      </c>
      <c r="AK70">
        <v>8848</v>
      </c>
      <c r="AL70">
        <v>8749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>
        <v>0</v>
      </c>
      <c r="AT70">
        <v>0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3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f t="shared" si="21"/>
        <v>0</v>
      </c>
      <c r="BI70" t="str">
        <f t="shared" si="22"/>
        <v/>
      </c>
      <c r="BJ70" t="str">
        <f t="shared" si="23"/>
        <v/>
      </c>
      <c r="BK70" t="str">
        <f t="shared" si="24"/>
        <v/>
      </c>
      <c r="BL70" t="str">
        <f t="shared" si="25"/>
        <v/>
      </c>
      <c r="BM70" t="str">
        <f t="shared" si="26"/>
        <v/>
      </c>
      <c r="BN70" t="str">
        <f t="shared" si="27"/>
        <v/>
      </c>
      <c r="BO70" t="str">
        <f t="shared" si="28"/>
        <v/>
      </c>
      <c r="BP70" t="str">
        <f t="shared" si="29"/>
        <v/>
      </c>
      <c r="BQ70" t="str">
        <f t="shared" si="30"/>
        <v/>
      </c>
      <c r="BR70" t="str">
        <f t="shared" si="31"/>
        <v/>
      </c>
      <c r="BS70" t="str">
        <f t="shared" si="32"/>
        <v/>
      </c>
      <c r="BT70" t="str">
        <f t="shared" si="33"/>
        <v/>
      </c>
      <c r="BU70" t="str">
        <f t="shared" si="34"/>
        <v/>
      </c>
      <c r="BV70" t="str">
        <f t="shared" si="35"/>
        <v/>
      </c>
      <c r="BW70">
        <f t="shared" si="36"/>
        <v>0</v>
      </c>
      <c r="BX70">
        <f t="shared" si="37"/>
        <v>1</v>
      </c>
      <c r="BY70">
        <f t="shared" si="38"/>
        <v>0</v>
      </c>
      <c r="BZ70">
        <f t="shared" si="39"/>
        <v>0</v>
      </c>
      <c r="CA70">
        <f t="shared" si="40"/>
        <v>0</v>
      </c>
      <c r="CB70">
        <f t="shared" si="41"/>
        <v>1</v>
      </c>
    </row>
    <row r="71" spans="1:80" x14ac:dyDescent="0.35">
      <c r="A71">
        <v>4.6981218</v>
      </c>
      <c r="B71">
        <v>2009</v>
      </c>
      <c r="C71">
        <v>44</v>
      </c>
      <c r="D71">
        <v>1</v>
      </c>
      <c r="E71">
        <v>3</v>
      </c>
      <c r="F71">
        <v>2</v>
      </c>
      <c r="G71">
        <v>0</v>
      </c>
      <c r="H71">
        <v>17223</v>
      </c>
      <c r="I71">
        <v>16</v>
      </c>
      <c r="J71">
        <v>2</v>
      </c>
      <c r="K71">
        <v>572162</v>
      </c>
      <c r="L71">
        <v>1</v>
      </c>
      <c r="M71">
        <v>1</v>
      </c>
      <c r="N71">
        <v>20</v>
      </c>
      <c r="O71">
        <v>41401</v>
      </c>
      <c r="P71">
        <v>4254</v>
      </c>
      <c r="Q71">
        <v>4280</v>
      </c>
      <c r="R71">
        <v>40391</v>
      </c>
      <c r="S71">
        <v>5856</v>
      </c>
      <c r="T71">
        <v>4148</v>
      </c>
      <c r="U71">
        <v>2724</v>
      </c>
      <c r="V71">
        <v>412</v>
      </c>
      <c r="W71">
        <v>25050</v>
      </c>
      <c r="X71">
        <v>36201</v>
      </c>
      <c r="Y71">
        <v>78079</v>
      </c>
      <c r="Z71">
        <v>71690</v>
      </c>
      <c r="AA71">
        <v>33829</v>
      </c>
      <c r="AB71" t="s">
        <v>65</v>
      </c>
      <c r="AC71" t="s">
        <v>69</v>
      </c>
      <c r="AD71">
        <v>3768</v>
      </c>
      <c r="AE71">
        <v>66</v>
      </c>
      <c r="AF71">
        <v>3607</v>
      </c>
      <c r="AG71">
        <v>47</v>
      </c>
      <c r="AH71">
        <v>42</v>
      </c>
      <c r="AI71">
        <v>24</v>
      </c>
      <c r="AJ71">
        <v>3995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f t="shared" si="21"/>
        <v>0</v>
      </c>
      <c r="BI71" t="str">
        <f t="shared" si="22"/>
        <v/>
      </c>
      <c r="BJ71" t="str">
        <f t="shared" si="23"/>
        <v/>
      </c>
      <c r="BK71" t="str">
        <f t="shared" si="24"/>
        <v/>
      </c>
      <c r="BL71" t="str">
        <f t="shared" si="25"/>
        <v/>
      </c>
      <c r="BM71" t="str">
        <f t="shared" si="26"/>
        <v/>
      </c>
      <c r="BN71" t="str">
        <f t="shared" si="27"/>
        <v/>
      </c>
      <c r="BO71" t="str">
        <f t="shared" si="28"/>
        <v/>
      </c>
      <c r="BP71" t="str">
        <f t="shared" si="29"/>
        <v/>
      </c>
      <c r="BQ71" t="str">
        <f t="shared" si="30"/>
        <v/>
      </c>
      <c r="BR71" t="str">
        <f t="shared" si="31"/>
        <v/>
      </c>
      <c r="BS71" t="str">
        <f t="shared" si="32"/>
        <v/>
      </c>
      <c r="BT71" t="str">
        <f t="shared" si="33"/>
        <v/>
      </c>
      <c r="BU71" t="str">
        <f t="shared" si="34"/>
        <v/>
      </c>
      <c r="BV71" t="str">
        <f t="shared" si="35"/>
        <v/>
      </c>
      <c r="BW71">
        <f t="shared" si="36"/>
        <v>0</v>
      </c>
      <c r="BX71">
        <f t="shared" si="37"/>
        <v>1</v>
      </c>
      <c r="BY71">
        <f t="shared" si="38"/>
        <v>0</v>
      </c>
      <c r="BZ71">
        <f t="shared" si="39"/>
        <v>0</v>
      </c>
      <c r="CA71">
        <f t="shared" si="40"/>
        <v>0</v>
      </c>
      <c r="CB71">
        <f t="shared" si="41"/>
        <v>1</v>
      </c>
    </row>
    <row r="72" spans="1:80" x14ac:dyDescent="0.35">
      <c r="A72">
        <v>4.6981218</v>
      </c>
      <c r="B72">
        <v>2009</v>
      </c>
      <c r="C72">
        <v>44</v>
      </c>
      <c r="D72">
        <v>1</v>
      </c>
      <c r="E72">
        <v>2</v>
      </c>
      <c r="F72">
        <v>-9</v>
      </c>
      <c r="G72">
        <v>1</v>
      </c>
      <c r="H72">
        <v>39047</v>
      </c>
      <c r="I72">
        <v>28</v>
      </c>
      <c r="J72">
        <v>-9</v>
      </c>
      <c r="K72">
        <v>841911</v>
      </c>
      <c r="L72">
        <v>1</v>
      </c>
      <c r="M72">
        <v>2</v>
      </c>
      <c r="N72">
        <v>20</v>
      </c>
      <c r="O72">
        <v>4241</v>
      </c>
      <c r="P72">
        <v>41401</v>
      </c>
      <c r="Q72">
        <v>4280</v>
      </c>
      <c r="R72">
        <v>4019</v>
      </c>
      <c r="S72">
        <v>2724</v>
      </c>
      <c r="T72">
        <v>4168</v>
      </c>
      <c r="U72" t="s">
        <v>64</v>
      </c>
      <c r="V72" t="s">
        <v>61</v>
      </c>
      <c r="W72" t="s">
        <v>61</v>
      </c>
      <c r="X72" t="s">
        <v>61</v>
      </c>
      <c r="Y72" t="s">
        <v>61</v>
      </c>
      <c r="Z72" t="s">
        <v>61</v>
      </c>
      <c r="AA72" t="s">
        <v>61</v>
      </c>
      <c r="AB72" t="s">
        <v>61</v>
      </c>
      <c r="AC72" t="s">
        <v>61</v>
      </c>
      <c r="AD72">
        <v>3596</v>
      </c>
      <c r="AE72">
        <v>3768</v>
      </c>
      <c r="AF72">
        <v>3722</v>
      </c>
      <c r="AG72">
        <v>8856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>
        <v>1</v>
      </c>
      <c r="AT72">
        <v>1</v>
      </c>
      <c r="AU72">
        <v>1</v>
      </c>
      <c r="AV72">
        <v>1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 t="str">
        <f t="shared" si="21"/>
        <v/>
      </c>
      <c r="BI72">
        <f t="shared" si="22"/>
        <v>1</v>
      </c>
      <c r="BJ72" t="str">
        <f t="shared" si="23"/>
        <v/>
      </c>
      <c r="BK72" t="str">
        <f t="shared" si="24"/>
        <v/>
      </c>
      <c r="BL72" t="str">
        <f t="shared" si="25"/>
        <v/>
      </c>
      <c r="BM72" t="str">
        <f t="shared" si="26"/>
        <v/>
      </c>
      <c r="BN72" t="str">
        <f t="shared" si="27"/>
        <v/>
      </c>
      <c r="BO72" t="str">
        <f t="shared" si="28"/>
        <v/>
      </c>
      <c r="BP72" t="str">
        <f t="shared" si="29"/>
        <v/>
      </c>
      <c r="BQ72" t="str">
        <f t="shared" si="30"/>
        <v/>
      </c>
      <c r="BR72" t="str">
        <f t="shared" si="31"/>
        <v/>
      </c>
      <c r="BS72" t="str">
        <f t="shared" si="32"/>
        <v/>
      </c>
      <c r="BT72" t="str">
        <f t="shared" si="33"/>
        <v/>
      </c>
      <c r="BU72" t="str">
        <f t="shared" si="34"/>
        <v/>
      </c>
      <c r="BV72" t="str">
        <f t="shared" si="35"/>
        <v/>
      </c>
      <c r="BW72">
        <f t="shared" si="36"/>
        <v>1</v>
      </c>
      <c r="BX72">
        <f t="shared" si="37"/>
        <v>0</v>
      </c>
      <c r="BY72">
        <f t="shared" si="38"/>
        <v>0</v>
      </c>
      <c r="BZ72">
        <f t="shared" si="39"/>
        <v>0</v>
      </c>
      <c r="CA72">
        <f t="shared" si="40"/>
        <v>0</v>
      </c>
      <c r="CB72">
        <f t="shared" si="41"/>
        <v>1</v>
      </c>
    </row>
    <row r="73" spans="1:80" x14ac:dyDescent="0.35">
      <c r="A73">
        <v>4.8175211999999998</v>
      </c>
      <c r="B73">
        <v>2010</v>
      </c>
      <c r="C73">
        <v>44</v>
      </c>
      <c r="D73">
        <v>0</v>
      </c>
      <c r="E73">
        <v>1</v>
      </c>
      <c r="F73">
        <v>-9</v>
      </c>
      <c r="G73">
        <v>0</v>
      </c>
      <c r="H73">
        <v>12017</v>
      </c>
      <c r="I73">
        <v>7</v>
      </c>
      <c r="J73">
        <v>1</v>
      </c>
      <c r="K73">
        <v>548968</v>
      </c>
      <c r="L73">
        <v>2</v>
      </c>
      <c r="M73">
        <v>2</v>
      </c>
      <c r="N73">
        <v>1</v>
      </c>
      <c r="O73">
        <v>4241</v>
      </c>
      <c r="P73">
        <v>4271</v>
      </c>
      <c r="Q73">
        <v>42822</v>
      </c>
      <c r="R73">
        <v>4148</v>
      </c>
      <c r="S73" t="s">
        <v>66</v>
      </c>
      <c r="T73">
        <v>4280</v>
      </c>
      <c r="U73">
        <v>41401</v>
      </c>
      <c r="V73" t="s">
        <v>75</v>
      </c>
      <c r="W73">
        <v>4168</v>
      </c>
      <c r="X73">
        <v>42731</v>
      </c>
      <c r="Y73">
        <v>4019</v>
      </c>
      <c r="Z73">
        <v>3051</v>
      </c>
      <c r="AA73" t="s">
        <v>68</v>
      </c>
      <c r="AB73">
        <v>25000</v>
      </c>
      <c r="AC73">
        <v>2449</v>
      </c>
      <c r="AD73">
        <v>3768</v>
      </c>
      <c r="AE73">
        <v>3596</v>
      </c>
      <c r="AF73">
        <v>9962</v>
      </c>
      <c r="AG73">
        <v>8872</v>
      </c>
      <c r="AH73" t="s">
        <v>62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>
        <v>1</v>
      </c>
      <c r="AT73">
        <v>1</v>
      </c>
      <c r="AU73">
        <v>1</v>
      </c>
      <c r="AV73">
        <v>1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f t="shared" si="21"/>
        <v>1</v>
      </c>
      <c r="BI73" t="str">
        <f t="shared" si="22"/>
        <v/>
      </c>
      <c r="BJ73" t="str">
        <f t="shared" si="23"/>
        <v/>
      </c>
      <c r="BK73" t="str">
        <f t="shared" si="24"/>
        <v/>
      </c>
      <c r="BL73" t="str">
        <f t="shared" si="25"/>
        <v/>
      </c>
      <c r="BM73" t="str">
        <f t="shared" si="26"/>
        <v/>
      </c>
      <c r="BN73" t="str">
        <f t="shared" si="27"/>
        <v/>
      </c>
      <c r="BO73" t="str">
        <f t="shared" si="28"/>
        <v/>
      </c>
      <c r="BP73" t="str">
        <f t="shared" si="29"/>
        <v/>
      </c>
      <c r="BQ73" t="str">
        <f t="shared" si="30"/>
        <v/>
      </c>
      <c r="BR73" t="str">
        <f t="shared" si="31"/>
        <v/>
      </c>
      <c r="BS73" t="str">
        <f t="shared" si="32"/>
        <v/>
      </c>
      <c r="BT73" t="str">
        <f t="shared" si="33"/>
        <v/>
      </c>
      <c r="BU73" t="str">
        <f t="shared" si="34"/>
        <v/>
      </c>
      <c r="BV73" t="str">
        <f t="shared" si="35"/>
        <v/>
      </c>
      <c r="BW73">
        <f t="shared" si="36"/>
        <v>1</v>
      </c>
      <c r="BX73">
        <f t="shared" si="37"/>
        <v>0</v>
      </c>
      <c r="BY73">
        <f t="shared" si="38"/>
        <v>0</v>
      </c>
      <c r="BZ73">
        <f t="shared" si="39"/>
        <v>0</v>
      </c>
      <c r="CA73">
        <f t="shared" si="40"/>
        <v>0</v>
      </c>
      <c r="CB73">
        <f t="shared" si="41"/>
        <v>1</v>
      </c>
    </row>
    <row r="74" spans="1:80" x14ac:dyDescent="0.35">
      <c r="A74">
        <v>4.5387902999999996</v>
      </c>
      <c r="B74">
        <v>2011</v>
      </c>
      <c r="C74">
        <v>44</v>
      </c>
      <c r="D74">
        <v>0</v>
      </c>
      <c r="E74">
        <v>3</v>
      </c>
      <c r="F74">
        <v>-9</v>
      </c>
      <c r="G74">
        <v>1</v>
      </c>
      <c r="H74">
        <v>6548</v>
      </c>
      <c r="I74">
        <v>2</v>
      </c>
      <c r="J74">
        <v>1</v>
      </c>
      <c r="K74">
        <v>107578</v>
      </c>
      <c r="L74">
        <v>4</v>
      </c>
      <c r="M74">
        <v>-9</v>
      </c>
      <c r="N74">
        <v>1</v>
      </c>
      <c r="O74">
        <v>41011</v>
      </c>
      <c r="P74">
        <v>5845</v>
      </c>
      <c r="Q74">
        <v>51881</v>
      </c>
      <c r="R74">
        <v>42821</v>
      </c>
      <c r="S74">
        <v>78551</v>
      </c>
      <c r="T74">
        <v>486</v>
      </c>
      <c r="U74">
        <v>99731</v>
      </c>
      <c r="V74">
        <v>2760</v>
      </c>
      <c r="W74">
        <v>4280</v>
      </c>
      <c r="X74">
        <v>42741</v>
      </c>
      <c r="Y74">
        <v>53541</v>
      </c>
      <c r="Z74">
        <v>2761</v>
      </c>
      <c r="AA74">
        <v>72888</v>
      </c>
      <c r="AB74">
        <v>2763</v>
      </c>
      <c r="AC74">
        <v>5854</v>
      </c>
      <c r="AD74">
        <v>3768</v>
      </c>
      <c r="AE74">
        <v>3722</v>
      </c>
      <c r="AF74">
        <v>9672</v>
      </c>
      <c r="AG74">
        <v>66</v>
      </c>
      <c r="AH74">
        <v>3606</v>
      </c>
      <c r="AI74">
        <v>47</v>
      </c>
      <c r="AJ74">
        <v>42</v>
      </c>
      <c r="AK74">
        <v>8964</v>
      </c>
      <c r="AL74">
        <v>3891</v>
      </c>
      <c r="AM74">
        <v>9604</v>
      </c>
      <c r="AN74">
        <v>9904</v>
      </c>
      <c r="AO74">
        <v>8964</v>
      </c>
      <c r="AP74">
        <v>8968</v>
      </c>
      <c r="AQ74">
        <v>8853</v>
      </c>
      <c r="AR74">
        <v>8856</v>
      </c>
      <c r="AS74">
        <v>4</v>
      </c>
      <c r="AT74">
        <v>4</v>
      </c>
      <c r="AU74">
        <v>0</v>
      </c>
      <c r="AV74">
        <v>4</v>
      </c>
      <c r="AW74">
        <v>4</v>
      </c>
      <c r="AX74">
        <v>4</v>
      </c>
      <c r="AY74">
        <v>4</v>
      </c>
      <c r="AZ74">
        <v>0</v>
      </c>
      <c r="BA74">
        <v>0</v>
      </c>
      <c r="BB74">
        <v>0</v>
      </c>
      <c r="BC74">
        <v>5</v>
      </c>
      <c r="BD74">
        <v>7</v>
      </c>
      <c r="BE74">
        <v>7</v>
      </c>
      <c r="BF74">
        <v>4</v>
      </c>
      <c r="BG74">
        <v>4</v>
      </c>
      <c r="BH74">
        <f t="shared" si="21"/>
        <v>4</v>
      </c>
      <c r="BI74" t="str">
        <f t="shared" si="22"/>
        <v/>
      </c>
      <c r="BJ74" t="str">
        <f t="shared" si="23"/>
        <v/>
      </c>
      <c r="BK74" t="str">
        <f t="shared" si="24"/>
        <v/>
      </c>
      <c r="BL74" t="str">
        <f t="shared" si="25"/>
        <v/>
      </c>
      <c r="BM74" t="str">
        <f t="shared" si="26"/>
        <v/>
      </c>
      <c r="BN74" t="str">
        <f t="shared" si="27"/>
        <v/>
      </c>
      <c r="BO74" t="str">
        <f t="shared" si="28"/>
        <v/>
      </c>
      <c r="BP74" t="str">
        <f t="shared" si="29"/>
        <v/>
      </c>
      <c r="BQ74" t="str">
        <f t="shared" si="30"/>
        <v/>
      </c>
      <c r="BR74" t="str">
        <f t="shared" si="31"/>
        <v/>
      </c>
      <c r="BS74" t="str">
        <f t="shared" si="32"/>
        <v/>
      </c>
      <c r="BT74" t="str">
        <f t="shared" si="33"/>
        <v/>
      </c>
      <c r="BU74" t="str">
        <f t="shared" si="34"/>
        <v/>
      </c>
      <c r="BV74" t="str">
        <f t="shared" si="35"/>
        <v/>
      </c>
      <c r="BW74">
        <f t="shared" si="36"/>
        <v>4</v>
      </c>
      <c r="BX74">
        <f t="shared" si="37"/>
        <v>1</v>
      </c>
      <c r="BY74">
        <f t="shared" si="38"/>
        <v>1</v>
      </c>
      <c r="BZ74">
        <f t="shared" si="39"/>
        <v>1</v>
      </c>
      <c r="CA74">
        <f t="shared" si="40"/>
        <v>1</v>
      </c>
      <c r="CB74">
        <f t="shared" si="41"/>
        <v>1</v>
      </c>
    </row>
    <row r="75" spans="1:80" x14ac:dyDescent="0.35">
      <c r="A75">
        <v>4.8502001999999997</v>
      </c>
      <c r="B75">
        <v>2008</v>
      </c>
      <c r="C75">
        <v>45</v>
      </c>
      <c r="D75">
        <v>0</v>
      </c>
      <c r="E75">
        <v>5</v>
      </c>
      <c r="F75">
        <v>4</v>
      </c>
      <c r="G75">
        <v>0</v>
      </c>
      <c r="H75">
        <v>49016</v>
      </c>
      <c r="I75">
        <v>14</v>
      </c>
      <c r="J75">
        <v>1</v>
      </c>
      <c r="K75">
        <v>192306</v>
      </c>
      <c r="L75">
        <v>2</v>
      </c>
      <c r="M75">
        <v>2</v>
      </c>
      <c r="N75">
        <v>1</v>
      </c>
      <c r="O75">
        <v>78551</v>
      </c>
      <c r="P75">
        <v>7100</v>
      </c>
      <c r="Q75">
        <v>42491</v>
      </c>
      <c r="R75">
        <v>58381</v>
      </c>
      <c r="S75">
        <v>389</v>
      </c>
      <c r="T75">
        <v>99592</v>
      </c>
      <c r="U75">
        <v>51881</v>
      </c>
      <c r="V75">
        <v>5845</v>
      </c>
      <c r="W75">
        <v>570</v>
      </c>
      <c r="X75">
        <v>4589</v>
      </c>
      <c r="Y75">
        <v>4275</v>
      </c>
      <c r="Z75">
        <v>42731</v>
      </c>
      <c r="AA75">
        <v>2839</v>
      </c>
      <c r="AB75">
        <v>28249</v>
      </c>
      <c r="AC75">
        <v>30560</v>
      </c>
      <c r="AD75">
        <v>3723</v>
      </c>
      <c r="AE75">
        <v>3768</v>
      </c>
      <c r="AF75">
        <v>8857</v>
      </c>
      <c r="AG75">
        <v>9671</v>
      </c>
      <c r="AH75">
        <v>8872</v>
      </c>
      <c r="AI75">
        <v>9960</v>
      </c>
      <c r="AJ75">
        <v>9904</v>
      </c>
      <c r="AK75">
        <v>9907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 t="str">
        <f t="shared" si="21"/>
        <v/>
      </c>
      <c r="BI75">
        <f t="shared" si="22"/>
        <v>0</v>
      </c>
      <c r="BJ75" t="str">
        <f t="shared" si="23"/>
        <v/>
      </c>
      <c r="BK75" t="str">
        <f t="shared" si="24"/>
        <v/>
      </c>
      <c r="BL75" t="str">
        <f t="shared" si="25"/>
        <v/>
      </c>
      <c r="BM75" t="str">
        <f t="shared" si="26"/>
        <v/>
      </c>
      <c r="BN75" t="str">
        <f t="shared" si="27"/>
        <v/>
      </c>
      <c r="BO75" t="str">
        <f t="shared" si="28"/>
        <v/>
      </c>
      <c r="BP75" t="str">
        <f t="shared" si="29"/>
        <v/>
      </c>
      <c r="BQ75" t="str">
        <f t="shared" si="30"/>
        <v/>
      </c>
      <c r="BR75" t="str">
        <f t="shared" si="31"/>
        <v/>
      </c>
      <c r="BS75" t="str">
        <f t="shared" si="32"/>
        <v/>
      </c>
      <c r="BT75" t="str">
        <f t="shared" si="33"/>
        <v/>
      </c>
      <c r="BU75" t="str">
        <f t="shared" si="34"/>
        <v/>
      </c>
      <c r="BV75" t="str">
        <f t="shared" si="35"/>
        <v/>
      </c>
      <c r="BW75">
        <f t="shared" si="36"/>
        <v>0</v>
      </c>
      <c r="BX75">
        <f t="shared" si="37"/>
        <v>0</v>
      </c>
      <c r="BY75">
        <f t="shared" si="38"/>
        <v>1</v>
      </c>
      <c r="BZ75">
        <f t="shared" si="39"/>
        <v>0</v>
      </c>
      <c r="CA75">
        <f t="shared" si="40"/>
        <v>0</v>
      </c>
      <c r="CB75">
        <f t="shared" si="41"/>
        <v>0</v>
      </c>
    </row>
    <row r="76" spans="1:80" x14ac:dyDescent="0.35">
      <c r="A76">
        <v>4.6981218</v>
      </c>
      <c r="B76">
        <v>2009</v>
      </c>
      <c r="C76">
        <v>45</v>
      </c>
      <c r="D76">
        <v>0</v>
      </c>
      <c r="E76">
        <v>1</v>
      </c>
      <c r="F76">
        <v>3</v>
      </c>
      <c r="G76">
        <v>0</v>
      </c>
      <c r="H76">
        <v>17223</v>
      </c>
      <c r="I76">
        <v>10</v>
      </c>
      <c r="J76">
        <v>6</v>
      </c>
      <c r="K76">
        <v>214385</v>
      </c>
      <c r="L76">
        <v>4</v>
      </c>
      <c r="M76">
        <v>1</v>
      </c>
      <c r="N76">
        <v>1</v>
      </c>
      <c r="O76">
        <v>41401</v>
      </c>
      <c r="P76">
        <v>42821</v>
      </c>
      <c r="Q76">
        <v>496</v>
      </c>
      <c r="R76">
        <v>4148</v>
      </c>
      <c r="S76">
        <v>3970</v>
      </c>
      <c r="T76">
        <v>4111</v>
      </c>
      <c r="U76">
        <v>412</v>
      </c>
      <c r="V76">
        <v>4299</v>
      </c>
      <c r="W76">
        <v>79431</v>
      </c>
      <c r="X76">
        <v>79439</v>
      </c>
      <c r="Y76">
        <v>4280</v>
      </c>
      <c r="Z76">
        <v>45829</v>
      </c>
      <c r="AA76">
        <v>42789</v>
      </c>
      <c r="AB76">
        <v>7906</v>
      </c>
      <c r="AC76">
        <v>55090</v>
      </c>
      <c r="AD76">
        <v>3768</v>
      </c>
      <c r="AE76">
        <v>3722</v>
      </c>
      <c r="AF76">
        <v>66</v>
      </c>
      <c r="AG76">
        <v>3607</v>
      </c>
      <c r="AH76">
        <v>8853</v>
      </c>
      <c r="AI76">
        <v>46</v>
      </c>
      <c r="AJ76">
        <v>41</v>
      </c>
      <c r="AK76">
        <v>8856</v>
      </c>
      <c r="AL76">
        <v>8944</v>
      </c>
      <c r="AM76">
        <v>9205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-2</v>
      </c>
      <c r="BB76">
        <v>-2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f t="shared" si="21"/>
        <v>0</v>
      </c>
      <c r="BI76" t="str">
        <f t="shared" si="22"/>
        <v/>
      </c>
      <c r="BJ76" t="str">
        <f t="shared" si="23"/>
        <v/>
      </c>
      <c r="BK76" t="str">
        <f t="shared" si="24"/>
        <v/>
      </c>
      <c r="BL76" t="str">
        <f t="shared" si="25"/>
        <v/>
      </c>
      <c r="BM76" t="str">
        <f t="shared" si="26"/>
        <v/>
      </c>
      <c r="BN76" t="str">
        <f t="shared" si="27"/>
        <v/>
      </c>
      <c r="BO76" t="str">
        <f t="shared" si="28"/>
        <v/>
      </c>
      <c r="BP76" t="str">
        <f t="shared" si="29"/>
        <v/>
      </c>
      <c r="BQ76" t="str">
        <f t="shared" si="30"/>
        <v/>
      </c>
      <c r="BR76" t="str">
        <f t="shared" si="31"/>
        <v/>
      </c>
      <c r="BS76" t="str">
        <f t="shared" si="32"/>
        <v/>
      </c>
      <c r="BT76" t="str">
        <f t="shared" si="33"/>
        <v/>
      </c>
      <c r="BU76" t="str">
        <f t="shared" si="34"/>
        <v/>
      </c>
      <c r="BV76" t="str">
        <f t="shared" si="35"/>
        <v/>
      </c>
      <c r="BW76">
        <f t="shared" si="36"/>
        <v>0</v>
      </c>
      <c r="BX76">
        <f t="shared" si="37"/>
        <v>1</v>
      </c>
      <c r="BY76">
        <f t="shared" si="38"/>
        <v>0</v>
      </c>
      <c r="BZ76">
        <f t="shared" si="39"/>
        <v>0</v>
      </c>
      <c r="CA76">
        <f t="shared" si="40"/>
        <v>0</v>
      </c>
      <c r="CB76">
        <f t="shared" si="41"/>
        <v>1</v>
      </c>
    </row>
    <row r="77" spans="1:80" x14ac:dyDescent="0.35">
      <c r="A77">
        <v>4.5808131000000003</v>
      </c>
      <c r="B77">
        <v>2009</v>
      </c>
      <c r="C77">
        <v>45</v>
      </c>
      <c r="D77">
        <v>0</v>
      </c>
      <c r="E77">
        <v>1</v>
      </c>
      <c r="F77">
        <v>1</v>
      </c>
      <c r="G77">
        <v>0</v>
      </c>
      <c r="H77">
        <v>37002</v>
      </c>
      <c r="I77">
        <v>9</v>
      </c>
      <c r="J77">
        <v>-9</v>
      </c>
      <c r="K77">
        <v>59758</v>
      </c>
      <c r="L77">
        <v>2</v>
      </c>
      <c r="M77">
        <v>1</v>
      </c>
      <c r="N77">
        <v>2</v>
      </c>
      <c r="O77">
        <v>42823</v>
      </c>
      <c r="P77">
        <v>41401</v>
      </c>
      <c r="Q77">
        <v>4139</v>
      </c>
      <c r="R77">
        <v>4280</v>
      </c>
      <c r="S77">
        <v>44020</v>
      </c>
      <c r="T77">
        <v>4019</v>
      </c>
      <c r="U77">
        <v>25000</v>
      </c>
      <c r="V77" t="s">
        <v>69</v>
      </c>
      <c r="W77" t="s">
        <v>71</v>
      </c>
      <c r="X77" t="s">
        <v>64</v>
      </c>
      <c r="Y77" t="s">
        <v>61</v>
      </c>
      <c r="Z77" t="s">
        <v>61</v>
      </c>
      <c r="AA77" t="s">
        <v>61</v>
      </c>
      <c r="AB77" t="s">
        <v>61</v>
      </c>
      <c r="AC77" t="s">
        <v>61</v>
      </c>
      <c r="AD77">
        <v>3768</v>
      </c>
      <c r="AE77">
        <v>3722</v>
      </c>
      <c r="AF77">
        <v>8842</v>
      </c>
      <c r="AG77">
        <v>8856</v>
      </c>
      <c r="AH77" t="s">
        <v>62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>
        <v>0</v>
      </c>
      <c r="AT77">
        <v>0</v>
      </c>
      <c r="AU77">
        <v>0</v>
      </c>
      <c r="AV77">
        <v>0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f t="shared" si="21"/>
        <v>0</v>
      </c>
      <c r="BI77" t="str">
        <f t="shared" si="22"/>
        <v/>
      </c>
      <c r="BJ77" t="str">
        <f t="shared" si="23"/>
        <v/>
      </c>
      <c r="BK77" t="str">
        <f t="shared" si="24"/>
        <v/>
      </c>
      <c r="BL77" t="str">
        <f t="shared" si="25"/>
        <v/>
      </c>
      <c r="BM77" t="str">
        <f t="shared" si="26"/>
        <v/>
      </c>
      <c r="BN77" t="str">
        <f t="shared" si="27"/>
        <v/>
      </c>
      <c r="BO77" t="str">
        <f t="shared" si="28"/>
        <v/>
      </c>
      <c r="BP77" t="str">
        <f t="shared" si="29"/>
        <v/>
      </c>
      <c r="BQ77" t="str">
        <f t="shared" si="30"/>
        <v/>
      </c>
      <c r="BR77" t="str">
        <f t="shared" si="31"/>
        <v/>
      </c>
      <c r="BS77" t="str">
        <f t="shared" si="32"/>
        <v/>
      </c>
      <c r="BT77" t="str">
        <f t="shared" si="33"/>
        <v/>
      </c>
      <c r="BU77" t="str">
        <f t="shared" si="34"/>
        <v/>
      </c>
      <c r="BV77" t="str">
        <f t="shared" si="35"/>
        <v/>
      </c>
      <c r="BW77">
        <f t="shared" si="36"/>
        <v>0</v>
      </c>
      <c r="BX77">
        <f t="shared" si="37"/>
        <v>0</v>
      </c>
      <c r="BY77">
        <f t="shared" si="38"/>
        <v>0</v>
      </c>
      <c r="BZ77">
        <f t="shared" si="39"/>
        <v>0</v>
      </c>
      <c r="CA77">
        <f t="shared" si="40"/>
        <v>0</v>
      </c>
      <c r="CB77">
        <f t="shared" si="41"/>
        <v>1</v>
      </c>
    </row>
    <row r="78" spans="1:80" x14ac:dyDescent="0.35">
      <c r="A78">
        <v>4.8641163000000001</v>
      </c>
      <c r="B78">
        <v>2010</v>
      </c>
      <c r="C78">
        <v>45</v>
      </c>
      <c r="D78">
        <v>1</v>
      </c>
      <c r="E78">
        <v>3</v>
      </c>
      <c r="F78">
        <v>-9</v>
      </c>
      <c r="G78">
        <v>0</v>
      </c>
      <c r="H78">
        <v>42158</v>
      </c>
      <c r="I78">
        <v>0</v>
      </c>
      <c r="J78">
        <v>1</v>
      </c>
      <c r="K78">
        <v>143707</v>
      </c>
      <c r="L78">
        <v>2</v>
      </c>
      <c r="M78">
        <v>2</v>
      </c>
      <c r="N78">
        <v>20</v>
      </c>
      <c r="O78">
        <v>4241</v>
      </c>
      <c r="P78">
        <v>9982</v>
      </c>
      <c r="Q78">
        <v>2724</v>
      </c>
      <c r="R78">
        <v>2800</v>
      </c>
      <c r="S78">
        <v>70700</v>
      </c>
      <c r="T78">
        <v>5601</v>
      </c>
      <c r="U78">
        <v>78650</v>
      </c>
      <c r="V78">
        <v>5789</v>
      </c>
      <c r="W78">
        <v>30000</v>
      </c>
      <c r="X78">
        <v>42731</v>
      </c>
      <c r="Y78">
        <v>4019</v>
      </c>
      <c r="Z78">
        <v>5990</v>
      </c>
      <c r="AA78">
        <v>4280</v>
      </c>
      <c r="AB78">
        <v>549</v>
      </c>
      <c r="AC78">
        <v>99674</v>
      </c>
      <c r="AD78">
        <v>3768</v>
      </c>
      <c r="AE78">
        <v>3596</v>
      </c>
      <c r="AF78">
        <v>8856</v>
      </c>
      <c r="AG78">
        <v>3931</v>
      </c>
      <c r="AH78">
        <v>3893</v>
      </c>
      <c r="AI78">
        <v>9904</v>
      </c>
      <c r="AJ78">
        <v>3964</v>
      </c>
      <c r="AK78">
        <v>3721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>
        <v>3</v>
      </c>
      <c r="AT78">
        <v>3</v>
      </c>
      <c r="AU78">
        <v>3</v>
      </c>
      <c r="AV78">
        <v>4</v>
      </c>
      <c r="AW78">
        <v>7</v>
      </c>
      <c r="AX78">
        <v>1</v>
      </c>
      <c r="AY78">
        <v>3</v>
      </c>
      <c r="AZ78">
        <v>0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f t="shared" si="21"/>
        <v>3</v>
      </c>
      <c r="BI78" t="str">
        <f t="shared" si="22"/>
        <v/>
      </c>
      <c r="BJ78" t="str">
        <f t="shared" si="23"/>
        <v/>
      </c>
      <c r="BK78" t="str">
        <f t="shared" si="24"/>
        <v/>
      </c>
      <c r="BL78" t="str">
        <f t="shared" si="25"/>
        <v/>
      </c>
      <c r="BM78" t="str">
        <f t="shared" si="26"/>
        <v/>
      </c>
      <c r="BN78" t="str">
        <f t="shared" si="27"/>
        <v/>
      </c>
      <c r="BO78" t="str">
        <f t="shared" si="28"/>
        <v/>
      </c>
      <c r="BP78" t="str">
        <f t="shared" si="29"/>
        <v/>
      </c>
      <c r="BQ78" t="str">
        <f t="shared" si="30"/>
        <v/>
      </c>
      <c r="BR78" t="str">
        <f t="shared" si="31"/>
        <v/>
      </c>
      <c r="BS78" t="str">
        <f t="shared" si="32"/>
        <v/>
      </c>
      <c r="BT78" t="str">
        <f t="shared" si="33"/>
        <v/>
      </c>
      <c r="BU78" t="str">
        <f t="shared" si="34"/>
        <v/>
      </c>
      <c r="BV78" t="str">
        <f t="shared" si="35"/>
        <v/>
      </c>
      <c r="BW78">
        <f t="shared" si="36"/>
        <v>3</v>
      </c>
      <c r="BX78">
        <f t="shared" si="37"/>
        <v>0</v>
      </c>
      <c r="BY78">
        <f t="shared" si="38"/>
        <v>0</v>
      </c>
      <c r="BZ78">
        <f t="shared" si="39"/>
        <v>0</v>
      </c>
      <c r="CA78">
        <f t="shared" si="40"/>
        <v>0</v>
      </c>
      <c r="CB78">
        <f t="shared" si="41"/>
        <v>1</v>
      </c>
    </row>
    <row r="79" spans="1:80" x14ac:dyDescent="0.35">
      <c r="A79">
        <v>4.6285534999999998</v>
      </c>
      <c r="B79">
        <v>2011</v>
      </c>
      <c r="C79">
        <v>45</v>
      </c>
      <c r="D79">
        <v>1</v>
      </c>
      <c r="E79">
        <v>4</v>
      </c>
      <c r="F79">
        <v>4</v>
      </c>
      <c r="G79">
        <v>0</v>
      </c>
      <c r="H79">
        <v>13011</v>
      </c>
      <c r="I79">
        <v>4</v>
      </c>
      <c r="J79">
        <v>1</v>
      </c>
      <c r="K79">
        <v>147609</v>
      </c>
      <c r="L79">
        <v>4</v>
      </c>
      <c r="M79">
        <v>2</v>
      </c>
      <c r="N79">
        <v>20</v>
      </c>
      <c r="O79">
        <v>41071</v>
      </c>
      <c r="P79">
        <v>4260</v>
      </c>
      <c r="Q79">
        <v>99812</v>
      </c>
      <c r="R79">
        <v>41401</v>
      </c>
      <c r="S79" t="s">
        <v>75</v>
      </c>
      <c r="T79" t="s">
        <v>83</v>
      </c>
      <c r="U79">
        <v>2724</v>
      </c>
      <c r="V79" t="s">
        <v>122</v>
      </c>
      <c r="W79">
        <v>17331</v>
      </c>
      <c r="X79">
        <v>42731</v>
      </c>
      <c r="Y79" t="s">
        <v>68</v>
      </c>
      <c r="Z79">
        <v>4168</v>
      </c>
      <c r="AA79">
        <v>2859</v>
      </c>
      <c r="AB79" t="s">
        <v>61</v>
      </c>
      <c r="AC79" t="s">
        <v>61</v>
      </c>
      <c r="AD79">
        <v>3768</v>
      </c>
      <c r="AE79">
        <v>3722</v>
      </c>
      <c r="AF79">
        <v>66</v>
      </c>
      <c r="AG79">
        <v>3607</v>
      </c>
      <c r="AH79">
        <v>8853</v>
      </c>
      <c r="AI79">
        <v>45</v>
      </c>
      <c r="AJ79">
        <v>40</v>
      </c>
      <c r="AK79">
        <v>8856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>
        <v>5</v>
      </c>
      <c r="AT79">
        <v>1</v>
      </c>
      <c r="AU79">
        <v>5</v>
      </c>
      <c r="AV79">
        <v>5</v>
      </c>
      <c r="AW79">
        <v>1</v>
      </c>
      <c r="AX79">
        <v>5</v>
      </c>
      <c r="AY79">
        <v>5</v>
      </c>
      <c r="AZ79">
        <v>1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f t="shared" si="21"/>
        <v>5</v>
      </c>
      <c r="BI79" t="str">
        <f t="shared" si="22"/>
        <v/>
      </c>
      <c r="BJ79" t="str">
        <f t="shared" si="23"/>
        <v/>
      </c>
      <c r="BK79" t="str">
        <f t="shared" si="24"/>
        <v/>
      </c>
      <c r="BL79" t="str">
        <f t="shared" si="25"/>
        <v/>
      </c>
      <c r="BM79" t="str">
        <f t="shared" si="26"/>
        <v/>
      </c>
      <c r="BN79" t="str">
        <f t="shared" si="27"/>
        <v/>
      </c>
      <c r="BO79" t="str">
        <f t="shared" si="28"/>
        <v/>
      </c>
      <c r="BP79" t="str">
        <f t="shared" si="29"/>
        <v/>
      </c>
      <c r="BQ79" t="str">
        <f t="shared" si="30"/>
        <v/>
      </c>
      <c r="BR79" t="str">
        <f t="shared" si="31"/>
        <v/>
      </c>
      <c r="BS79" t="str">
        <f t="shared" si="32"/>
        <v/>
      </c>
      <c r="BT79" t="str">
        <f t="shared" si="33"/>
        <v/>
      </c>
      <c r="BU79" t="str">
        <f t="shared" si="34"/>
        <v/>
      </c>
      <c r="BV79" t="str">
        <f t="shared" si="35"/>
        <v/>
      </c>
      <c r="BW79">
        <f t="shared" si="36"/>
        <v>5</v>
      </c>
      <c r="BX79">
        <f t="shared" si="37"/>
        <v>1</v>
      </c>
      <c r="BY79">
        <f t="shared" si="38"/>
        <v>0</v>
      </c>
      <c r="BZ79">
        <f t="shared" si="39"/>
        <v>1</v>
      </c>
      <c r="CA79">
        <f t="shared" si="40"/>
        <v>1</v>
      </c>
      <c r="CB79">
        <f t="shared" si="41"/>
        <v>0</v>
      </c>
    </row>
    <row r="80" spans="1:80" x14ac:dyDescent="0.35">
      <c r="A80">
        <v>4.5205622999999999</v>
      </c>
      <c r="B80">
        <v>2011</v>
      </c>
      <c r="C80">
        <v>45</v>
      </c>
      <c r="D80">
        <v>0</v>
      </c>
      <c r="E80">
        <v>2</v>
      </c>
      <c r="F80">
        <v>-9</v>
      </c>
      <c r="G80">
        <v>0</v>
      </c>
      <c r="H80">
        <v>26022</v>
      </c>
      <c r="I80">
        <v>8</v>
      </c>
      <c r="J80">
        <v>-9</v>
      </c>
      <c r="K80">
        <v>95427</v>
      </c>
      <c r="L80">
        <v>1</v>
      </c>
      <c r="M80">
        <v>2</v>
      </c>
      <c r="N80">
        <v>6</v>
      </c>
      <c r="O80">
        <v>389</v>
      </c>
      <c r="P80">
        <v>486</v>
      </c>
      <c r="Q80">
        <v>51881</v>
      </c>
      <c r="R80">
        <v>41071</v>
      </c>
      <c r="S80">
        <v>42843</v>
      </c>
      <c r="T80">
        <v>99591</v>
      </c>
      <c r="U80">
        <v>4280</v>
      </c>
      <c r="V80">
        <v>42731</v>
      </c>
      <c r="W80">
        <v>4019</v>
      </c>
      <c r="X80">
        <v>4148</v>
      </c>
      <c r="Y80">
        <v>27801</v>
      </c>
      <c r="Z80" t="s">
        <v>129</v>
      </c>
      <c r="AA80">
        <v>79029</v>
      </c>
      <c r="AB80" t="s">
        <v>178</v>
      </c>
      <c r="AC80" t="s">
        <v>103</v>
      </c>
      <c r="AD80">
        <v>66</v>
      </c>
      <c r="AE80">
        <v>3768</v>
      </c>
      <c r="AF80">
        <v>3722</v>
      </c>
      <c r="AG80">
        <v>8853</v>
      </c>
      <c r="AH80">
        <v>3607</v>
      </c>
      <c r="AI80">
        <v>46</v>
      </c>
      <c r="AJ80">
        <v>43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>
        <v>7</v>
      </c>
      <c r="AT80">
        <v>7</v>
      </c>
      <c r="AU80">
        <v>6</v>
      </c>
      <c r="AV80">
        <v>6</v>
      </c>
      <c r="AW80">
        <v>7</v>
      </c>
      <c r="AX80">
        <v>7</v>
      </c>
      <c r="AY80">
        <v>7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 t="str">
        <f t="shared" si="21"/>
        <v/>
      </c>
      <c r="BI80">
        <f t="shared" si="22"/>
        <v>7</v>
      </c>
      <c r="BJ80" t="str">
        <f t="shared" si="23"/>
        <v/>
      </c>
      <c r="BK80" t="str">
        <f t="shared" si="24"/>
        <v/>
      </c>
      <c r="BL80" t="str">
        <f t="shared" si="25"/>
        <v/>
      </c>
      <c r="BM80" t="str">
        <f t="shared" si="26"/>
        <v/>
      </c>
      <c r="BN80" t="str">
        <f t="shared" si="27"/>
        <v/>
      </c>
      <c r="BO80" t="str">
        <f t="shared" si="28"/>
        <v/>
      </c>
      <c r="BP80" t="str">
        <f t="shared" si="29"/>
        <v/>
      </c>
      <c r="BQ80" t="str">
        <f t="shared" si="30"/>
        <v/>
      </c>
      <c r="BR80" t="str">
        <f t="shared" si="31"/>
        <v/>
      </c>
      <c r="BS80" t="str">
        <f t="shared" si="32"/>
        <v/>
      </c>
      <c r="BT80" t="str">
        <f t="shared" si="33"/>
        <v/>
      </c>
      <c r="BU80" t="str">
        <f t="shared" si="34"/>
        <v/>
      </c>
      <c r="BV80" t="str">
        <f t="shared" si="35"/>
        <v/>
      </c>
      <c r="BW80">
        <f t="shared" si="36"/>
        <v>7</v>
      </c>
      <c r="BX80">
        <f t="shared" si="37"/>
        <v>1</v>
      </c>
      <c r="BY80">
        <f t="shared" si="38"/>
        <v>0</v>
      </c>
      <c r="BZ80">
        <f t="shared" si="39"/>
        <v>1</v>
      </c>
      <c r="CA80">
        <f t="shared" si="40"/>
        <v>1</v>
      </c>
      <c r="CB80">
        <f t="shared" si="41"/>
        <v>1</v>
      </c>
    </row>
    <row r="81" spans="1:80" x14ac:dyDescent="0.35">
      <c r="A81">
        <v>4.5205622999999999</v>
      </c>
      <c r="B81">
        <v>2011</v>
      </c>
      <c r="C81">
        <v>45</v>
      </c>
      <c r="D81">
        <v>0</v>
      </c>
      <c r="E81">
        <v>2</v>
      </c>
      <c r="F81">
        <v>-9</v>
      </c>
      <c r="G81">
        <v>0</v>
      </c>
      <c r="H81">
        <v>26022</v>
      </c>
      <c r="I81">
        <v>16</v>
      </c>
      <c r="J81">
        <v>-9</v>
      </c>
      <c r="K81">
        <v>194897</v>
      </c>
      <c r="L81">
        <v>1</v>
      </c>
      <c r="M81">
        <v>2</v>
      </c>
      <c r="N81">
        <v>6</v>
      </c>
      <c r="O81">
        <v>41401</v>
      </c>
      <c r="P81">
        <v>41402</v>
      </c>
      <c r="Q81">
        <v>4111</v>
      </c>
      <c r="R81">
        <v>5856</v>
      </c>
      <c r="S81">
        <v>42822</v>
      </c>
      <c r="T81">
        <v>4280</v>
      </c>
      <c r="U81">
        <v>45829</v>
      </c>
      <c r="V81">
        <v>28521</v>
      </c>
      <c r="W81">
        <v>2875</v>
      </c>
      <c r="X81">
        <v>2761</v>
      </c>
      <c r="Y81">
        <v>2767</v>
      </c>
      <c r="Z81">
        <v>7847</v>
      </c>
      <c r="AA81">
        <v>78791</v>
      </c>
      <c r="AB81">
        <v>4240</v>
      </c>
      <c r="AC81">
        <v>40391</v>
      </c>
      <c r="AD81">
        <v>66</v>
      </c>
      <c r="AE81">
        <v>3607</v>
      </c>
      <c r="AF81">
        <v>3723</v>
      </c>
      <c r="AG81">
        <v>3768</v>
      </c>
      <c r="AH81">
        <v>24</v>
      </c>
      <c r="AI81">
        <v>43</v>
      </c>
      <c r="AJ81">
        <v>47</v>
      </c>
      <c r="AK81">
        <v>3723</v>
      </c>
      <c r="AL81">
        <v>8856</v>
      </c>
      <c r="AM81">
        <v>8853</v>
      </c>
      <c r="AN81">
        <v>8842</v>
      </c>
      <c r="AO81" t="s">
        <v>62</v>
      </c>
      <c r="AP81" t="s">
        <v>62</v>
      </c>
      <c r="AQ81" t="s">
        <v>62</v>
      </c>
      <c r="AR81" t="s">
        <v>62</v>
      </c>
      <c r="AS81">
        <v>7</v>
      </c>
      <c r="AT81">
        <v>7</v>
      </c>
      <c r="AU81">
        <v>7</v>
      </c>
      <c r="AV81">
        <v>7</v>
      </c>
      <c r="AW81">
        <v>7</v>
      </c>
      <c r="AX81">
        <v>7</v>
      </c>
      <c r="AY81">
        <v>7</v>
      </c>
      <c r="AZ81">
        <v>0</v>
      </c>
      <c r="BA81">
        <v>0</v>
      </c>
      <c r="BB81">
        <v>0</v>
      </c>
      <c r="BC81">
        <v>0</v>
      </c>
      <c r="BD81">
        <v>-99</v>
      </c>
      <c r="BE81">
        <v>-99</v>
      </c>
      <c r="BF81">
        <v>-99</v>
      </c>
      <c r="BG81">
        <v>-99</v>
      </c>
      <c r="BH81" t="str">
        <f t="shared" si="21"/>
        <v/>
      </c>
      <c r="BI81" t="str">
        <f t="shared" si="22"/>
        <v/>
      </c>
      <c r="BJ81" t="str">
        <f t="shared" si="23"/>
        <v/>
      </c>
      <c r="BK81">
        <f t="shared" si="24"/>
        <v>7</v>
      </c>
      <c r="BL81" t="str">
        <f t="shared" si="25"/>
        <v/>
      </c>
      <c r="BM81" t="str">
        <f t="shared" si="26"/>
        <v/>
      </c>
      <c r="BN81" t="str">
        <f t="shared" si="27"/>
        <v/>
      </c>
      <c r="BO81" t="str">
        <f t="shared" si="28"/>
        <v/>
      </c>
      <c r="BP81" t="str">
        <f t="shared" si="29"/>
        <v/>
      </c>
      <c r="BQ81" t="str">
        <f t="shared" si="30"/>
        <v/>
      </c>
      <c r="BR81" t="str">
        <f t="shared" si="31"/>
        <v/>
      </c>
      <c r="BS81" t="str">
        <f t="shared" si="32"/>
        <v/>
      </c>
      <c r="BT81" t="str">
        <f t="shared" si="33"/>
        <v/>
      </c>
      <c r="BU81" t="str">
        <f t="shared" si="34"/>
        <v/>
      </c>
      <c r="BV81" t="str">
        <f t="shared" si="35"/>
        <v/>
      </c>
      <c r="BW81">
        <f t="shared" si="36"/>
        <v>7</v>
      </c>
      <c r="BX81">
        <f t="shared" si="37"/>
        <v>1</v>
      </c>
      <c r="BY81">
        <f t="shared" si="38"/>
        <v>0</v>
      </c>
      <c r="BZ81">
        <f t="shared" si="39"/>
        <v>0</v>
      </c>
      <c r="CA81">
        <f t="shared" si="40"/>
        <v>0</v>
      </c>
      <c r="CB81">
        <f t="shared" si="41"/>
        <v>1</v>
      </c>
    </row>
    <row r="82" spans="1:80" x14ac:dyDescent="0.35">
      <c r="A82">
        <v>4.5205622999999999</v>
      </c>
      <c r="B82">
        <v>2011</v>
      </c>
      <c r="C82">
        <v>45</v>
      </c>
      <c r="D82">
        <v>0</v>
      </c>
      <c r="E82">
        <v>2</v>
      </c>
      <c r="F82">
        <v>-9</v>
      </c>
      <c r="G82">
        <v>0</v>
      </c>
      <c r="H82">
        <v>26022</v>
      </c>
      <c r="I82">
        <v>13</v>
      </c>
      <c r="J82">
        <v>-9</v>
      </c>
      <c r="K82">
        <v>233207</v>
      </c>
      <c r="L82">
        <v>1</v>
      </c>
      <c r="M82">
        <v>2</v>
      </c>
      <c r="N82">
        <v>2</v>
      </c>
      <c r="O82">
        <v>41071</v>
      </c>
      <c r="P82">
        <v>42823</v>
      </c>
      <c r="Q82">
        <v>99889</v>
      </c>
      <c r="R82">
        <v>7806</v>
      </c>
      <c r="S82">
        <v>4254</v>
      </c>
      <c r="T82">
        <v>4280</v>
      </c>
      <c r="U82">
        <v>1628</v>
      </c>
      <c r="V82">
        <v>496</v>
      </c>
      <c r="W82">
        <v>41401</v>
      </c>
      <c r="X82" t="s">
        <v>72</v>
      </c>
      <c r="Y82" t="s">
        <v>71</v>
      </c>
      <c r="Z82" t="s">
        <v>97</v>
      </c>
      <c r="AA82" t="s">
        <v>69</v>
      </c>
      <c r="AB82" t="s">
        <v>65</v>
      </c>
      <c r="AC82">
        <v>4414</v>
      </c>
      <c r="AD82">
        <v>3768</v>
      </c>
      <c r="AE82">
        <v>66</v>
      </c>
      <c r="AF82">
        <v>3327</v>
      </c>
      <c r="AG82">
        <v>8853</v>
      </c>
      <c r="AH82">
        <v>8857</v>
      </c>
      <c r="AI82">
        <v>3722</v>
      </c>
      <c r="AJ82">
        <v>3893</v>
      </c>
      <c r="AK82">
        <v>9910</v>
      </c>
      <c r="AL82">
        <v>45</v>
      </c>
      <c r="AM82">
        <v>40</v>
      </c>
      <c r="AN82">
        <v>8842</v>
      </c>
      <c r="AO82">
        <v>3721</v>
      </c>
      <c r="AP82">
        <v>3607</v>
      </c>
      <c r="AQ82">
        <v>5794</v>
      </c>
      <c r="AR82">
        <v>3326</v>
      </c>
      <c r="AS82">
        <v>8</v>
      </c>
      <c r="AT82">
        <v>8</v>
      </c>
      <c r="AU82">
        <v>0</v>
      </c>
      <c r="AV82">
        <v>5</v>
      </c>
      <c r="AW82">
        <v>5</v>
      </c>
      <c r="AX82">
        <v>5</v>
      </c>
      <c r="AY82">
        <v>7</v>
      </c>
      <c r="AZ82">
        <v>5</v>
      </c>
      <c r="BA82">
        <v>8</v>
      </c>
      <c r="BB82">
        <v>8</v>
      </c>
      <c r="BC82">
        <v>5</v>
      </c>
      <c r="BD82">
        <v>8</v>
      </c>
      <c r="BE82">
        <v>8</v>
      </c>
      <c r="BF82">
        <v>0</v>
      </c>
      <c r="BG82">
        <v>0</v>
      </c>
      <c r="BH82">
        <f t="shared" si="21"/>
        <v>8</v>
      </c>
      <c r="BI82" t="str">
        <f t="shared" si="22"/>
        <v/>
      </c>
      <c r="BJ82" t="str">
        <f t="shared" si="23"/>
        <v/>
      </c>
      <c r="BK82" t="str">
        <f t="shared" si="24"/>
        <v/>
      </c>
      <c r="BL82" t="str">
        <f t="shared" si="25"/>
        <v/>
      </c>
      <c r="BM82" t="str">
        <f t="shared" si="26"/>
        <v/>
      </c>
      <c r="BN82" t="str">
        <f t="shared" si="27"/>
        <v/>
      </c>
      <c r="BO82" t="str">
        <f t="shared" si="28"/>
        <v/>
      </c>
      <c r="BP82" t="str">
        <f t="shared" si="29"/>
        <v/>
      </c>
      <c r="BQ82" t="str">
        <f t="shared" si="30"/>
        <v/>
      </c>
      <c r="BR82" t="str">
        <f t="shared" si="31"/>
        <v/>
      </c>
      <c r="BS82" t="str">
        <f t="shared" si="32"/>
        <v/>
      </c>
      <c r="BT82" t="str">
        <f t="shared" si="33"/>
        <v/>
      </c>
      <c r="BU82" t="str">
        <f t="shared" si="34"/>
        <v/>
      </c>
      <c r="BV82" t="str">
        <f t="shared" si="35"/>
        <v/>
      </c>
      <c r="BW82">
        <f t="shared" si="36"/>
        <v>8</v>
      </c>
      <c r="BX82">
        <f t="shared" si="37"/>
        <v>1</v>
      </c>
      <c r="BY82">
        <f t="shared" si="38"/>
        <v>0</v>
      </c>
      <c r="BZ82">
        <f t="shared" si="39"/>
        <v>1</v>
      </c>
      <c r="CA82">
        <f t="shared" si="40"/>
        <v>1</v>
      </c>
      <c r="CB82">
        <f t="shared" si="41"/>
        <v>1</v>
      </c>
    </row>
    <row r="83" spans="1:80" x14ac:dyDescent="0.35">
      <c r="A83">
        <v>3.7809062999999998</v>
      </c>
      <c r="B83">
        <v>2006</v>
      </c>
      <c r="C83">
        <v>46</v>
      </c>
      <c r="D83">
        <v>0</v>
      </c>
      <c r="E83">
        <v>3</v>
      </c>
      <c r="F83">
        <v>-9</v>
      </c>
      <c r="G83">
        <v>0</v>
      </c>
      <c r="H83">
        <v>6192</v>
      </c>
      <c r="I83">
        <v>21</v>
      </c>
      <c r="J83">
        <v>4</v>
      </c>
      <c r="K83">
        <v>321551</v>
      </c>
      <c r="L83">
        <v>4</v>
      </c>
      <c r="M83">
        <v>-9</v>
      </c>
      <c r="N83">
        <v>6</v>
      </c>
      <c r="O83">
        <v>41401</v>
      </c>
      <c r="P83">
        <v>60001</v>
      </c>
      <c r="Q83">
        <v>78829</v>
      </c>
      <c r="R83">
        <v>4019</v>
      </c>
      <c r="S83">
        <v>2724</v>
      </c>
      <c r="T83">
        <v>25000</v>
      </c>
      <c r="U83">
        <v>4148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>
        <v>3768</v>
      </c>
      <c r="AE83">
        <v>66</v>
      </c>
      <c r="AF83">
        <v>40</v>
      </c>
      <c r="AG83">
        <v>8853</v>
      </c>
      <c r="AH83">
        <v>3607</v>
      </c>
      <c r="AI83">
        <v>45</v>
      </c>
      <c r="AJ83">
        <v>8856</v>
      </c>
      <c r="AK83">
        <v>3723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f t="shared" si="21"/>
        <v>0</v>
      </c>
      <c r="BI83" t="str">
        <f t="shared" si="22"/>
        <v/>
      </c>
      <c r="BJ83" t="str">
        <f t="shared" si="23"/>
        <v/>
      </c>
      <c r="BK83" t="str">
        <f t="shared" si="24"/>
        <v/>
      </c>
      <c r="BL83" t="str">
        <f t="shared" si="25"/>
        <v/>
      </c>
      <c r="BM83" t="str">
        <f t="shared" si="26"/>
        <v/>
      </c>
      <c r="BN83" t="str">
        <f t="shared" si="27"/>
        <v/>
      </c>
      <c r="BO83" t="str">
        <f t="shared" si="28"/>
        <v/>
      </c>
      <c r="BP83" t="str">
        <f t="shared" si="29"/>
        <v/>
      </c>
      <c r="BQ83" t="str">
        <f t="shared" si="30"/>
        <v/>
      </c>
      <c r="BR83" t="str">
        <f t="shared" si="31"/>
        <v/>
      </c>
      <c r="BS83" t="str">
        <f t="shared" si="32"/>
        <v/>
      </c>
      <c r="BT83" t="str">
        <f t="shared" si="33"/>
        <v/>
      </c>
      <c r="BU83" t="str">
        <f t="shared" si="34"/>
        <v/>
      </c>
      <c r="BV83" t="str">
        <f t="shared" si="35"/>
        <v/>
      </c>
      <c r="BW83">
        <f t="shared" si="36"/>
        <v>0</v>
      </c>
      <c r="BX83">
        <f t="shared" si="37"/>
        <v>1</v>
      </c>
      <c r="BY83">
        <f t="shared" si="38"/>
        <v>0</v>
      </c>
      <c r="BZ83">
        <f t="shared" si="39"/>
        <v>0</v>
      </c>
      <c r="CA83">
        <f t="shared" si="40"/>
        <v>0</v>
      </c>
      <c r="CB83">
        <f t="shared" si="41"/>
        <v>0</v>
      </c>
    </row>
    <row r="84" spans="1:80" x14ac:dyDescent="0.35">
      <c r="A84">
        <v>4.4651370999999997</v>
      </c>
      <c r="B84">
        <v>2006</v>
      </c>
      <c r="C84">
        <v>46</v>
      </c>
      <c r="D84">
        <v>1</v>
      </c>
      <c r="E84">
        <v>3</v>
      </c>
      <c r="F84">
        <v>-9</v>
      </c>
      <c r="G84">
        <v>0</v>
      </c>
      <c r="H84">
        <v>18023</v>
      </c>
      <c r="I84">
        <v>11</v>
      </c>
      <c r="J84">
        <v>1</v>
      </c>
      <c r="K84">
        <v>349762</v>
      </c>
      <c r="L84">
        <v>2</v>
      </c>
      <c r="M84">
        <v>3</v>
      </c>
      <c r="N84">
        <v>20</v>
      </c>
      <c r="O84">
        <v>41401</v>
      </c>
      <c r="P84" t="s">
        <v>70</v>
      </c>
      <c r="Q84">
        <v>4280</v>
      </c>
      <c r="R84">
        <v>4148</v>
      </c>
      <c r="S84">
        <v>4019</v>
      </c>
      <c r="T84">
        <v>42731</v>
      </c>
      <c r="U84" t="s">
        <v>61</v>
      </c>
      <c r="V84" t="s">
        <v>61</v>
      </c>
      <c r="W84" t="s">
        <v>61</v>
      </c>
      <c r="X84" t="s">
        <v>61</v>
      </c>
      <c r="Y84" t="s">
        <v>61</v>
      </c>
      <c r="Z84" t="s">
        <v>61</v>
      </c>
      <c r="AA84" t="s">
        <v>61</v>
      </c>
      <c r="AB84" t="s">
        <v>61</v>
      </c>
      <c r="AC84" t="s">
        <v>61</v>
      </c>
      <c r="AD84">
        <v>3768</v>
      </c>
      <c r="AE84">
        <v>8856</v>
      </c>
      <c r="AF84">
        <v>66</v>
      </c>
      <c r="AG84">
        <v>48</v>
      </c>
      <c r="AH84">
        <v>3721</v>
      </c>
      <c r="AI84">
        <v>42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>
        <v>0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f t="shared" si="21"/>
        <v>0</v>
      </c>
      <c r="BI84" t="str">
        <f t="shared" si="22"/>
        <v/>
      </c>
      <c r="BJ84" t="str">
        <f t="shared" si="23"/>
        <v/>
      </c>
      <c r="BK84" t="str">
        <f t="shared" si="24"/>
        <v/>
      </c>
      <c r="BL84" t="str">
        <f t="shared" si="25"/>
        <v/>
      </c>
      <c r="BM84" t="str">
        <f t="shared" si="26"/>
        <v/>
      </c>
      <c r="BN84" t="str">
        <f t="shared" si="27"/>
        <v/>
      </c>
      <c r="BO84" t="str">
        <f t="shared" si="28"/>
        <v/>
      </c>
      <c r="BP84" t="str">
        <f t="shared" si="29"/>
        <v/>
      </c>
      <c r="BQ84" t="str">
        <f t="shared" si="30"/>
        <v/>
      </c>
      <c r="BR84" t="str">
        <f t="shared" si="31"/>
        <v/>
      </c>
      <c r="BS84" t="str">
        <f t="shared" si="32"/>
        <v/>
      </c>
      <c r="BT84" t="str">
        <f t="shared" si="33"/>
        <v/>
      </c>
      <c r="BU84" t="str">
        <f t="shared" si="34"/>
        <v/>
      </c>
      <c r="BV84" t="str">
        <f t="shared" si="35"/>
        <v/>
      </c>
      <c r="BW84">
        <f t="shared" si="36"/>
        <v>0</v>
      </c>
      <c r="BX84">
        <f t="shared" si="37"/>
        <v>1</v>
      </c>
      <c r="BY84">
        <f t="shared" si="38"/>
        <v>0</v>
      </c>
      <c r="BZ84">
        <f t="shared" si="39"/>
        <v>0</v>
      </c>
      <c r="CA84">
        <f t="shared" si="40"/>
        <v>0</v>
      </c>
      <c r="CB84">
        <f t="shared" si="41"/>
        <v>1</v>
      </c>
    </row>
    <row r="85" spans="1:80" x14ac:dyDescent="0.35">
      <c r="A85">
        <v>5.5494157</v>
      </c>
      <c r="B85">
        <v>2007</v>
      </c>
      <c r="C85">
        <v>46</v>
      </c>
      <c r="D85">
        <v>0</v>
      </c>
      <c r="E85">
        <v>3</v>
      </c>
      <c r="F85">
        <v>-9</v>
      </c>
      <c r="G85">
        <v>1</v>
      </c>
      <c r="H85">
        <v>36095</v>
      </c>
      <c r="I85">
        <v>3</v>
      </c>
      <c r="J85">
        <v>1</v>
      </c>
      <c r="K85">
        <v>117111</v>
      </c>
      <c r="L85">
        <v>4</v>
      </c>
      <c r="M85">
        <v>1</v>
      </c>
      <c r="N85">
        <v>2</v>
      </c>
      <c r="O85">
        <v>41402</v>
      </c>
      <c r="P85">
        <v>41401</v>
      </c>
      <c r="Q85">
        <v>4139</v>
      </c>
      <c r="R85">
        <v>2720</v>
      </c>
      <c r="S85">
        <v>4019</v>
      </c>
      <c r="T85">
        <v>4142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A85" t="s">
        <v>61</v>
      </c>
      <c r="AB85" t="s">
        <v>61</v>
      </c>
      <c r="AC85" t="s">
        <v>61</v>
      </c>
      <c r="AD85">
        <v>3768</v>
      </c>
      <c r="AE85">
        <v>66</v>
      </c>
      <c r="AF85">
        <v>41</v>
      </c>
      <c r="AG85">
        <v>3607</v>
      </c>
      <c r="AH85">
        <v>8853</v>
      </c>
      <c r="AI85">
        <v>46</v>
      </c>
      <c r="AJ85">
        <v>8856</v>
      </c>
      <c r="AK85">
        <v>3722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f t="shared" si="21"/>
        <v>0</v>
      </c>
      <c r="BI85" t="str">
        <f t="shared" si="22"/>
        <v/>
      </c>
      <c r="BJ85" t="str">
        <f t="shared" si="23"/>
        <v/>
      </c>
      <c r="BK85" t="str">
        <f t="shared" si="24"/>
        <v/>
      </c>
      <c r="BL85" t="str">
        <f t="shared" si="25"/>
        <v/>
      </c>
      <c r="BM85" t="str">
        <f t="shared" si="26"/>
        <v/>
      </c>
      <c r="BN85" t="str">
        <f t="shared" si="27"/>
        <v/>
      </c>
      <c r="BO85" t="str">
        <f t="shared" si="28"/>
        <v/>
      </c>
      <c r="BP85" t="str">
        <f t="shared" si="29"/>
        <v/>
      </c>
      <c r="BQ85" t="str">
        <f t="shared" si="30"/>
        <v/>
      </c>
      <c r="BR85" t="str">
        <f t="shared" si="31"/>
        <v/>
      </c>
      <c r="BS85" t="str">
        <f t="shared" si="32"/>
        <v/>
      </c>
      <c r="BT85" t="str">
        <f t="shared" si="33"/>
        <v/>
      </c>
      <c r="BU85" t="str">
        <f t="shared" si="34"/>
        <v/>
      </c>
      <c r="BV85" t="str">
        <f t="shared" si="35"/>
        <v/>
      </c>
      <c r="BW85">
        <f t="shared" si="36"/>
        <v>0</v>
      </c>
      <c r="BX85">
        <f t="shared" si="37"/>
        <v>1</v>
      </c>
      <c r="BY85">
        <f t="shared" si="38"/>
        <v>0</v>
      </c>
      <c r="BZ85">
        <f t="shared" si="39"/>
        <v>0</v>
      </c>
      <c r="CA85">
        <f t="shared" si="40"/>
        <v>0</v>
      </c>
      <c r="CB85">
        <f t="shared" si="41"/>
        <v>0</v>
      </c>
    </row>
    <row r="86" spans="1:80" x14ac:dyDescent="0.35">
      <c r="A86">
        <v>4.8502001999999997</v>
      </c>
      <c r="B86">
        <v>2008</v>
      </c>
      <c r="C86">
        <v>46</v>
      </c>
      <c r="D86">
        <v>1</v>
      </c>
      <c r="E86">
        <v>3</v>
      </c>
      <c r="F86">
        <v>-9</v>
      </c>
      <c r="G86">
        <v>0</v>
      </c>
      <c r="H86">
        <v>6350</v>
      </c>
      <c r="I86">
        <v>4</v>
      </c>
      <c r="J86">
        <v>4</v>
      </c>
      <c r="K86">
        <v>307332</v>
      </c>
      <c r="L86">
        <v>1</v>
      </c>
      <c r="M86">
        <v>-9</v>
      </c>
      <c r="N86">
        <v>20</v>
      </c>
      <c r="O86">
        <v>4240</v>
      </c>
      <c r="P86">
        <v>42741</v>
      </c>
      <c r="Q86">
        <v>4254</v>
      </c>
      <c r="R86">
        <v>496</v>
      </c>
      <c r="S86">
        <v>4168</v>
      </c>
      <c r="T86">
        <v>501</v>
      </c>
      <c r="U86" t="s">
        <v>76</v>
      </c>
      <c r="V86" t="s">
        <v>65</v>
      </c>
      <c r="W86">
        <v>4019</v>
      </c>
      <c r="X86">
        <v>2724</v>
      </c>
      <c r="Y86">
        <v>45829</v>
      </c>
      <c r="Z86" t="s">
        <v>61</v>
      </c>
      <c r="AA86" t="s">
        <v>61</v>
      </c>
      <c r="AB86" t="s">
        <v>61</v>
      </c>
      <c r="AC86" t="s">
        <v>61</v>
      </c>
      <c r="AD86">
        <v>3512</v>
      </c>
      <c r="AE86">
        <v>3768</v>
      </c>
      <c r="AF86">
        <v>3961</v>
      </c>
      <c r="AG86">
        <v>8872</v>
      </c>
      <c r="AH86">
        <v>9962</v>
      </c>
      <c r="AI86">
        <v>9904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 t="str">
        <f t="shared" si="21"/>
        <v/>
      </c>
      <c r="BI86">
        <f t="shared" si="22"/>
        <v>0</v>
      </c>
      <c r="BJ86" t="str">
        <f t="shared" si="23"/>
        <v/>
      </c>
      <c r="BK86" t="str">
        <f t="shared" si="24"/>
        <v/>
      </c>
      <c r="BL86" t="str">
        <f t="shared" si="25"/>
        <v/>
      </c>
      <c r="BM86" t="str">
        <f t="shared" si="26"/>
        <v/>
      </c>
      <c r="BN86" t="str">
        <f t="shared" si="27"/>
        <v/>
      </c>
      <c r="BO86" t="str">
        <f t="shared" si="28"/>
        <v/>
      </c>
      <c r="BP86" t="str">
        <f t="shared" si="29"/>
        <v/>
      </c>
      <c r="BQ86" t="str">
        <f t="shared" si="30"/>
        <v/>
      </c>
      <c r="BR86" t="str">
        <f t="shared" si="31"/>
        <v/>
      </c>
      <c r="BS86" t="str">
        <f t="shared" si="32"/>
        <v/>
      </c>
      <c r="BT86" t="str">
        <f t="shared" si="33"/>
        <v/>
      </c>
      <c r="BU86" t="str">
        <f t="shared" si="34"/>
        <v/>
      </c>
      <c r="BV86" t="str">
        <f t="shared" si="35"/>
        <v/>
      </c>
      <c r="BW86">
        <f t="shared" si="36"/>
        <v>0</v>
      </c>
      <c r="BX86">
        <f t="shared" si="37"/>
        <v>0</v>
      </c>
      <c r="BY86">
        <f t="shared" si="38"/>
        <v>0</v>
      </c>
      <c r="BZ86">
        <f t="shared" si="39"/>
        <v>0</v>
      </c>
      <c r="CA86">
        <f t="shared" si="40"/>
        <v>0</v>
      </c>
      <c r="CB86">
        <f t="shared" si="41"/>
        <v>0</v>
      </c>
    </row>
    <row r="87" spans="1:80" x14ac:dyDescent="0.35">
      <c r="A87">
        <v>5.4449246000000002</v>
      </c>
      <c r="B87">
        <v>2008</v>
      </c>
      <c r="C87">
        <v>46</v>
      </c>
      <c r="D87">
        <v>0</v>
      </c>
      <c r="E87">
        <v>3</v>
      </c>
      <c r="F87">
        <v>6</v>
      </c>
      <c r="G87">
        <v>0</v>
      </c>
      <c r="H87">
        <v>32025</v>
      </c>
      <c r="I87">
        <v>7</v>
      </c>
      <c r="J87">
        <v>1</v>
      </c>
      <c r="K87">
        <v>144133</v>
      </c>
      <c r="L87">
        <v>4</v>
      </c>
      <c r="M87">
        <v>2</v>
      </c>
      <c r="N87">
        <v>1</v>
      </c>
      <c r="O87">
        <v>41401</v>
      </c>
      <c r="P87">
        <v>42822</v>
      </c>
      <c r="Q87">
        <v>4148</v>
      </c>
      <c r="R87">
        <v>4111</v>
      </c>
      <c r="S87">
        <v>9982</v>
      </c>
      <c r="T87">
        <v>2724</v>
      </c>
      <c r="U87">
        <v>2875</v>
      </c>
      <c r="V87" t="s">
        <v>66</v>
      </c>
      <c r="W87" t="s">
        <v>61</v>
      </c>
      <c r="X87" t="s">
        <v>61</v>
      </c>
      <c r="Y87" t="s">
        <v>61</v>
      </c>
      <c r="Z87" t="s">
        <v>61</v>
      </c>
      <c r="AA87" t="s">
        <v>61</v>
      </c>
      <c r="AB87" t="s">
        <v>61</v>
      </c>
      <c r="AC87" t="s">
        <v>61</v>
      </c>
      <c r="AD87">
        <v>3768</v>
      </c>
      <c r="AE87">
        <v>66</v>
      </c>
      <c r="AF87">
        <v>8856</v>
      </c>
      <c r="AG87">
        <v>3607</v>
      </c>
      <c r="AH87">
        <v>47</v>
      </c>
      <c r="AI87">
        <v>42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f t="shared" si="21"/>
        <v>0</v>
      </c>
      <c r="BI87" t="str">
        <f t="shared" si="22"/>
        <v/>
      </c>
      <c r="BJ87" t="str">
        <f t="shared" si="23"/>
        <v/>
      </c>
      <c r="BK87" t="str">
        <f t="shared" si="24"/>
        <v/>
      </c>
      <c r="BL87" t="str">
        <f t="shared" si="25"/>
        <v/>
      </c>
      <c r="BM87" t="str">
        <f t="shared" si="26"/>
        <v/>
      </c>
      <c r="BN87" t="str">
        <f t="shared" si="27"/>
        <v/>
      </c>
      <c r="BO87" t="str">
        <f t="shared" si="28"/>
        <v/>
      </c>
      <c r="BP87" t="str">
        <f t="shared" si="29"/>
        <v/>
      </c>
      <c r="BQ87" t="str">
        <f t="shared" si="30"/>
        <v/>
      </c>
      <c r="BR87" t="str">
        <f t="shared" si="31"/>
        <v/>
      </c>
      <c r="BS87" t="str">
        <f t="shared" si="32"/>
        <v/>
      </c>
      <c r="BT87" t="str">
        <f t="shared" si="33"/>
        <v/>
      </c>
      <c r="BU87" t="str">
        <f t="shared" si="34"/>
        <v/>
      </c>
      <c r="BV87" t="str">
        <f t="shared" si="35"/>
        <v/>
      </c>
      <c r="BW87">
        <f t="shared" si="36"/>
        <v>0</v>
      </c>
      <c r="BX87">
        <f t="shared" si="37"/>
        <v>1</v>
      </c>
      <c r="BY87">
        <f t="shared" si="38"/>
        <v>0</v>
      </c>
      <c r="BZ87">
        <f t="shared" si="39"/>
        <v>0</v>
      </c>
      <c r="CA87">
        <f t="shared" si="40"/>
        <v>0</v>
      </c>
      <c r="CB87">
        <f t="shared" si="41"/>
        <v>0</v>
      </c>
    </row>
    <row r="88" spans="1:80" x14ac:dyDescent="0.35">
      <c r="A88">
        <v>4.9165448999999999</v>
      </c>
      <c r="B88">
        <v>2008</v>
      </c>
      <c r="C88">
        <v>46</v>
      </c>
      <c r="D88">
        <v>0</v>
      </c>
      <c r="E88">
        <v>3</v>
      </c>
      <c r="F88">
        <v>4</v>
      </c>
      <c r="G88">
        <v>0</v>
      </c>
      <c r="H88">
        <v>36125</v>
      </c>
      <c r="I88">
        <v>1</v>
      </c>
      <c r="J88">
        <v>1</v>
      </c>
      <c r="K88">
        <v>75702</v>
      </c>
      <c r="L88">
        <v>4</v>
      </c>
      <c r="M88">
        <v>2</v>
      </c>
      <c r="N88">
        <v>1</v>
      </c>
      <c r="O88">
        <v>41401</v>
      </c>
      <c r="P88">
        <v>2851</v>
      </c>
      <c r="Q88">
        <v>2930</v>
      </c>
      <c r="R88">
        <v>99812</v>
      </c>
      <c r="S88">
        <v>4019</v>
      </c>
      <c r="T88">
        <v>72400</v>
      </c>
      <c r="U88">
        <v>60001</v>
      </c>
      <c r="V88">
        <v>78820</v>
      </c>
      <c r="W88" t="s">
        <v>61</v>
      </c>
      <c r="X88" t="s">
        <v>61</v>
      </c>
      <c r="Y88" t="s">
        <v>61</v>
      </c>
      <c r="Z88" t="s">
        <v>61</v>
      </c>
      <c r="AA88" t="s">
        <v>61</v>
      </c>
      <c r="AB88" t="s">
        <v>61</v>
      </c>
      <c r="AC88" t="s">
        <v>61</v>
      </c>
      <c r="AD88">
        <v>3768</v>
      </c>
      <c r="AE88">
        <v>3722</v>
      </c>
      <c r="AF88">
        <v>66</v>
      </c>
      <c r="AG88">
        <v>3607</v>
      </c>
      <c r="AH88">
        <v>48</v>
      </c>
      <c r="AI88">
        <v>8856</v>
      </c>
      <c r="AJ88">
        <v>41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f t="shared" si="21"/>
        <v>0</v>
      </c>
      <c r="BI88" t="str">
        <f t="shared" si="22"/>
        <v/>
      </c>
      <c r="BJ88" t="str">
        <f t="shared" si="23"/>
        <v/>
      </c>
      <c r="BK88" t="str">
        <f t="shared" si="24"/>
        <v/>
      </c>
      <c r="BL88" t="str">
        <f t="shared" si="25"/>
        <v/>
      </c>
      <c r="BM88" t="str">
        <f t="shared" si="26"/>
        <v/>
      </c>
      <c r="BN88" t="str">
        <f t="shared" si="27"/>
        <v/>
      </c>
      <c r="BO88" t="str">
        <f t="shared" si="28"/>
        <v/>
      </c>
      <c r="BP88" t="str">
        <f t="shared" si="29"/>
        <v/>
      </c>
      <c r="BQ88" t="str">
        <f t="shared" si="30"/>
        <v/>
      </c>
      <c r="BR88" t="str">
        <f t="shared" si="31"/>
        <v/>
      </c>
      <c r="BS88" t="str">
        <f t="shared" si="32"/>
        <v/>
      </c>
      <c r="BT88" t="str">
        <f t="shared" si="33"/>
        <v/>
      </c>
      <c r="BU88" t="str">
        <f t="shared" si="34"/>
        <v/>
      </c>
      <c r="BV88" t="str">
        <f t="shared" si="35"/>
        <v/>
      </c>
      <c r="BW88">
        <f t="shared" si="36"/>
        <v>0</v>
      </c>
      <c r="BX88">
        <f t="shared" si="37"/>
        <v>1</v>
      </c>
      <c r="BY88">
        <f t="shared" si="38"/>
        <v>0</v>
      </c>
      <c r="BZ88">
        <f t="shared" si="39"/>
        <v>0</v>
      </c>
      <c r="CA88">
        <f t="shared" si="40"/>
        <v>0</v>
      </c>
      <c r="CB88">
        <f t="shared" si="41"/>
        <v>0</v>
      </c>
    </row>
    <row r="89" spans="1:80" x14ac:dyDescent="0.35">
      <c r="A89">
        <v>4.6981218</v>
      </c>
      <c r="B89">
        <v>2009</v>
      </c>
      <c r="C89">
        <v>46</v>
      </c>
      <c r="D89">
        <v>0</v>
      </c>
      <c r="E89">
        <v>3</v>
      </c>
      <c r="F89">
        <v>4</v>
      </c>
      <c r="G89">
        <v>0</v>
      </c>
      <c r="H89">
        <v>17223</v>
      </c>
      <c r="I89">
        <v>25</v>
      </c>
      <c r="J89">
        <v>1</v>
      </c>
      <c r="K89">
        <v>823360</v>
      </c>
      <c r="L89">
        <v>2</v>
      </c>
      <c r="M89">
        <v>1</v>
      </c>
      <c r="N89">
        <v>1</v>
      </c>
      <c r="O89">
        <v>41401</v>
      </c>
      <c r="P89">
        <v>4142</v>
      </c>
      <c r="Q89">
        <v>4148</v>
      </c>
      <c r="R89">
        <v>42822</v>
      </c>
      <c r="S89">
        <v>4589</v>
      </c>
      <c r="T89">
        <v>4280</v>
      </c>
      <c r="U89">
        <v>2724</v>
      </c>
      <c r="V89">
        <v>5533</v>
      </c>
      <c r="W89">
        <v>4240</v>
      </c>
      <c r="X89" t="s">
        <v>61</v>
      </c>
      <c r="Y89" t="s">
        <v>61</v>
      </c>
      <c r="Z89" t="s">
        <v>61</v>
      </c>
      <c r="AA89" t="s">
        <v>61</v>
      </c>
      <c r="AB89" t="s">
        <v>61</v>
      </c>
      <c r="AC89" t="s">
        <v>61</v>
      </c>
      <c r="AD89">
        <v>3768</v>
      </c>
      <c r="AE89">
        <v>41</v>
      </c>
      <c r="AF89">
        <v>66</v>
      </c>
      <c r="AG89">
        <v>48</v>
      </c>
      <c r="AH89">
        <v>9920</v>
      </c>
      <c r="AI89">
        <v>3607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f t="shared" si="21"/>
        <v>0</v>
      </c>
      <c r="BI89" t="str">
        <f t="shared" si="22"/>
        <v/>
      </c>
      <c r="BJ89" t="str">
        <f t="shared" si="23"/>
        <v/>
      </c>
      <c r="BK89" t="str">
        <f t="shared" si="24"/>
        <v/>
      </c>
      <c r="BL89" t="str">
        <f t="shared" si="25"/>
        <v/>
      </c>
      <c r="BM89" t="str">
        <f t="shared" si="26"/>
        <v/>
      </c>
      <c r="BN89" t="str">
        <f t="shared" si="27"/>
        <v/>
      </c>
      <c r="BO89" t="str">
        <f t="shared" si="28"/>
        <v/>
      </c>
      <c r="BP89" t="str">
        <f t="shared" si="29"/>
        <v/>
      </c>
      <c r="BQ89" t="str">
        <f t="shared" si="30"/>
        <v/>
      </c>
      <c r="BR89" t="str">
        <f t="shared" si="31"/>
        <v/>
      </c>
      <c r="BS89" t="str">
        <f t="shared" si="32"/>
        <v/>
      </c>
      <c r="BT89" t="str">
        <f t="shared" si="33"/>
        <v/>
      </c>
      <c r="BU89" t="str">
        <f t="shared" si="34"/>
        <v/>
      </c>
      <c r="BV89" t="str">
        <f t="shared" si="35"/>
        <v/>
      </c>
      <c r="BW89">
        <f t="shared" si="36"/>
        <v>0</v>
      </c>
      <c r="BX89">
        <f t="shared" si="37"/>
        <v>1</v>
      </c>
      <c r="BY89">
        <f t="shared" si="38"/>
        <v>0</v>
      </c>
      <c r="BZ89">
        <f t="shared" si="39"/>
        <v>0</v>
      </c>
      <c r="CA89">
        <f t="shared" si="40"/>
        <v>0</v>
      </c>
      <c r="CB89">
        <f t="shared" si="41"/>
        <v>1</v>
      </c>
    </row>
    <row r="90" spans="1:80" x14ac:dyDescent="0.35">
      <c r="A90">
        <v>5.6621094999999997</v>
      </c>
      <c r="B90">
        <v>2009</v>
      </c>
      <c r="C90">
        <v>46</v>
      </c>
      <c r="D90">
        <v>0</v>
      </c>
      <c r="E90">
        <v>1</v>
      </c>
      <c r="F90">
        <v>2</v>
      </c>
      <c r="G90">
        <v>0</v>
      </c>
      <c r="H90">
        <v>36205</v>
      </c>
      <c r="I90">
        <v>6</v>
      </c>
      <c r="J90">
        <v>2</v>
      </c>
      <c r="K90">
        <v>105625</v>
      </c>
      <c r="L90">
        <v>2</v>
      </c>
      <c r="M90">
        <v>2</v>
      </c>
      <c r="N90">
        <v>6</v>
      </c>
      <c r="O90">
        <v>41401</v>
      </c>
      <c r="P90">
        <v>42833</v>
      </c>
      <c r="Q90">
        <v>4111</v>
      </c>
      <c r="R90">
        <v>4231</v>
      </c>
      <c r="S90">
        <v>4280</v>
      </c>
      <c r="T90">
        <v>2724</v>
      </c>
      <c r="U90" t="s">
        <v>61</v>
      </c>
      <c r="V90" t="s">
        <v>61</v>
      </c>
      <c r="W90" t="s">
        <v>61</v>
      </c>
      <c r="X90" t="s">
        <v>61</v>
      </c>
      <c r="Y90" t="s">
        <v>61</v>
      </c>
      <c r="Z90" t="s">
        <v>61</v>
      </c>
      <c r="AA90" t="s">
        <v>61</v>
      </c>
      <c r="AB90" t="s">
        <v>61</v>
      </c>
      <c r="AC90" t="s">
        <v>61</v>
      </c>
      <c r="AD90">
        <v>3768</v>
      </c>
      <c r="AE90">
        <v>8856</v>
      </c>
      <c r="AF90">
        <v>66</v>
      </c>
      <c r="AG90">
        <v>3607</v>
      </c>
      <c r="AH90">
        <v>3778</v>
      </c>
      <c r="AI90">
        <v>45</v>
      </c>
      <c r="AJ90">
        <v>40</v>
      </c>
      <c r="AK90">
        <v>24</v>
      </c>
      <c r="AL90">
        <v>9744</v>
      </c>
      <c r="AM90">
        <v>9920</v>
      </c>
      <c r="AN90">
        <v>8842</v>
      </c>
      <c r="AO90" t="s">
        <v>62</v>
      </c>
      <c r="AP90" t="s">
        <v>62</v>
      </c>
      <c r="AQ90" t="s">
        <v>62</v>
      </c>
      <c r="AR90" t="s">
        <v>62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-99</v>
      </c>
      <c r="BE90">
        <v>-99</v>
      </c>
      <c r="BF90">
        <v>-99</v>
      </c>
      <c r="BG90">
        <v>-99</v>
      </c>
      <c r="BH90">
        <f t="shared" si="21"/>
        <v>0</v>
      </c>
      <c r="BI90" t="str">
        <f t="shared" si="22"/>
        <v/>
      </c>
      <c r="BJ90" t="str">
        <f t="shared" si="23"/>
        <v/>
      </c>
      <c r="BK90" t="str">
        <f t="shared" si="24"/>
        <v/>
      </c>
      <c r="BL90" t="str">
        <f t="shared" si="25"/>
        <v/>
      </c>
      <c r="BM90" t="str">
        <f t="shared" si="26"/>
        <v/>
      </c>
      <c r="BN90" t="str">
        <f t="shared" si="27"/>
        <v/>
      </c>
      <c r="BO90" t="str">
        <f t="shared" si="28"/>
        <v/>
      </c>
      <c r="BP90" t="str">
        <f t="shared" si="29"/>
        <v/>
      </c>
      <c r="BQ90" t="str">
        <f t="shared" si="30"/>
        <v/>
      </c>
      <c r="BR90" t="str">
        <f t="shared" si="31"/>
        <v/>
      </c>
      <c r="BS90" t="str">
        <f t="shared" si="32"/>
        <v/>
      </c>
      <c r="BT90" t="str">
        <f t="shared" si="33"/>
        <v/>
      </c>
      <c r="BU90" t="str">
        <f t="shared" si="34"/>
        <v/>
      </c>
      <c r="BV90" t="str">
        <f t="shared" si="35"/>
        <v/>
      </c>
      <c r="BW90">
        <f t="shared" si="36"/>
        <v>0</v>
      </c>
      <c r="BX90">
        <f t="shared" si="37"/>
        <v>1</v>
      </c>
      <c r="BY90">
        <f t="shared" si="38"/>
        <v>0</v>
      </c>
      <c r="BZ90">
        <f t="shared" si="39"/>
        <v>0</v>
      </c>
      <c r="CA90">
        <f t="shared" si="40"/>
        <v>0</v>
      </c>
      <c r="CB90">
        <f t="shared" si="41"/>
        <v>1</v>
      </c>
    </row>
    <row r="91" spans="1:80" x14ac:dyDescent="0.35">
      <c r="A91">
        <v>4.6981218</v>
      </c>
      <c r="B91">
        <v>2009</v>
      </c>
      <c r="C91">
        <v>46</v>
      </c>
      <c r="D91">
        <v>0</v>
      </c>
      <c r="E91">
        <v>2</v>
      </c>
      <c r="F91">
        <v>-9</v>
      </c>
      <c r="G91">
        <v>0</v>
      </c>
      <c r="H91">
        <v>39033</v>
      </c>
      <c r="I91">
        <v>96</v>
      </c>
      <c r="J91">
        <v>-9</v>
      </c>
      <c r="K91">
        <v>494414</v>
      </c>
      <c r="L91">
        <v>3</v>
      </c>
      <c r="M91">
        <v>3</v>
      </c>
      <c r="N91">
        <v>2</v>
      </c>
      <c r="O91">
        <v>41071</v>
      </c>
      <c r="P91">
        <v>41402</v>
      </c>
      <c r="Q91">
        <v>25000</v>
      </c>
      <c r="R91" t="s">
        <v>59</v>
      </c>
      <c r="S91">
        <v>2720</v>
      </c>
      <c r="T91" t="s">
        <v>75</v>
      </c>
      <c r="U91">
        <v>2859</v>
      </c>
      <c r="V91">
        <v>4263</v>
      </c>
      <c r="W91">
        <v>4148</v>
      </c>
      <c r="X91" t="s">
        <v>61</v>
      </c>
      <c r="Y91" t="s">
        <v>61</v>
      </c>
      <c r="Z91" t="s">
        <v>61</v>
      </c>
      <c r="AA91" t="s">
        <v>61</v>
      </c>
      <c r="AB91" t="s">
        <v>61</v>
      </c>
      <c r="AC91" t="s">
        <v>61</v>
      </c>
      <c r="AD91">
        <v>3768</v>
      </c>
      <c r="AE91">
        <v>66</v>
      </c>
      <c r="AF91">
        <v>3607</v>
      </c>
      <c r="AG91">
        <v>3606</v>
      </c>
      <c r="AH91">
        <v>46</v>
      </c>
      <c r="AI91">
        <v>41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f t="shared" si="21"/>
        <v>0</v>
      </c>
      <c r="BI91" t="str">
        <f t="shared" si="22"/>
        <v/>
      </c>
      <c r="BJ91" t="str">
        <f t="shared" si="23"/>
        <v/>
      </c>
      <c r="BK91" t="str">
        <f t="shared" si="24"/>
        <v/>
      </c>
      <c r="BL91" t="str">
        <f t="shared" si="25"/>
        <v/>
      </c>
      <c r="BM91" t="str">
        <f t="shared" si="26"/>
        <v/>
      </c>
      <c r="BN91" t="str">
        <f t="shared" si="27"/>
        <v/>
      </c>
      <c r="BO91" t="str">
        <f t="shared" si="28"/>
        <v/>
      </c>
      <c r="BP91" t="str">
        <f t="shared" si="29"/>
        <v/>
      </c>
      <c r="BQ91" t="str">
        <f t="shared" si="30"/>
        <v/>
      </c>
      <c r="BR91" t="str">
        <f t="shared" si="31"/>
        <v/>
      </c>
      <c r="BS91" t="str">
        <f t="shared" si="32"/>
        <v/>
      </c>
      <c r="BT91" t="str">
        <f t="shared" si="33"/>
        <v/>
      </c>
      <c r="BU91" t="str">
        <f t="shared" si="34"/>
        <v/>
      </c>
      <c r="BV91" t="str">
        <f t="shared" si="35"/>
        <v/>
      </c>
      <c r="BW91">
        <f t="shared" si="36"/>
        <v>0</v>
      </c>
      <c r="BX91">
        <f t="shared" si="37"/>
        <v>1</v>
      </c>
      <c r="BY91">
        <f t="shared" si="38"/>
        <v>0</v>
      </c>
      <c r="BZ91">
        <f t="shared" si="39"/>
        <v>1</v>
      </c>
      <c r="CA91">
        <f t="shared" si="40"/>
        <v>1</v>
      </c>
      <c r="CB91">
        <f t="shared" si="41"/>
        <v>0</v>
      </c>
    </row>
    <row r="92" spans="1:80" x14ac:dyDescent="0.35">
      <c r="A92">
        <v>4.9613437999999999</v>
      </c>
      <c r="B92">
        <v>2011</v>
      </c>
      <c r="C92">
        <v>46</v>
      </c>
      <c r="D92">
        <v>0</v>
      </c>
      <c r="E92">
        <v>1</v>
      </c>
      <c r="F92">
        <v>-9</v>
      </c>
      <c r="G92">
        <v>1</v>
      </c>
      <c r="H92">
        <v>13116</v>
      </c>
      <c r="I92">
        <v>30</v>
      </c>
      <c r="J92">
        <v>1</v>
      </c>
      <c r="K92">
        <v>526105</v>
      </c>
      <c r="L92">
        <v>2</v>
      </c>
      <c r="M92">
        <v>1</v>
      </c>
      <c r="N92">
        <v>5</v>
      </c>
      <c r="O92">
        <v>41071</v>
      </c>
      <c r="P92">
        <v>5849</v>
      </c>
      <c r="Q92">
        <v>41401</v>
      </c>
      <c r="R92">
        <v>4019</v>
      </c>
      <c r="S92">
        <v>25000</v>
      </c>
      <c r="T92">
        <v>2724</v>
      </c>
      <c r="U92">
        <v>4148</v>
      </c>
      <c r="V92">
        <v>5690</v>
      </c>
      <c r="W92">
        <v>7921</v>
      </c>
      <c r="X92" t="s">
        <v>61</v>
      </c>
      <c r="Y92" t="s">
        <v>61</v>
      </c>
      <c r="Z92" t="s">
        <v>61</v>
      </c>
      <c r="AA92" t="s">
        <v>61</v>
      </c>
      <c r="AB92" t="s">
        <v>61</v>
      </c>
      <c r="AC92" t="s">
        <v>61</v>
      </c>
      <c r="AD92">
        <v>3768</v>
      </c>
      <c r="AE92">
        <v>3721</v>
      </c>
      <c r="AF92">
        <v>66</v>
      </c>
      <c r="AG92">
        <v>8856</v>
      </c>
      <c r="AH92">
        <v>3778</v>
      </c>
      <c r="AI92">
        <v>3607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f t="shared" si="21"/>
        <v>5</v>
      </c>
      <c r="BI92" t="str">
        <f t="shared" si="22"/>
        <v/>
      </c>
      <c r="BJ92" t="str">
        <f t="shared" si="23"/>
        <v/>
      </c>
      <c r="BK92" t="str">
        <f t="shared" si="24"/>
        <v/>
      </c>
      <c r="BL92" t="str">
        <f t="shared" si="25"/>
        <v/>
      </c>
      <c r="BM92" t="str">
        <f t="shared" si="26"/>
        <v/>
      </c>
      <c r="BN92" t="str">
        <f t="shared" si="27"/>
        <v/>
      </c>
      <c r="BO92" t="str">
        <f t="shared" si="28"/>
        <v/>
      </c>
      <c r="BP92" t="str">
        <f t="shared" si="29"/>
        <v/>
      </c>
      <c r="BQ92" t="str">
        <f t="shared" si="30"/>
        <v/>
      </c>
      <c r="BR92" t="str">
        <f t="shared" si="31"/>
        <v/>
      </c>
      <c r="BS92" t="str">
        <f t="shared" si="32"/>
        <v/>
      </c>
      <c r="BT92" t="str">
        <f t="shared" si="33"/>
        <v/>
      </c>
      <c r="BU92" t="str">
        <f t="shared" si="34"/>
        <v/>
      </c>
      <c r="BV92" t="str">
        <f t="shared" si="35"/>
        <v/>
      </c>
      <c r="BW92">
        <f t="shared" si="36"/>
        <v>5</v>
      </c>
      <c r="BX92">
        <f t="shared" si="37"/>
        <v>1</v>
      </c>
      <c r="BY92">
        <f t="shared" si="38"/>
        <v>0</v>
      </c>
      <c r="BZ92">
        <f t="shared" si="39"/>
        <v>1</v>
      </c>
      <c r="CA92">
        <f t="shared" si="40"/>
        <v>1</v>
      </c>
      <c r="CB92">
        <f t="shared" si="41"/>
        <v>0</v>
      </c>
    </row>
    <row r="93" spans="1:80" x14ac:dyDescent="0.35">
      <c r="A93">
        <v>4.6285534999999998</v>
      </c>
      <c r="B93">
        <v>2011</v>
      </c>
      <c r="C93">
        <v>46</v>
      </c>
      <c r="D93">
        <v>1</v>
      </c>
      <c r="E93">
        <v>3</v>
      </c>
      <c r="F93">
        <v>4</v>
      </c>
      <c r="G93">
        <v>0</v>
      </c>
      <c r="H93">
        <v>24085</v>
      </c>
      <c r="I93">
        <v>135</v>
      </c>
      <c r="J93">
        <v>1</v>
      </c>
      <c r="K93">
        <v>867334</v>
      </c>
      <c r="L93">
        <v>3</v>
      </c>
      <c r="M93">
        <v>2</v>
      </c>
      <c r="N93">
        <v>20</v>
      </c>
      <c r="O93">
        <v>42843</v>
      </c>
      <c r="P93">
        <v>5849</v>
      </c>
      <c r="Q93">
        <v>4259</v>
      </c>
      <c r="R93">
        <v>28319</v>
      </c>
      <c r="S93">
        <v>5990</v>
      </c>
      <c r="T93">
        <v>70710</v>
      </c>
      <c r="U93">
        <v>4280</v>
      </c>
      <c r="V93">
        <v>25002</v>
      </c>
      <c r="W93">
        <v>5853</v>
      </c>
      <c r="X93">
        <v>4168</v>
      </c>
      <c r="Y93">
        <v>42731</v>
      </c>
      <c r="Z93">
        <v>53081</v>
      </c>
      <c r="AA93">
        <v>3004</v>
      </c>
      <c r="AB93">
        <v>2809</v>
      </c>
      <c r="AC93">
        <v>45981</v>
      </c>
      <c r="AD93">
        <v>3768</v>
      </c>
      <c r="AE93">
        <v>3721</v>
      </c>
      <c r="AF93">
        <v>3893</v>
      </c>
      <c r="AG93">
        <v>8842</v>
      </c>
      <c r="AH93">
        <v>8848</v>
      </c>
      <c r="AI93">
        <v>3722</v>
      </c>
      <c r="AJ93">
        <v>9744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>
        <v>7</v>
      </c>
      <c r="AT93">
        <v>4</v>
      </c>
      <c r="AU93">
        <v>3</v>
      </c>
      <c r="AV93">
        <v>7</v>
      </c>
      <c r="AW93">
        <v>7</v>
      </c>
      <c r="AX93">
        <v>7</v>
      </c>
      <c r="AY93">
        <v>11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f t="shared" si="21"/>
        <v>7</v>
      </c>
      <c r="BI93" t="str">
        <f t="shared" si="22"/>
        <v/>
      </c>
      <c r="BJ93" t="str">
        <f t="shared" si="23"/>
        <v/>
      </c>
      <c r="BK93" t="str">
        <f t="shared" si="24"/>
        <v/>
      </c>
      <c r="BL93" t="str">
        <f t="shared" si="25"/>
        <v/>
      </c>
      <c r="BM93" t="str">
        <f t="shared" si="26"/>
        <v/>
      </c>
      <c r="BN93" t="str">
        <f t="shared" si="27"/>
        <v/>
      </c>
      <c r="BO93" t="str">
        <f t="shared" si="28"/>
        <v/>
      </c>
      <c r="BP93" t="str">
        <f t="shared" si="29"/>
        <v/>
      </c>
      <c r="BQ93" t="str">
        <f t="shared" si="30"/>
        <v/>
      </c>
      <c r="BR93" t="str">
        <f t="shared" si="31"/>
        <v/>
      </c>
      <c r="BS93" t="str">
        <f t="shared" si="32"/>
        <v/>
      </c>
      <c r="BT93" t="str">
        <f t="shared" si="33"/>
        <v/>
      </c>
      <c r="BU93" t="str">
        <f t="shared" si="34"/>
        <v/>
      </c>
      <c r="BV93" t="str">
        <f t="shared" si="35"/>
        <v/>
      </c>
      <c r="BW93">
        <f t="shared" si="36"/>
        <v>7</v>
      </c>
      <c r="BX93">
        <f t="shared" si="37"/>
        <v>0</v>
      </c>
      <c r="BY93">
        <f t="shared" si="38"/>
        <v>0</v>
      </c>
      <c r="BZ93">
        <f t="shared" si="39"/>
        <v>0</v>
      </c>
      <c r="CA93">
        <f t="shared" si="40"/>
        <v>0</v>
      </c>
      <c r="CB93">
        <f t="shared" si="41"/>
        <v>1</v>
      </c>
    </row>
    <row r="94" spans="1:80" x14ac:dyDescent="0.35">
      <c r="A94">
        <v>4.6285534999999998</v>
      </c>
      <c r="B94">
        <v>2011</v>
      </c>
      <c r="C94">
        <v>46</v>
      </c>
      <c r="D94">
        <v>0</v>
      </c>
      <c r="E94">
        <v>4</v>
      </c>
      <c r="F94">
        <v>-9</v>
      </c>
      <c r="G94">
        <v>1</v>
      </c>
      <c r="H94">
        <v>37016</v>
      </c>
      <c r="I94">
        <v>31</v>
      </c>
      <c r="J94">
        <v>1</v>
      </c>
      <c r="K94">
        <v>416247</v>
      </c>
      <c r="L94">
        <v>1</v>
      </c>
      <c r="M94">
        <v>3</v>
      </c>
      <c r="N94">
        <v>1</v>
      </c>
      <c r="O94">
        <v>41071</v>
      </c>
      <c r="P94">
        <v>5849</v>
      </c>
      <c r="Q94">
        <v>5070</v>
      </c>
      <c r="R94">
        <v>51881</v>
      </c>
      <c r="S94">
        <v>7991</v>
      </c>
      <c r="T94">
        <v>4275</v>
      </c>
      <c r="U94">
        <v>2762</v>
      </c>
      <c r="V94">
        <v>7464</v>
      </c>
      <c r="W94">
        <v>2761</v>
      </c>
      <c r="X94">
        <v>29281</v>
      </c>
      <c r="Y94">
        <v>29620</v>
      </c>
      <c r="Z94">
        <v>5119</v>
      </c>
      <c r="AA94">
        <v>9972</v>
      </c>
      <c r="AB94" t="s">
        <v>61</v>
      </c>
      <c r="AC94" t="s">
        <v>61</v>
      </c>
      <c r="AD94">
        <v>3768</v>
      </c>
      <c r="AE94">
        <v>3722</v>
      </c>
      <c r="AF94">
        <v>66</v>
      </c>
      <c r="AG94">
        <v>3950</v>
      </c>
      <c r="AH94">
        <v>3607</v>
      </c>
      <c r="AI94">
        <v>9960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>
        <v>14</v>
      </c>
      <c r="AT94">
        <v>1</v>
      </c>
      <c r="AU94">
        <v>14</v>
      </c>
      <c r="AV94">
        <v>8</v>
      </c>
      <c r="AW94">
        <v>14</v>
      </c>
      <c r="AX94">
        <v>10</v>
      </c>
      <c r="AY94">
        <v>-99</v>
      </c>
      <c r="AZ94">
        <v>-99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>
        <f t="shared" si="21"/>
        <v>14</v>
      </c>
      <c r="BI94" t="str">
        <f t="shared" si="22"/>
        <v/>
      </c>
      <c r="BJ94" t="str">
        <f t="shared" si="23"/>
        <v/>
      </c>
      <c r="BK94" t="str">
        <f t="shared" si="24"/>
        <v/>
      </c>
      <c r="BL94" t="str">
        <f t="shared" si="25"/>
        <v/>
      </c>
      <c r="BM94" t="str">
        <f t="shared" si="26"/>
        <v/>
      </c>
      <c r="BN94" t="str">
        <f t="shared" si="27"/>
        <v/>
      </c>
      <c r="BO94" t="str">
        <f t="shared" si="28"/>
        <v/>
      </c>
      <c r="BP94" t="str">
        <f t="shared" si="29"/>
        <v/>
      </c>
      <c r="BQ94" t="str">
        <f t="shared" si="30"/>
        <v/>
      </c>
      <c r="BR94" t="str">
        <f t="shared" si="31"/>
        <v/>
      </c>
      <c r="BS94" t="str">
        <f t="shared" si="32"/>
        <v/>
      </c>
      <c r="BT94" t="str">
        <f t="shared" si="33"/>
        <v/>
      </c>
      <c r="BU94" t="str">
        <f t="shared" si="34"/>
        <v/>
      </c>
      <c r="BV94" t="str">
        <f t="shared" si="35"/>
        <v/>
      </c>
      <c r="BW94">
        <f t="shared" si="36"/>
        <v>14</v>
      </c>
      <c r="BX94">
        <f t="shared" si="37"/>
        <v>1</v>
      </c>
      <c r="BY94">
        <f t="shared" si="38"/>
        <v>0</v>
      </c>
      <c r="BZ94">
        <f t="shared" si="39"/>
        <v>1</v>
      </c>
      <c r="CA94">
        <f t="shared" si="40"/>
        <v>1</v>
      </c>
      <c r="CB94">
        <f t="shared" si="41"/>
        <v>0</v>
      </c>
    </row>
    <row r="95" spans="1:80" x14ac:dyDescent="0.35">
      <c r="A95">
        <v>5.1943542000000003</v>
      </c>
      <c r="B95">
        <v>2005</v>
      </c>
      <c r="C95">
        <v>47</v>
      </c>
      <c r="D95">
        <v>0</v>
      </c>
      <c r="E95">
        <v>5</v>
      </c>
      <c r="F95">
        <v>4</v>
      </c>
      <c r="G95">
        <v>0</v>
      </c>
      <c r="H95">
        <v>25190</v>
      </c>
      <c r="I95">
        <v>7</v>
      </c>
      <c r="J95">
        <v>1</v>
      </c>
      <c r="K95">
        <v>53407</v>
      </c>
      <c r="L95">
        <v>4</v>
      </c>
      <c r="M95">
        <v>2</v>
      </c>
      <c r="N95">
        <v>1</v>
      </c>
      <c r="O95">
        <v>41041</v>
      </c>
      <c r="P95">
        <v>42741</v>
      </c>
      <c r="Q95">
        <v>4830</v>
      </c>
      <c r="R95">
        <v>41401</v>
      </c>
      <c r="S95">
        <v>4019</v>
      </c>
      <c r="T95">
        <v>25000</v>
      </c>
      <c r="U95">
        <v>2724</v>
      </c>
      <c r="V95">
        <v>3051</v>
      </c>
      <c r="W95" t="s">
        <v>61</v>
      </c>
      <c r="X95" t="s">
        <v>61</v>
      </c>
      <c r="Y95" t="s">
        <v>61</v>
      </c>
      <c r="Z95" t="s">
        <v>61</v>
      </c>
      <c r="AA95" t="s">
        <v>61</v>
      </c>
      <c r="AB95" t="s">
        <v>61</v>
      </c>
      <c r="AC95" t="s">
        <v>61</v>
      </c>
      <c r="AD95">
        <v>3605</v>
      </c>
      <c r="AE95">
        <v>3607</v>
      </c>
      <c r="AF95">
        <v>3768</v>
      </c>
      <c r="AG95">
        <v>3722</v>
      </c>
      <c r="AH95">
        <v>8856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>
        <v>0</v>
      </c>
      <c r="AT95">
        <v>0</v>
      </c>
      <c r="AU95">
        <v>0</v>
      </c>
      <c r="AV95">
        <v>-99</v>
      </c>
      <c r="AW95">
        <v>-99</v>
      </c>
      <c r="AX95">
        <v>-99</v>
      </c>
      <c r="AY95">
        <v>-99</v>
      </c>
      <c r="AZ95">
        <v>-99</v>
      </c>
      <c r="BA95">
        <v>-99</v>
      </c>
      <c r="BB95">
        <v>-99</v>
      </c>
      <c r="BC95">
        <v>-99</v>
      </c>
      <c r="BD95">
        <v>-99</v>
      </c>
      <c r="BE95">
        <v>-99</v>
      </c>
      <c r="BF95">
        <v>-99</v>
      </c>
      <c r="BG95">
        <v>-99</v>
      </c>
      <c r="BH95" t="str">
        <f t="shared" si="21"/>
        <v/>
      </c>
      <c r="BI95" t="str">
        <f t="shared" si="22"/>
        <v/>
      </c>
      <c r="BJ95">
        <f t="shared" si="23"/>
        <v>0</v>
      </c>
      <c r="BK95" t="str">
        <f t="shared" si="24"/>
        <v/>
      </c>
      <c r="BL95" t="str">
        <f t="shared" si="25"/>
        <v/>
      </c>
      <c r="BM95" t="str">
        <f t="shared" si="26"/>
        <v/>
      </c>
      <c r="BN95" t="str">
        <f t="shared" si="27"/>
        <v/>
      </c>
      <c r="BO95" t="str">
        <f t="shared" si="28"/>
        <v/>
      </c>
      <c r="BP95" t="str">
        <f t="shared" si="29"/>
        <v/>
      </c>
      <c r="BQ95" t="str">
        <f t="shared" si="30"/>
        <v/>
      </c>
      <c r="BR95" t="str">
        <f t="shared" si="31"/>
        <v/>
      </c>
      <c r="BS95" t="str">
        <f t="shared" si="32"/>
        <v/>
      </c>
      <c r="BT95" t="str">
        <f t="shared" si="33"/>
        <v/>
      </c>
      <c r="BU95" t="str">
        <f t="shared" si="34"/>
        <v/>
      </c>
      <c r="BV95" t="str">
        <f t="shared" si="35"/>
        <v/>
      </c>
      <c r="BW95">
        <f t="shared" si="36"/>
        <v>0</v>
      </c>
      <c r="BX95">
        <f t="shared" si="37"/>
        <v>1</v>
      </c>
      <c r="BY95">
        <f t="shared" si="38"/>
        <v>0</v>
      </c>
      <c r="BZ95">
        <f t="shared" si="39"/>
        <v>1</v>
      </c>
      <c r="CA95">
        <f t="shared" si="40"/>
        <v>1</v>
      </c>
      <c r="CB95">
        <f t="shared" si="41"/>
        <v>0</v>
      </c>
    </row>
    <row r="96" spans="1:80" x14ac:dyDescent="0.35">
      <c r="A96">
        <v>4.4747554999999997</v>
      </c>
      <c r="B96">
        <v>2006</v>
      </c>
      <c r="C96">
        <v>47</v>
      </c>
      <c r="D96">
        <v>1</v>
      </c>
      <c r="E96">
        <v>3</v>
      </c>
      <c r="F96">
        <v>-9</v>
      </c>
      <c r="G96">
        <v>0</v>
      </c>
      <c r="H96">
        <v>48143</v>
      </c>
      <c r="I96">
        <v>95</v>
      </c>
      <c r="J96">
        <v>6</v>
      </c>
      <c r="K96">
        <v>-666666666</v>
      </c>
      <c r="L96">
        <v>4</v>
      </c>
      <c r="M96">
        <v>3</v>
      </c>
      <c r="N96">
        <v>20</v>
      </c>
      <c r="O96">
        <v>4148</v>
      </c>
      <c r="P96">
        <v>5849</v>
      </c>
      <c r="Q96">
        <v>39891</v>
      </c>
      <c r="R96">
        <v>3970</v>
      </c>
      <c r="S96">
        <v>5854</v>
      </c>
      <c r="T96">
        <v>3963</v>
      </c>
      <c r="U96">
        <v>41092</v>
      </c>
      <c r="V96">
        <v>25000</v>
      </c>
      <c r="W96">
        <v>2720</v>
      </c>
      <c r="X96" t="s">
        <v>72</v>
      </c>
      <c r="Y96" t="s">
        <v>73</v>
      </c>
      <c r="Z96">
        <v>41401</v>
      </c>
      <c r="AA96" t="s">
        <v>69</v>
      </c>
      <c r="AB96" t="s">
        <v>71</v>
      </c>
      <c r="AC96" t="s">
        <v>59</v>
      </c>
      <c r="AD96">
        <v>3768</v>
      </c>
      <c r="AE96">
        <v>66</v>
      </c>
      <c r="AF96">
        <v>9904</v>
      </c>
      <c r="AG96">
        <v>3722</v>
      </c>
      <c r="AH96">
        <v>8856</v>
      </c>
      <c r="AI96">
        <v>8853</v>
      </c>
      <c r="AJ96">
        <v>3607</v>
      </c>
      <c r="AK96">
        <v>47</v>
      </c>
      <c r="AL96">
        <v>42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-99</v>
      </c>
      <c r="BC96">
        <v>-99</v>
      </c>
      <c r="BD96">
        <v>-99</v>
      </c>
      <c r="BE96">
        <v>-99</v>
      </c>
      <c r="BF96">
        <v>-99</v>
      </c>
      <c r="BG96">
        <v>-99</v>
      </c>
      <c r="BH96">
        <f t="shared" si="21"/>
        <v>0</v>
      </c>
      <c r="BI96" t="str">
        <f t="shared" si="22"/>
        <v/>
      </c>
      <c r="BJ96" t="str">
        <f t="shared" si="23"/>
        <v/>
      </c>
      <c r="BK96" t="str">
        <f t="shared" si="24"/>
        <v/>
      </c>
      <c r="BL96" t="str">
        <f t="shared" si="25"/>
        <v/>
      </c>
      <c r="BM96" t="str">
        <f t="shared" si="26"/>
        <v/>
      </c>
      <c r="BN96" t="str">
        <f t="shared" si="27"/>
        <v/>
      </c>
      <c r="BO96" t="str">
        <f t="shared" si="28"/>
        <v/>
      </c>
      <c r="BP96" t="str">
        <f t="shared" si="29"/>
        <v/>
      </c>
      <c r="BQ96" t="str">
        <f t="shared" si="30"/>
        <v/>
      </c>
      <c r="BR96" t="str">
        <f t="shared" si="31"/>
        <v/>
      </c>
      <c r="BS96" t="str">
        <f t="shared" si="32"/>
        <v/>
      </c>
      <c r="BT96" t="str">
        <f t="shared" si="33"/>
        <v/>
      </c>
      <c r="BU96" t="str">
        <f t="shared" si="34"/>
        <v/>
      </c>
      <c r="BV96" t="str">
        <f t="shared" si="35"/>
        <v/>
      </c>
      <c r="BW96">
        <f t="shared" si="36"/>
        <v>0</v>
      </c>
      <c r="BX96">
        <f t="shared" si="37"/>
        <v>1</v>
      </c>
      <c r="BY96">
        <f t="shared" si="38"/>
        <v>0</v>
      </c>
      <c r="BZ96">
        <f t="shared" si="39"/>
        <v>1</v>
      </c>
      <c r="CA96">
        <f t="shared" si="40"/>
        <v>1</v>
      </c>
      <c r="CB96">
        <f t="shared" si="41"/>
        <v>0</v>
      </c>
    </row>
    <row r="97" spans="1:80" x14ac:dyDescent="0.35">
      <c r="A97">
        <v>5.1214389999999996</v>
      </c>
      <c r="B97">
        <v>2008</v>
      </c>
      <c r="C97">
        <v>47</v>
      </c>
      <c r="D97">
        <v>0</v>
      </c>
      <c r="E97">
        <v>3</v>
      </c>
      <c r="F97">
        <v>-9</v>
      </c>
      <c r="G97">
        <v>1</v>
      </c>
      <c r="H97">
        <v>26155</v>
      </c>
      <c r="I97">
        <v>9</v>
      </c>
      <c r="J97">
        <v>1</v>
      </c>
      <c r="K97">
        <v>153971</v>
      </c>
      <c r="L97">
        <v>4</v>
      </c>
      <c r="M97">
        <v>1</v>
      </c>
      <c r="N97">
        <v>1</v>
      </c>
      <c r="O97">
        <v>41011</v>
      </c>
      <c r="P97">
        <v>78551</v>
      </c>
      <c r="Q97">
        <v>51881</v>
      </c>
      <c r="R97">
        <v>5789</v>
      </c>
      <c r="S97">
        <v>7847</v>
      </c>
      <c r="T97">
        <v>4254</v>
      </c>
      <c r="U97">
        <v>2851</v>
      </c>
      <c r="V97">
        <v>59971</v>
      </c>
      <c r="W97">
        <v>41401</v>
      </c>
      <c r="X97" t="s">
        <v>61</v>
      </c>
      <c r="Y97" t="s">
        <v>61</v>
      </c>
      <c r="Z97" t="s">
        <v>61</v>
      </c>
      <c r="AA97" t="s">
        <v>61</v>
      </c>
      <c r="AB97" t="s">
        <v>61</v>
      </c>
      <c r="AC97" t="s">
        <v>61</v>
      </c>
      <c r="AD97">
        <v>3768</v>
      </c>
      <c r="AE97">
        <v>3722</v>
      </c>
      <c r="AF97">
        <v>66</v>
      </c>
      <c r="AG97">
        <v>3606</v>
      </c>
      <c r="AH97">
        <v>42</v>
      </c>
      <c r="AI97">
        <v>48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-99</v>
      </c>
      <c r="AZ97">
        <v>-99</v>
      </c>
      <c r="BA97">
        <v>-99</v>
      </c>
      <c r="BB97">
        <v>-99</v>
      </c>
      <c r="BC97">
        <v>-99</v>
      </c>
      <c r="BD97">
        <v>-99</v>
      </c>
      <c r="BE97">
        <v>-99</v>
      </c>
      <c r="BF97">
        <v>-99</v>
      </c>
      <c r="BG97">
        <v>-99</v>
      </c>
      <c r="BH97">
        <f t="shared" si="21"/>
        <v>0</v>
      </c>
      <c r="BI97" t="str">
        <f t="shared" si="22"/>
        <v/>
      </c>
      <c r="BJ97" t="str">
        <f t="shared" si="23"/>
        <v/>
      </c>
      <c r="BK97" t="str">
        <f t="shared" si="24"/>
        <v/>
      </c>
      <c r="BL97" t="str">
        <f t="shared" si="25"/>
        <v/>
      </c>
      <c r="BM97" t="str">
        <f t="shared" si="26"/>
        <v/>
      </c>
      <c r="BN97" t="str">
        <f t="shared" si="27"/>
        <v/>
      </c>
      <c r="BO97" t="str">
        <f t="shared" si="28"/>
        <v/>
      </c>
      <c r="BP97" t="str">
        <f t="shared" si="29"/>
        <v/>
      </c>
      <c r="BQ97" t="str">
        <f t="shared" si="30"/>
        <v/>
      </c>
      <c r="BR97" t="str">
        <f t="shared" si="31"/>
        <v/>
      </c>
      <c r="BS97" t="str">
        <f t="shared" si="32"/>
        <v/>
      </c>
      <c r="BT97" t="str">
        <f t="shared" si="33"/>
        <v/>
      </c>
      <c r="BU97" t="str">
        <f t="shared" si="34"/>
        <v/>
      </c>
      <c r="BV97" t="str">
        <f t="shared" si="35"/>
        <v/>
      </c>
      <c r="BW97">
        <f t="shared" si="36"/>
        <v>0</v>
      </c>
      <c r="BX97">
        <f t="shared" si="37"/>
        <v>1</v>
      </c>
      <c r="BY97">
        <f t="shared" si="38"/>
        <v>1</v>
      </c>
      <c r="BZ97">
        <f t="shared" si="39"/>
        <v>1</v>
      </c>
      <c r="CA97">
        <f t="shared" si="40"/>
        <v>1</v>
      </c>
      <c r="CB97">
        <f t="shared" si="41"/>
        <v>0</v>
      </c>
    </row>
    <row r="98" spans="1:80" x14ac:dyDescent="0.35">
      <c r="A98">
        <v>5.1304252000000004</v>
      </c>
      <c r="B98">
        <v>2009</v>
      </c>
      <c r="C98">
        <v>47</v>
      </c>
      <c r="D98">
        <v>0</v>
      </c>
      <c r="E98">
        <v>3</v>
      </c>
      <c r="F98">
        <v>-9</v>
      </c>
      <c r="G98">
        <v>1</v>
      </c>
      <c r="H98">
        <v>6081</v>
      </c>
      <c r="I98">
        <v>5</v>
      </c>
      <c r="J98">
        <v>1</v>
      </c>
      <c r="K98">
        <v>218603</v>
      </c>
      <c r="L98">
        <v>4</v>
      </c>
      <c r="M98">
        <v>-9</v>
      </c>
      <c r="N98">
        <v>1</v>
      </c>
      <c r="O98">
        <v>41401</v>
      </c>
      <c r="P98">
        <v>41412</v>
      </c>
      <c r="Q98">
        <v>42822</v>
      </c>
      <c r="R98">
        <v>4280</v>
      </c>
      <c r="S98">
        <v>412</v>
      </c>
      <c r="T98">
        <v>4148</v>
      </c>
      <c r="U98">
        <v>25002</v>
      </c>
      <c r="V98">
        <v>2724</v>
      </c>
      <c r="W98">
        <v>4019</v>
      </c>
      <c r="X98">
        <v>7802</v>
      </c>
      <c r="Y98" t="s">
        <v>75</v>
      </c>
      <c r="Z98" t="s">
        <v>61</v>
      </c>
      <c r="AA98" t="s">
        <v>61</v>
      </c>
      <c r="AB98" t="s">
        <v>61</v>
      </c>
      <c r="AC98" t="s">
        <v>61</v>
      </c>
      <c r="AD98">
        <v>3768</v>
      </c>
      <c r="AE98">
        <v>8856</v>
      </c>
      <c r="AF98">
        <v>66</v>
      </c>
      <c r="AG98">
        <v>3606</v>
      </c>
      <c r="AH98">
        <v>48</v>
      </c>
      <c r="AI98">
        <v>40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-99</v>
      </c>
      <c r="AZ98">
        <v>-99</v>
      </c>
      <c r="BA98">
        <v>-99</v>
      </c>
      <c r="BB98">
        <v>-99</v>
      </c>
      <c r="BC98">
        <v>-99</v>
      </c>
      <c r="BD98">
        <v>-99</v>
      </c>
      <c r="BE98">
        <v>-99</v>
      </c>
      <c r="BF98">
        <v>-99</v>
      </c>
      <c r="BG98">
        <v>-99</v>
      </c>
      <c r="BH98">
        <f t="shared" si="21"/>
        <v>0</v>
      </c>
      <c r="BI98" t="str">
        <f t="shared" si="22"/>
        <v/>
      </c>
      <c r="BJ98" t="str">
        <f t="shared" si="23"/>
        <v/>
      </c>
      <c r="BK98" t="str">
        <f t="shared" si="24"/>
        <v/>
      </c>
      <c r="BL98" t="str">
        <f t="shared" si="25"/>
        <v/>
      </c>
      <c r="BM98" t="str">
        <f t="shared" si="26"/>
        <v/>
      </c>
      <c r="BN98" t="str">
        <f t="shared" si="27"/>
        <v/>
      </c>
      <c r="BO98" t="str">
        <f t="shared" si="28"/>
        <v/>
      </c>
      <c r="BP98" t="str">
        <f t="shared" si="29"/>
        <v/>
      </c>
      <c r="BQ98" t="str">
        <f t="shared" si="30"/>
        <v/>
      </c>
      <c r="BR98" t="str">
        <f t="shared" si="31"/>
        <v/>
      </c>
      <c r="BS98" t="str">
        <f t="shared" si="32"/>
        <v/>
      </c>
      <c r="BT98" t="str">
        <f t="shared" si="33"/>
        <v/>
      </c>
      <c r="BU98" t="str">
        <f t="shared" si="34"/>
        <v/>
      </c>
      <c r="BV98" t="str">
        <f t="shared" si="35"/>
        <v/>
      </c>
      <c r="BW98">
        <f t="shared" si="36"/>
        <v>0</v>
      </c>
      <c r="BX98">
        <f t="shared" si="37"/>
        <v>1</v>
      </c>
      <c r="BY98">
        <f t="shared" si="38"/>
        <v>0</v>
      </c>
      <c r="BZ98">
        <f t="shared" si="39"/>
        <v>0</v>
      </c>
      <c r="CA98">
        <f t="shared" si="40"/>
        <v>0</v>
      </c>
      <c r="CB98">
        <f t="shared" si="41"/>
        <v>1</v>
      </c>
    </row>
    <row r="99" spans="1:80" x14ac:dyDescent="0.35">
      <c r="A99">
        <v>5.4332457999999999</v>
      </c>
      <c r="B99">
        <v>2009</v>
      </c>
      <c r="C99">
        <v>47</v>
      </c>
      <c r="D99">
        <v>0</v>
      </c>
      <c r="E99">
        <v>2</v>
      </c>
      <c r="F99">
        <v>-9</v>
      </c>
      <c r="G99">
        <v>1</v>
      </c>
      <c r="H99">
        <v>27010</v>
      </c>
      <c r="I99">
        <v>20</v>
      </c>
      <c r="J99">
        <v>-9</v>
      </c>
      <c r="K99">
        <v>273203</v>
      </c>
      <c r="L99">
        <v>3</v>
      </c>
      <c r="M99">
        <v>2</v>
      </c>
      <c r="N99">
        <v>1</v>
      </c>
      <c r="O99">
        <v>41401</v>
      </c>
      <c r="P99">
        <v>42823</v>
      </c>
      <c r="Q99">
        <v>4111</v>
      </c>
      <c r="R99">
        <v>4412</v>
      </c>
      <c r="S99">
        <v>79001</v>
      </c>
      <c r="T99">
        <v>4417</v>
      </c>
      <c r="U99">
        <v>99812</v>
      </c>
      <c r="V99">
        <v>99811</v>
      </c>
      <c r="W99">
        <v>4280</v>
      </c>
      <c r="X99">
        <v>45829</v>
      </c>
      <c r="Y99">
        <v>4241</v>
      </c>
      <c r="Z99">
        <v>725</v>
      </c>
      <c r="AA99" t="s">
        <v>122</v>
      </c>
      <c r="AB99" t="s">
        <v>109</v>
      </c>
      <c r="AC99">
        <v>4148</v>
      </c>
      <c r="AD99">
        <v>3768</v>
      </c>
      <c r="AE99">
        <v>3723</v>
      </c>
      <c r="AF99">
        <v>66</v>
      </c>
      <c r="AG99">
        <v>3607</v>
      </c>
      <c r="AH99">
        <v>43</v>
      </c>
      <c r="AI99">
        <v>8854</v>
      </c>
      <c r="AJ99">
        <v>8856</v>
      </c>
      <c r="AK99">
        <v>8842</v>
      </c>
      <c r="AL99">
        <v>48</v>
      </c>
      <c r="AM99">
        <v>9904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-99</v>
      </c>
      <c r="BD99">
        <v>-99</v>
      </c>
      <c r="BE99">
        <v>-99</v>
      </c>
      <c r="BF99">
        <v>-99</v>
      </c>
      <c r="BG99">
        <v>-99</v>
      </c>
      <c r="BH99">
        <f t="shared" si="21"/>
        <v>0</v>
      </c>
      <c r="BI99" t="str">
        <f t="shared" si="22"/>
        <v/>
      </c>
      <c r="BJ99" t="str">
        <f t="shared" si="23"/>
        <v/>
      </c>
      <c r="BK99" t="str">
        <f t="shared" si="24"/>
        <v/>
      </c>
      <c r="BL99" t="str">
        <f t="shared" si="25"/>
        <v/>
      </c>
      <c r="BM99" t="str">
        <f t="shared" si="26"/>
        <v/>
      </c>
      <c r="BN99" t="str">
        <f t="shared" si="27"/>
        <v/>
      </c>
      <c r="BO99" t="str">
        <f t="shared" si="28"/>
        <v/>
      </c>
      <c r="BP99" t="str">
        <f t="shared" si="29"/>
        <v/>
      </c>
      <c r="BQ99" t="str">
        <f t="shared" si="30"/>
        <v/>
      </c>
      <c r="BR99" t="str">
        <f t="shared" si="31"/>
        <v/>
      </c>
      <c r="BS99" t="str">
        <f t="shared" si="32"/>
        <v/>
      </c>
      <c r="BT99" t="str">
        <f t="shared" si="33"/>
        <v/>
      </c>
      <c r="BU99" t="str">
        <f t="shared" si="34"/>
        <v/>
      </c>
      <c r="BV99" t="str">
        <f t="shared" si="35"/>
        <v/>
      </c>
      <c r="BW99">
        <f t="shared" si="36"/>
        <v>0</v>
      </c>
      <c r="BX99">
        <f t="shared" si="37"/>
        <v>1</v>
      </c>
      <c r="BY99">
        <f t="shared" si="38"/>
        <v>0</v>
      </c>
      <c r="BZ99">
        <f t="shared" si="39"/>
        <v>0</v>
      </c>
      <c r="CA99">
        <f t="shared" si="40"/>
        <v>0</v>
      </c>
      <c r="CB99">
        <f t="shared" si="41"/>
        <v>1</v>
      </c>
    </row>
    <row r="100" spans="1:80" x14ac:dyDescent="0.35">
      <c r="A100">
        <v>5.5324670999999999</v>
      </c>
      <c r="B100">
        <v>2010</v>
      </c>
      <c r="C100">
        <v>47</v>
      </c>
      <c r="D100">
        <v>0</v>
      </c>
      <c r="E100">
        <v>1</v>
      </c>
      <c r="F100">
        <v>2</v>
      </c>
      <c r="G100">
        <v>1</v>
      </c>
      <c r="H100">
        <v>13116</v>
      </c>
      <c r="I100">
        <v>1</v>
      </c>
      <c r="J100">
        <v>1</v>
      </c>
      <c r="K100">
        <v>142760</v>
      </c>
      <c r="L100">
        <v>1</v>
      </c>
      <c r="M100">
        <v>2</v>
      </c>
      <c r="N100">
        <v>1</v>
      </c>
      <c r="O100">
        <v>41401</v>
      </c>
      <c r="P100">
        <v>42843</v>
      </c>
      <c r="Q100">
        <v>7854</v>
      </c>
      <c r="R100">
        <v>70715</v>
      </c>
      <c r="S100">
        <v>4142</v>
      </c>
      <c r="T100">
        <v>4254</v>
      </c>
      <c r="U100">
        <v>4439</v>
      </c>
      <c r="V100">
        <v>41072</v>
      </c>
      <c r="W100">
        <v>25080</v>
      </c>
      <c r="X100">
        <v>78094</v>
      </c>
      <c r="Y100">
        <v>30390</v>
      </c>
      <c r="Z100" t="s">
        <v>72</v>
      </c>
      <c r="AA100">
        <v>7813</v>
      </c>
      <c r="AB100" t="s">
        <v>61</v>
      </c>
      <c r="AC100" t="s">
        <v>61</v>
      </c>
      <c r="AD100">
        <v>3768</v>
      </c>
      <c r="AE100">
        <v>66</v>
      </c>
      <c r="AF100">
        <v>40</v>
      </c>
      <c r="AG100">
        <v>9744</v>
      </c>
      <c r="AH100">
        <v>45</v>
      </c>
      <c r="AI100">
        <v>3606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-99</v>
      </c>
      <c r="AZ100">
        <v>-99</v>
      </c>
      <c r="BA100">
        <v>-99</v>
      </c>
      <c r="BB100">
        <v>-99</v>
      </c>
      <c r="BC100">
        <v>-99</v>
      </c>
      <c r="BD100">
        <v>-99</v>
      </c>
      <c r="BE100">
        <v>-99</v>
      </c>
      <c r="BF100">
        <v>-99</v>
      </c>
      <c r="BG100">
        <v>-99</v>
      </c>
      <c r="BH100">
        <f t="shared" si="21"/>
        <v>1</v>
      </c>
      <c r="BI100" t="str">
        <f t="shared" si="22"/>
        <v/>
      </c>
      <c r="BJ100" t="str">
        <f t="shared" si="23"/>
        <v/>
      </c>
      <c r="BK100" t="str">
        <f t="shared" si="24"/>
        <v/>
      </c>
      <c r="BL100" t="str">
        <f t="shared" si="25"/>
        <v/>
      </c>
      <c r="BM100" t="str">
        <f t="shared" si="26"/>
        <v/>
      </c>
      <c r="BN100" t="str">
        <f t="shared" si="27"/>
        <v/>
      </c>
      <c r="BO100" t="str">
        <f t="shared" si="28"/>
        <v/>
      </c>
      <c r="BP100" t="str">
        <f t="shared" si="29"/>
        <v/>
      </c>
      <c r="BQ100" t="str">
        <f t="shared" si="30"/>
        <v/>
      </c>
      <c r="BR100" t="str">
        <f t="shared" si="31"/>
        <v/>
      </c>
      <c r="BS100" t="str">
        <f t="shared" si="32"/>
        <v/>
      </c>
      <c r="BT100" t="str">
        <f t="shared" si="33"/>
        <v/>
      </c>
      <c r="BU100" t="str">
        <f t="shared" si="34"/>
        <v/>
      </c>
      <c r="BV100" t="str">
        <f t="shared" si="35"/>
        <v/>
      </c>
      <c r="BW100">
        <f t="shared" si="36"/>
        <v>1</v>
      </c>
      <c r="BX100">
        <f t="shared" si="37"/>
        <v>1</v>
      </c>
      <c r="BY100">
        <f t="shared" si="38"/>
        <v>0</v>
      </c>
      <c r="BZ100">
        <f t="shared" si="39"/>
        <v>1</v>
      </c>
      <c r="CA100">
        <f t="shared" si="40"/>
        <v>1</v>
      </c>
      <c r="CB100">
        <f t="shared" si="41"/>
        <v>0</v>
      </c>
    </row>
    <row r="101" spans="1:80" x14ac:dyDescent="0.35">
      <c r="A101">
        <v>5.5324670999999999</v>
      </c>
      <c r="B101">
        <v>2010</v>
      </c>
      <c r="C101">
        <v>47</v>
      </c>
      <c r="D101">
        <v>0</v>
      </c>
      <c r="E101">
        <v>3</v>
      </c>
      <c r="F101">
        <v>-9</v>
      </c>
      <c r="G101">
        <v>1</v>
      </c>
      <c r="H101">
        <v>13116</v>
      </c>
      <c r="I101">
        <v>14</v>
      </c>
      <c r="J101">
        <v>1</v>
      </c>
      <c r="K101">
        <v>226628</v>
      </c>
      <c r="L101">
        <v>2</v>
      </c>
      <c r="M101">
        <v>1</v>
      </c>
      <c r="N101">
        <v>2</v>
      </c>
      <c r="O101">
        <v>41401</v>
      </c>
      <c r="P101">
        <v>42823</v>
      </c>
      <c r="Q101">
        <v>2760</v>
      </c>
      <c r="R101">
        <v>2875</v>
      </c>
      <c r="S101" t="s">
        <v>121</v>
      </c>
      <c r="T101">
        <v>4280</v>
      </c>
      <c r="U101">
        <v>4148</v>
      </c>
      <c r="V101">
        <v>27801</v>
      </c>
      <c r="W101">
        <v>42731</v>
      </c>
      <c r="X101">
        <v>40390</v>
      </c>
      <c r="Y101">
        <v>5859</v>
      </c>
      <c r="Z101">
        <v>4928</v>
      </c>
      <c r="AA101">
        <v>32723</v>
      </c>
      <c r="AB101">
        <v>3051</v>
      </c>
      <c r="AC101">
        <v>2724</v>
      </c>
      <c r="AD101">
        <v>3768</v>
      </c>
      <c r="AE101">
        <v>66</v>
      </c>
      <c r="AF101">
        <v>3607</v>
      </c>
      <c r="AG101">
        <v>48</v>
      </c>
      <c r="AH101">
        <v>41</v>
      </c>
      <c r="AI101">
        <v>9744</v>
      </c>
      <c r="AJ101">
        <v>9961</v>
      </c>
      <c r="AK101">
        <v>8872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6</v>
      </c>
      <c r="AY101">
        <v>-99</v>
      </c>
      <c r="AZ101">
        <v>-99</v>
      </c>
      <c r="BA101">
        <v>-99</v>
      </c>
      <c r="BB101">
        <v>-99</v>
      </c>
      <c r="BC101">
        <v>-99</v>
      </c>
      <c r="BD101">
        <v>-99</v>
      </c>
      <c r="BE101">
        <v>-99</v>
      </c>
      <c r="BF101">
        <v>-99</v>
      </c>
      <c r="BG101">
        <v>-99</v>
      </c>
      <c r="BH101">
        <f t="shared" si="21"/>
        <v>1</v>
      </c>
      <c r="BI101" t="str">
        <f t="shared" si="22"/>
        <v/>
      </c>
      <c r="BJ101" t="str">
        <f t="shared" si="23"/>
        <v/>
      </c>
      <c r="BK101" t="str">
        <f t="shared" si="24"/>
        <v/>
      </c>
      <c r="BL101" t="str">
        <f t="shared" si="25"/>
        <v/>
      </c>
      <c r="BM101" t="str">
        <f t="shared" si="26"/>
        <v/>
      </c>
      <c r="BN101" t="str">
        <f t="shared" si="27"/>
        <v/>
      </c>
      <c r="BO101" t="str">
        <f t="shared" si="28"/>
        <v/>
      </c>
      <c r="BP101" t="str">
        <f t="shared" si="29"/>
        <v/>
      </c>
      <c r="BQ101" t="str">
        <f t="shared" si="30"/>
        <v/>
      </c>
      <c r="BR101" t="str">
        <f t="shared" si="31"/>
        <v/>
      </c>
      <c r="BS101" t="str">
        <f t="shared" si="32"/>
        <v/>
      </c>
      <c r="BT101" t="str">
        <f t="shared" si="33"/>
        <v/>
      </c>
      <c r="BU101" t="str">
        <f t="shared" si="34"/>
        <v/>
      </c>
      <c r="BV101" t="str">
        <f t="shared" si="35"/>
        <v/>
      </c>
      <c r="BW101">
        <f t="shared" si="36"/>
        <v>1</v>
      </c>
      <c r="BX101">
        <f t="shared" si="37"/>
        <v>1</v>
      </c>
      <c r="BY101">
        <f t="shared" si="38"/>
        <v>0</v>
      </c>
      <c r="BZ101">
        <f t="shared" si="39"/>
        <v>0</v>
      </c>
      <c r="CA101">
        <f t="shared" si="40"/>
        <v>0</v>
      </c>
      <c r="CB101">
        <f t="shared" si="41"/>
        <v>1</v>
      </c>
    </row>
    <row r="102" spans="1:80" x14ac:dyDescent="0.35">
      <c r="A102">
        <v>5.1950630000000002</v>
      </c>
      <c r="B102">
        <v>2010</v>
      </c>
      <c r="C102">
        <v>47</v>
      </c>
      <c r="D102">
        <v>0</v>
      </c>
      <c r="E102">
        <v>3</v>
      </c>
      <c r="F102">
        <v>-9</v>
      </c>
      <c r="G102">
        <v>1</v>
      </c>
      <c r="H102">
        <v>17123</v>
      </c>
      <c r="I102">
        <v>3</v>
      </c>
      <c r="J102">
        <v>2</v>
      </c>
      <c r="K102">
        <v>213129</v>
      </c>
      <c r="L102">
        <v>1</v>
      </c>
      <c r="M102">
        <v>1</v>
      </c>
      <c r="N102">
        <v>1</v>
      </c>
      <c r="O102">
        <v>4271</v>
      </c>
      <c r="P102">
        <v>5856</v>
      </c>
      <c r="Q102">
        <v>2762</v>
      </c>
      <c r="R102">
        <v>4589</v>
      </c>
      <c r="S102">
        <v>2767</v>
      </c>
      <c r="T102">
        <v>4148</v>
      </c>
      <c r="U102">
        <v>25040</v>
      </c>
      <c r="V102">
        <v>412</v>
      </c>
      <c r="W102" t="s">
        <v>66</v>
      </c>
      <c r="X102">
        <v>41400</v>
      </c>
      <c r="Y102" t="s">
        <v>64</v>
      </c>
      <c r="Z102">
        <v>32723</v>
      </c>
      <c r="AA102">
        <v>311</v>
      </c>
      <c r="AB102" t="s">
        <v>61</v>
      </c>
      <c r="AC102" t="s">
        <v>61</v>
      </c>
      <c r="AD102">
        <v>3768</v>
      </c>
      <c r="AE102">
        <v>3726</v>
      </c>
      <c r="AF102">
        <v>3734</v>
      </c>
      <c r="AG102">
        <v>3727</v>
      </c>
      <c r="AH102">
        <v>3729</v>
      </c>
      <c r="AI102">
        <v>8949</v>
      </c>
      <c r="AJ102">
        <v>3995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-99</v>
      </c>
      <c r="BA102">
        <v>-99</v>
      </c>
      <c r="BB102">
        <v>-99</v>
      </c>
      <c r="BC102">
        <v>-99</v>
      </c>
      <c r="BD102">
        <v>-99</v>
      </c>
      <c r="BE102">
        <v>-99</v>
      </c>
      <c r="BF102">
        <v>-99</v>
      </c>
      <c r="BG102">
        <v>-99</v>
      </c>
      <c r="BH102">
        <f t="shared" si="21"/>
        <v>1</v>
      </c>
      <c r="BI102" t="str">
        <f t="shared" si="22"/>
        <v/>
      </c>
      <c r="BJ102" t="str">
        <f t="shared" si="23"/>
        <v/>
      </c>
      <c r="BK102" t="str">
        <f t="shared" si="24"/>
        <v/>
      </c>
      <c r="BL102" t="str">
        <f t="shared" si="25"/>
        <v/>
      </c>
      <c r="BM102" t="str">
        <f t="shared" si="26"/>
        <v/>
      </c>
      <c r="BN102" t="str">
        <f t="shared" si="27"/>
        <v/>
      </c>
      <c r="BO102" t="str">
        <f t="shared" si="28"/>
        <v/>
      </c>
      <c r="BP102" t="str">
        <f t="shared" si="29"/>
        <v/>
      </c>
      <c r="BQ102" t="str">
        <f t="shared" si="30"/>
        <v/>
      </c>
      <c r="BR102" t="str">
        <f t="shared" si="31"/>
        <v/>
      </c>
      <c r="BS102" t="str">
        <f t="shared" si="32"/>
        <v/>
      </c>
      <c r="BT102" t="str">
        <f t="shared" si="33"/>
        <v/>
      </c>
      <c r="BU102" t="str">
        <f t="shared" si="34"/>
        <v/>
      </c>
      <c r="BV102" t="str">
        <f t="shared" si="35"/>
        <v/>
      </c>
      <c r="BW102">
        <f t="shared" si="36"/>
        <v>1</v>
      </c>
      <c r="BX102">
        <f t="shared" si="37"/>
        <v>0</v>
      </c>
      <c r="BY102">
        <f t="shared" si="38"/>
        <v>0</v>
      </c>
      <c r="BZ102">
        <f t="shared" si="39"/>
        <v>0</v>
      </c>
      <c r="CA102">
        <f t="shared" si="40"/>
        <v>0</v>
      </c>
      <c r="CB102">
        <f t="shared" si="41"/>
        <v>0</v>
      </c>
    </row>
    <row r="103" spans="1:80" x14ac:dyDescent="0.35">
      <c r="A103">
        <v>4.9374741000000002</v>
      </c>
      <c r="B103">
        <v>2010</v>
      </c>
      <c r="C103">
        <v>47</v>
      </c>
      <c r="D103">
        <v>0</v>
      </c>
      <c r="E103">
        <v>3</v>
      </c>
      <c r="F103">
        <v>-9</v>
      </c>
      <c r="G103">
        <v>0</v>
      </c>
      <c r="H103">
        <v>49019</v>
      </c>
      <c r="I103">
        <v>2</v>
      </c>
      <c r="J103">
        <v>1</v>
      </c>
      <c r="K103">
        <v>70541</v>
      </c>
      <c r="L103">
        <v>3</v>
      </c>
      <c r="M103">
        <v>2</v>
      </c>
      <c r="N103">
        <v>2</v>
      </c>
      <c r="O103">
        <v>41071</v>
      </c>
      <c r="P103">
        <v>42823</v>
      </c>
      <c r="Q103">
        <v>5849</v>
      </c>
      <c r="R103">
        <v>4589</v>
      </c>
      <c r="S103">
        <v>4168</v>
      </c>
      <c r="T103">
        <v>417</v>
      </c>
      <c r="U103">
        <v>4280</v>
      </c>
      <c r="V103">
        <v>41402</v>
      </c>
      <c r="W103">
        <v>5990</v>
      </c>
      <c r="X103">
        <v>42613</v>
      </c>
      <c r="Y103">
        <v>4019</v>
      </c>
      <c r="Z103">
        <v>3320</v>
      </c>
      <c r="AA103">
        <v>2724</v>
      </c>
      <c r="AB103" t="s">
        <v>65</v>
      </c>
      <c r="AC103">
        <v>2858</v>
      </c>
      <c r="AD103">
        <v>3768</v>
      </c>
      <c r="AE103">
        <v>66</v>
      </c>
      <c r="AF103">
        <v>3723</v>
      </c>
      <c r="AG103">
        <v>3606</v>
      </c>
      <c r="AH103">
        <v>40</v>
      </c>
      <c r="AI103">
        <v>45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>
        <v>3</v>
      </c>
      <c r="AT103">
        <v>3</v>
      </c>
      <c r="AU103">
        <v>3</v>
      </c>
      <c r="AV103">
        <v>3</v>
      </c>
      <c r="AW103">
        <v>3</v>
      </c>
      <c r="AX103">
        <v>3</v>
      </c>
      <c r="AY103">
        <v>-99</v>
      </c>
      <c r="AZ103">
        <v>-99</v>
      </c>
      <c r="BA103">
        <v>-99</v>
      </c>
      <c r="BB103">
        <v>-99</v>
      </c>
      <c r="BC103">
        <v>-99</v>
      </c>
      <c r="BD103">
        <v>-99</v>
      </c>
      <c r="BE103">
        <v>-99</v>
      </c>
      <c r="BF103">
        <v>-99</v>
      </c>
      <c r="BG103">
        <v>-99</v>
      </c>
      <c r="BH103">
        <f t="shared" si="21"/>
        <v>3</v>
      </c>
      <c r="BI103" t="str">
        <f t="shared" si="22"/>
        <v/>
      </c>
      <c r="BJ103" t="str">
        <f t="shared" si="23"/>
        <v/>
      </c>
      <c r="BK103" t="str">
        <f t="shared" si="24"/>
        <v/>
      </c>
      <c r="BL103" t="str">
        <f t="shared" si="25"/>
        <v/>
      </c>
      <c r="BM103" t="str">
        <f t="shared" si="26"/>
        <v/>
      </c>
      <c r="BN103" t="str">
        <f t="shared" si="27"/>
        <v/>
      </c>
      <c r="BO103" t="str">
        <f t="shared" si="28"/>
        <v/>
      </c>
      <c r="BP103" t="str">
        <f t="shared" si="29"/>
        <v/>
      </c>
      <c r="BQ103" t="str">
        <f t="shared" si="30"/>
        <v/>
      </c>
      <c r="BR103" t="str">
        <f t="shared" si="31"/>
        <v/>
      </c>
      <c r="BS103" t="str">
        <f t="shared" si="32"/>
        <v/>
      </c>
      <c r="BT103" t="str">
        <f t="shared" si="33"/>
        <v/>
      </c>
      <c r="BU103" t="str">
        <f t="shared" si="34"/>
        <v/>
      </c>
      <c r="BV103" t="str">
        <f t="shared" si="35"/>
        <v/>
      </c>
      <c r="BW103">
        <f t="shared" si="36"/>
        <v>3</v>
      </c>
      <c r="BX103">
        <f t="shared" si="37"/>
        <v>1</v>
      </c>
      <c r="BY103">
        <f t="shared" si="38"/>
        <v>0</v>
      </c>
      <c r="BZ103">
        <f t="shared" si="39"/>
        <v>1</v>
      </c>
      <c r="CA103">
        <f t="shared" si="40"/>
        <v>1</v>
      </c>
      <c r="CB103">
        <f t="shared" si="41"/>
        <v>1</v>
      </c>
    </row>
    <row r="104" spans="1:80" x14ac:dyDescent="0.35">
      <c r="A104">
        <v>4.6285534999999998</v>
      </c>
      <c r="B104">
        <v>2011</v>
      </c>
      <c r="C104">
        <v>47</v>
      </c>
      <c r="D104">
        <v>1</v>
      </c>
      <c r="E104">
        <v>2</v>
      </c>
      <c r="F104">
        <v>-9</v>
      </c>
      <c r="G104">
        <v>0</v>
      </c>
      <c r="H104">
        <v>12031</v>
      </c>
      <c r="I104">
        <v>34</v>
      </c>
      <c r="J104">
        <v>3</v>
      </c>
      <c r="K104">
        <v>2501924</v>
      </c>
      <c r="L104">
        <v>2</v>
      </c>
      <c r="M104">
        <v>1</v>
      </c>
      <c r="N104">
        <v>20</v>
      </c>
      <c r="O104">
        <v>42840</v>
      </c>
      <c r="P104">
        <v>41404</v>
      </c>
      <c r="Q104">
        <v>4111</v>
      </c>
      <c r="R104">
        <v>4280</v>
      </c>
      <c r="S104">
        <v>41401</v>
      </c>
      <c r="T104">
        <v>5859</v>
      </c>
      <c r="U104">
        <v>4240</v>
      </c>
      <c r="V104" t="s">
        <v>61</v>
      </c>
      <c r="W104" t="s">
        <v>61</v>
      </c>
      <c r="X104" t="s">
        <v>61</v>
      </c>
      <c r="Y104" t="s">
        <v>61</v>
      </c>
      <c r="Z104" t="s">
        <v>61</v>
      </c>
      <c r="AA104" t="s">
        <v>61</v>
      </c>
      <c r="AB104" t="s">
        <v>61</v>
      </c>
      <c r="AC104" t="s">
        <v>61</v>
      </c>
      <c r="AD104">
        <v>3768</v>
      </c>
      <c r="AE104">
        <v>3722</v>
      </c>
      <c r="AF104">
        <v>66</v>
      </c>
      <c r="AG104">
        <v>8856</v>
      </c>
      <c r="AH104">
        <v>3607</v>
      </c>
      <c r="AI104">
        <v>45</v>
      </c>
      <c r="AJ104">
        <v>41</v>
      </c>
      <c r="AK104">
        <v>8856</v>
      </c>
      <c r="AL104">
        <v>9904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>
        <v>5</v>
      </c>
      <c r="AT104">
        <v>2</v>
      </c>
      <c r="AU104">
        <v>5</v>
      </c>
      <c r="AV104">
        <v>2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-99</v>
      </c>
      <c r="BC104">
        <v>-99</v>
      </c>
      <c r="BD104">
        <v>-99</v>
      </c>
      <c r="BE104">
        <v>-99</v>
      </c>
      <c r="BF104">
        <v>-99</v>
      </c>
      <c r="BG104">
        <v>-99</v>
      </c>
      <c r="BH104">
        <f t="shared" si="21"/>
        <v>5</v>
      </c>
      <c r="BI104" t="str">
        <f t="shared" si="22"/>
        <v/>
      </c>
      <c r="BJ104" t="str">
        <f t="shared" si="23"/>
        <v/>
      </c>
      <c r="BK104" t="str">
        <f t="shared" si="24"/>
        <v/>
      </c>
      <c r="BL104" t="str">
        <f t="shared" si="25"/>
        <v/>
      </c>
      <c r="BM104" t="str">
        <f t="shared" si="26"/>
        <v/>
      </c>
      <c r="BN104" t="str">
        <f t="shared" si="27"/>
        <v/>
      </c>
      <c r="BO104" t="str">
        <f t="shared" si="28"/>
        <v/>
      </c>
      <c r="BP104" t="str">
        <f t="shared" si="29"/>
        <v/>
      </c>
      <c r="BQ104" t="str">
        <f t="shared" si="30"/>
        <v/>
      </c>
      <c r="BR104" t="str">
        <f t="shared" si="31"/>
        <v/>
      </c>
      <c r="BS104" t="str">
        <f t="shared" si="32"/>
        <v/>
      </c>
      <c r="BT104" t="str">
        <f t="shared" si="33"/>
        <v/>
      </c>
      <c r="BU104" t="str">
        <f t="shared" si="34"/>
        <v/>
      </c>
      <c r="BV104" t="str">
        <f t="shared" si="35"/>
        <v/>
      </c>
      <c r="BW104">
        <f t="shared" si="36"/>
        <v>5</v>
      </c>
      <c r="BX104">
        <f t="shared" si="37"/>
        <v>1</v>
      </c>
      <c r="BY104">
        <f t="shared" si="38"/>
        <v>0</v>
      </c>
      <c r="BZ104">
        <f t="shared" si="39"/>
        <v>0</v>
      </c>
      <c r="CA104">
        <f t="shared" si="40"/>
        <v>0</v>
      </c>
      <c r="CB104">
        <f t="shared" si="41"/>
        <v>1</v>
      </c>
    </row>
    <row r="105" spans="1:80" x14ac:dyDescent="0.35">
      <c r="A105">
        <v>4.9331503999999997</v>
      </c>
      <c r="B105">
        <v>2011</v>
      </c>
      <c r="C105">
        <v>47</v>
      </c>
      <c r="D105">
        <v>0</v>
      </c>
      <c r="E105">
        <v>2</v>
      </c>
      <c r="F105">
        <v>-9</v>
      </c>
      <c r="G105">
        <v>1</v>
      </c>
      <c r="H105">
        <v>12340</v>
      </c>
      <c r="I105">
        <v>11</v>
      </c>
      <c r="J105">
        <v>2</v>
      </c>
      <c r="K105">
        <v>253675</v>
      </c>
      <c r="L105">
        <v>1</v>
      </c>
      <c r="M105">
        <v>1</v>
      </c>
      <c r="N105">
        <v>5</v>
      </c>
      <c r="O105">
        <v>4271</v>
      </c>
      <c r="P105">
        <v>43411</v>
      </c>
      <c r="Q105">
        <v>5849</v>
      </c>
      <c r="R105">
        <v>42823</v>
      </c>
      <c r="S105">
        <v>78551</v>
      </c>
      <c r="T105">
        <v>515</v>
      </c>
      <c r="U105">
        <v>4401</v>
      </c>
      <c r="V105">
        <v>4280</v>
      </c>
      <c r="W105" t="s">
        <v>76</v>
      </c>
      <c r="X105">
        <v>42741</v>
      </c>
      <c r="Y105" t="s">
        <v>81</v>
      </c>
      <c r="Z105">
        <v>78009</v>
      </c>
      <c r="AA105">
        <v>78321</v>
      </c>
      <c r="AB105" t="s">
        <v>171</v>
      </c>
      <c r="AC105">
        <v>4168</v>
      </c>
      <c r="AD105">
        <v>3768</v>
      </c>
      <c r="AE105">
        <v>3721</v>
      </c>
      <c r="AF105">
        <v>3734</v>
      </c>
      <c r="AG105">
        <v>9904</v>
      </c>
      <c r="AH105">
        <v>9907</v>
      </c>
      <c r="AI105">
        <v>3893</v>
      </c>
      <c r="AJ105">
        <v>9604</v>
      </c>
      <c r="AK105">
        <v>9672</v>
      </c>
      <c r="AL105">
        <v>9739</v>
      </c>
      <c r="AM105">
        <v>8967</v>
      </c>
      <c r="AN105">
        <v>8968</v>
      </c>
      <c r="AO105">
        <v>8949</v>
      </c>
      <c r="AP105">
        <v>8964</v>
      </c>
      <c r="AQ105" t="s">
        <v>62</v>
      </c>
      <c r="AR105" t="s">
        <v>62</v>
      </c>
      <c r="AS105">
        <v>5</v>
      </c>
      <c r="AT105">
        <v>1</v>
      </c>
      <c r="AU105">
        <v>6</v>
      </c>
      <c r="AV105">
        <v>10</v>
      </c>
      <c r="AW105">
        <v>5</v>
      </c>
      <c r="AX105">
        <v>0</v>
      </c>
      <c r="AY105">
        <v>5</v>
      </c>
      <c r="AZ105">
        <v>5</v>
      </c>
      <c r="BA105">
        <v>12</v>
      </c>
      <c r="BB105">
        <v>1</v>
      </c>
      <c r="BC105">
        <v>1</v>
      </c>
      <c r="BD105">
        <v>12</v>
      </c>
      <c r="BE105">
        <v>10</v>
      </c>
      <c r="BF105">
        <v>-99</v>
      </c>
      <c r="BG105">
        <v>-99</v>
      </c>
      <c r="BH105">
        <f t="shared" si="21"/>
        <v>5</v>
      </c>
      <c r="BI105" t="str">
        <f t="shared" si="22"/>
        <v/>
      </c>
      <c r="BJ105" t="str">
        <f t="shared" si="23"/>
        <v/>
      </c>
      <c r="BK105" t="str">
        <f t="shared" si="24"/>
        <v/>
      </c>
      <c r="BL105" t="str">
        <f t="shared" si="25"/>
        <v/>
      </c>
      <c r="BM105" t="str">
        <f t="shared" si="26"/>
        <v/>
      </c>
      <c r="BN105" t="str">
        <f t="shared" si="27"/>
        <v/>
      </c>
      <c r="BO105" t="str">
        <f t="shared" si="28"/>
        <v/>
      </c>
      <c r="BP105" t="str">
        <f t="shared" si="29"/>
        <v/>
      </c>
      <c r="BQ105" t="str">
        <f t="shared" si="30"/>
        <v/>
      </c>
      <c r="BR105" t="str">
        <f t="shared" si="31"/>
        <v/>
      </c>
      <c r="BS105" t="str">
        <f t="shared" si="32"/>
        <v/>
      </c>
      <c r="BT105" t="str">
        <f t="shared" si="33"/>
        <v/>
      </c>
      <c r="BU105" t="str">
        <f t="shared" si="34"/>
        <v/>
      </c>
      <c r="BV105" t="str">
        <f t="shared" si="35"/>
        <v/>
      </c>
      <c r="BW105">
        <f t="shared" si="36"/>
        <v>5</v>
      </c>
      <c r="BX105">
        <f t="shared" si="37"/>
        <v>0</v>
      </c>
      <c r="BY105">
        <f t="shared" si="38"/>
        <v>1</v>
      </c>
      <c r="BZ105">
        <f t="shared" si="39"/>
        <v>0</v>
      </c>
      <c r="CA105">
        <f t="shared" si="40"/>
        <v>0</v>
      </c>
      <c r="CB105">
        <f t="shared" si="41"/>
        <v>1</v>
      </c>
    </row>
    <row r="106" spans="1:80" x14ac:dyDescent="0.35">
      <c r="A106">
        <v>4.5205622999999999</v>
      </c>
      <c r="B106">
        <v>2011</v>
      </c>
      <c r="C106">
        <v>47</v>
      </c>
      <c r="D106">
        <v>0</v>
      </c>
      <c r="E106">
        <v>1</v>
      </c>
      <c r="F106">
        <v>-9</v>
      </c>
      <c r="G106">
        <v>0</v>
      </c>
      <c r="H106">
        <v>18007</v>
      </c>
      <c r="I106">
        <v>18</v>
      </c>
      <c r="J106">
        <v>6</v>
      </c>
      <c r="K106">
        <v>302125</v>
      </c>
      <c r="L106">
        <v>2</v>
      </c>
      <c r="M106">
        <v>2</v>
      </c>
      <c r="N106">
        <v>6</v>
      </c>
      <c r="O106">
        <v>41071</v>
      </c>
      <c r="P106">
        <v>7104</v>
      </c>
      <c r="Q106">
        <v>515</v>
      </c>
      <c r="R106">
        <v>41401</v>
      </c>
      <c r="S106">
        <v>4439</v>
      </c>
      <c r="T106">
        <v>2859</v>
      </c>
      <c r="U106">
        <v>53081</v>
      </c>
      <c r="V106" t="s">
        <v>133</v>
      </c>
      <c r="W106" t="s">
        <v>152</v>
      </c>
      <c r="X106" t="s">
        <v>61</v>
      </c>
      <c r="Y106" t="s">
        <v>61</v>
      </c>
      <c r="Z106" t="s">
        <v>61</v>
      </c>
      <c r="AA106" t="s">
        <v>61</v>
      </c>
      <c r="AB106" t="s">
        <v>61</v>
      </c>
      <c r="AC106" t="s">
        <v>61</v>
      </c>
      <c r="AD106">
        <v>3768</v>
      </c>
      <c r="AE106">
        <v>3722</v>
      </c>
      <c r="AF106">
        <v>66</v>
      </c>
      <c r="AG106">
        <v>8856</v>
      </c>
      <c r="AH106">
        <v>8853</v>
      </c>
      <c r="AI106">
        <v>8842</v>
      </c>
      <c r="AJ106">
        <v>3607</v>
      </c>
      <c r="AK106">
        <v>46</v>
      </c>
      <c r="AL106">
        <v>40</v>
      </c>
      <c r="AM106">
        <v>24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>
        <v>6</v>
      </c>
      <c r="AT106">
        <v>2</v>
      </c>
      <c r="AU106">
        <v>6</v>
      </c>
      <c r="AV106">
        <v>2</v>
      </c>
      <c r="AW106">
        <v>2</v>
      </c>
      <c r="AX106">
        <v>2</v>
      </c>
      <c r="AY106">
        <v>6</v>
      </c>
      <c r="AZ106">
        <v>6</v>
      </c>
      <c r="BA106">
        <v>6</v>
      </c>
      <c r="BB106">
        <v>6</v>
      </c>
      <c r="BC106">
        <v>-99</v>
      </c>
      <c r="BD106">
        <v>-99</v>
      </c>
      <c r="BE106">
        <v>-99</v>
      </c>
      <c r="BF106">
        <v>-99</v>
      </c>
      <c r="BG106">
        <v>-99</v>
      </c>
      <c r="BH106">
        <f t="shared" si="21"/>
        <v>6</v>
      </c>
      <c r="BI106" t="str">
        <f t="shared" si="22"/>
        <v/>
      </c>
      <c r="BJ106" t="str">
        <f t="shared" si="23"/>
        <v/>
      </c>
      <c r="BK106" t="str">
        <f t="shared" si="24"/>
        <v/>
      </c>
      <c r="BL106" t="str">
        <f t="shared" si="25"/>
        <v/>
      </c>
      <c r="BM106" t="str">
        <f t="shared" si="26"/>
        <v/>
      </c>
      <c r="BN106" t="str">
        <f t="shared" si="27"/>
        <v/>
      </c>
      <c r="BO106" t="str">
        <f t="shared" si="28"/>
        <v/>
      </c>
      <c r="BP106" t="str">
        <f t="shared" si="29"/>
        <v/>
      </c>
      <c r="BQ106" t="str">
        <f t="shared" si="30"/>
        <v/>
      </c>
      <c r="BR106" t="str">
        <f t="shared" si="31"/>
        <v/>
      </c>
      <c r="BS106" t="str">
        <f t="shared" si="32"/>
        <v/>
      </c>
      <c r="BT106" t="str">
        <f t="shared" si="33"/>
        <v/>
      </c>
      <c r="BU106" t="str">
        <f t="shared" si="34"/>
        <v/>
      </c>
      <c r="BV106" t="str">
        <f t="shared" si="35"/>
        <v/>
      </c>
      <c r="BW106">
        <f t="shared" si="36"/>
        <v>6</v>
      </c>
      <c r="BX106">
        <f t="shared" si="37"/>
        <v>1</v>
      </c>
      <c r="BY106">
        <f t="shared" si="38"/>
        <v>0</v>
      </c>
      <c r="BZ106">
        <f t="shared" si="39"/>
        <v>1</v>
      </c>
      <c r="CA106">
        <f t="shared" si="40"/>
        <v>1</v>
      </c>
      <c r="CB106">
        <f t="shared" si="41"/>
        <v>0</v>
      </c>
    </row>
    <row r="107" spans="1:80" x14ac:dyDescent="0.35">
      <c r="A107">
        <v>4.6285534999999998</v>
      </c>
      <c r="B107">
        <v>2011</v>
      </c>
      <c r="C107">
        <v>47</v>
      </c>
      <c r="D107">
        <v>1</v>
      </c>
      <c r="E107">
        <v>2</v>
      </c>
      <c r="F107">
        <v>-8</v>
      </c>
      <c r="G107">
        <v>0</v>
      </c>
      <c r="H107">
        <v>24085</v>
      </c>
      <c r="I107">
        <v>43</v>
      </c>
      <c r="J107">
        <v>6</v>
      </c>
      <c r="K107">
        <v>490275</v>
      </c>
      <c r="L107">
        <v>4</v>
      </c>
      <c r="M107">
        <v>2</v>
      </c>
      <c r="N107">
        <v>20</v>
      </c>
      <c r="O107">
        <v>41071</v>
      </c>
      <c r="P107">
        <v>5856</v>
      </c>
      <c r="Q107">
        <v>383</v>
      </c>
      <c r="R107">
        <v>70703</v>
      </c>
      <c r="S107">
        <v>2874</v>
      </c>
      <c r="T107">
        <v>7994</v>
      </c>
      <c r="U107">
        <v>42822</v>
      </c>
      <c r="V107">
        <v>40391</v>
      </c>
      <c r="W107">
        <v>5990</v>
      </c>
      <c r="X107">
        <v>5728</v>
      </c>
      <c r="Y107">
        <v>5880</v>
      </c>
      <c r="Z107">
        <v>4280</v>
      </c>
      <c r="AA107">
        <v>4142</v>
      </c>
      <c r="AB107">
        <v>2948</v>
      </c>
      <c r="AC107">
        <v>5715</v>
      </c>
      <c r="AD107">
        <v>3768</v>
      </c>
      <c r="AE107">
        <v>3722</v>
      </c>
      <c r="AF107">
        <v>66</v>
      </c>
      <c r="AG107">
        <v>3995</v>
      </c>
      <c r="AH107">
        <v>8853</v>
      </c>
      <c r="AI107">
        <v>8856</v>
      </c>
      <c r="AJ107">
        <v>8847</v>
      </c>
      <c r="AK107">
        <v>3607</v>
      </c>
      <c r="AL107">
        <v>46</v>
      </c>
      <c r="AM107">
        <v>40</v>
      </c>
      <c r="AN107">
        <v>24</v>
      </c>
      <c r="AO107" t="s">
        <v>62</v>
      </c>
      <c r="AP107" t="s">
        <v>62</v>
      </c>
      <c r="AQ107" t="s">
        <v>62</v>
      </c>
      <c r="AR107" t="s">
        <v>62</v>
      </c>
      <c r="AS107">
        <v>7</v>
      </c>
      <c r="AT107">
        <v>3</v>
      </c>
      <c r="AU107">
        <v>7</v>
      </c>
      <c r="AV107">
        <v>1</v>
      </c>
      <c r="AW107">
        <v>3</v>
      </c>
      <c r="AX107">
        <v>3</v>
      </c>
      <c r="AY107">
        <v>3</v>
      </c>
      <c r="AZ107">
        <v>7</v>
      </c>
      <c r="BA107">
        <v>7</v>
      </c>
      <c r="BB107">
        <v>7</v>
      </c>
      <c r="BC107">
        <v>7</v>
      </c>
      <c r="BD107">
        <v>-99</v>
      </c>
      <c r="BE107">
        <v>-99</v>
      </c>
      <c r="BF107">
        <v>-99</v>
      </c>
      <c r="BG107">
        <v>-99</v>
      </c>
      <c r="BH107">
        <f t="shared" si="21"/>
        <v>7</v>
      </c>
      <c r="BI107" t="str">
        <f t="shared" si="22"/>
        <v/>
      </c>
      <c r="BJ107" t="str">
        <f t="shared" si="23"/>
        <v/>
      </c>
      <c r="BK107" t="str">
        <f t="shared" si="24"/>
        <v/>
      </c>
      <c r="BL107" t="str">
        <f t="shared" si="25"/>
        <v/>
      </c>
      <c r="BM107" t="str">
        <f t="shared" si="26"/>
        <v/>
      </c>
      <c r="BN107" t="str">
        <f t="shared" si="27"/>
        <v/>
      </c>
      <c r="BO107" t="str">
        <f t="shared" si="28"/>
        <v/>
      </c>
      <c r="BP107" t="str">
        <f t="shared" si="29"/>
        <v/>
      </c>
      <c r="BQ107" t="str">
        <f t="shared" si="30"/>
        <v/>
      </c>
      <c r="BR107" t="str">
        <f t="shared" si="31"/>
        <v/>
      </c>
      <c r="BS107" t="str">
        <f t="shared" si="32"/>
        <v/>
      </c>
      <c r="BT107" t="str">
        <f t="shared" si="33"/>
        <v/>
      </c>
      <c r="BU107" t="str">
        <f t="shared" si="34"/>
        <v/>
      </c>
      <c r="BV107" t="str">
        <f t="shared" si="35"/>
        <v/>
      </c>
      <c r="BW107">
        <f t="shared" si="36"/>
        <v>7</v>
      </c>
      <c r="BX107">
        <f t="shared" si="37"/>
        <v>1</v>
      </c>
      <c r="BY107">
        <f t="shared" si="38"/>
        <v>0</v>
      </c>
      <c r="BZ107">
        <f t="shared" si="39"/>
        <v>1</v>
      </c>
      <c r="CA107">
        <f t="shared" si="40"/>
        <v>1</v>
      </c>
      <c r="CB107">
        <f t="shared" si="41"/>
        <v>1</v>
      </c>
    </row>
    <row r="108" spans="1:80" x14ac:dyDescent="0.35">
      <c r="A108">
        <v>4.6576982999999998</v>
      </c>
      <c r="B108">
        <v>2011</v>
      </c>
      <c r="C108">
        <v>47</v>
      </c>
      <c r="D108">
        <v>1</v>
      </c>
      <c r="E108">
        <v>2</v>
      </c>
      <c r="F108">
        <v>-9</v>
      </c>
      <c r="G108">
        <v>1</v>
      </c>
      <c r="H108">
        <v>29184</v>
      </c>
      <c r="I108">
        <v>0</v>
      </c>
      <c r="J108">
        <v>1</v>
      </c>
      <c r="K108">
        <v>139199</v>
      </c>
      <c r="L108">
        <v>1</v>
      </c>
      <c r="M108">
        <v>3</v>
      </c>
      <c r="N108">
        <v>20</v>
      </c>
      <c r="O108">
        <v>4233</v>
      </c>
      <c r="P108">
        <v>53240</v>
      </c>
      <c r="Q108">
        <v>4275</v>
      </c>
      <c r="R108">
        <v>2869</v>
      </c>
      <c r="S108">
        <v>78550</v>
      </c>
      <c r="T108">
        <v>2851</v>
      </c>
      <c r="U108" t="s">
        <v>157</v>
      </c>
      <c r="V108">
        <v>40391</v>
      </c>
      <c r="W108">
        <v>41401</v>
      </c>
      <c r="X108">
        <v>5119</v>
      </c>
      <c r="Y108">
        <v>5715</v>
      </c>
      <c r="Z108">
        <v>4254</v>
      </c>
      <c r="AA108">
        <v>78959</v>
      </c>
      <c r="AB108">
        <v>5601</v>
      </c>
      <c r="AC108">
        <v>5856</v>
      </c>
      <c r="AD108">
        <v>3768</v>
      </c>
      <c r="AE108">
        <v>66</v>
      </c>
      <c r="AF108">
        <v>3778</v>
      </c>
      <c r="AG108">
        <v>3491</v>
      </c>
      <c r="AH108">
        <v>8856</v>
      </c>
      <c r="AI108">
        <v>5491</v>
      </c>
      <c r="AJ108">
        <v>48</v>
      </c>
      <c r="AK108">
        <v>3607</v>
      </c>
      <c r="AL108">
        <v>42</v>
      </c>
      <c r="AM108">
        <v>3995</v>
      </c>
      <c r="AN108">
        <v>3723</v>
      </c>
      <c r="AO108">
        <v>4443</v>
      </c>
      <c r="AP108">
        <v>370</v>
      </c>
      <c r="AQ108">
        <v>8853</v>
      </c>
      <c r="AR108">
        <v>3723</v>
      </c>
      <c r="AS108">
        <v>9</v>
      </c>
      <c r="AT108">
        <v>9</v>
      </c>
      <c r="AU108">
        <v>9</v>
      </c>
      <c r="AV108">
        <v>8</v>
      </c>
      <c r="AW108">
        <v>9</v>
      </c>
      <c r="AX108">
        <v>2</v>
      </c>
      <c r="AY108">
        <v>9</v>
      </c>
      <c r="AZ108">
        <v>9</v>
      </c>
      <c r="BA108">
        <v>9</v>
      </c>
      <c r="BB108">
        <v>9</v>
      </c>
      <c r="BC108">
        <v>9</v>
      </c>
      <c r="BD108">
        <v>11</v>
      </c>
      <c r="BE108">
        <v>0</v>
      </c>
      <c r="BF108">
        <v>9</v>
      </c>
      <c r="BG108">
        <v>7</v>
      </c>
      <c r="BH108">
        <f t="shared" si="21"/>
        <v>9</v>
      </c>
      <c r="BI108" t="str">
        <f t="shared" si="22"/>
        <v/>
      </c>
      <c r="BJ108" t="str">
        <f t="shared" si="23"/>
        <v/>
      </c>
      <c r="BK108" t="str">
        <f t="shared" si="24"/>
        <v/>
      </c>
      <c r="BL108" t="str">
        <f t="shared" si="25"/>
        <v/>
      </c>
      <c r="BM108" t="str">
        <f t="shared" si="26"/>
        <v/>
      </c>
      <c r="BN108" t="str">
        <f t="shared" si="27"/>
        <v/>
      </c>
      <c r="BO108" t="str">
        <f t="shared" si="28"/>
        <v/>
      </c>
      <c r="BP108" t="str">
        <f t="shared" si="29"/>
        <v/>
      </c>
      <c r="BQ108" t="str">
        <f t="shared" si="30"/>
        <v/>
      </c>
      <c r="BR108" t="str">
        <f t="shared" si="31"/>
        <v/>
      </c>
      <c r="BS108" t="str">
        <f t="shared" si="32"/>
        <v/>
      </c>
      <c r="BT108" t="str">
        <f t="shared" si="33"/>
        <v/>
      </c>
      <c r="BU108" t="str">
        <f t="shared" si="34"/>
        <v/>
      </c>
      <c r="BV108" t="str">
        <f t="shared" si="35"/>
        <v/>
      </c>
      <c r="BW108">
        <f t="shared" si="36"/>
        <v>9</v>
      </c>
      <c r="BX108">
        <f t="shared" si="37"/>
        <v>1</v>
      </c>
      <c r="BY108">
        <f t="shared" si="38"/>
        <v>0</v>
      </c>
      <c r="BZ108">
        <f t="shared" si="39"/>
        <v>0</v>
      </c>
      <c r="CA108">
        <f t="shared" si="40"/>
        <v>0</v>
      </c>
      <c r="CB108">
        <f t="shared" si="41"/>
        <v>0</v>
      </c>
    </row>
    <row r="109" spans="1:80" x14ac:dyDescent="0.35">
      <c r="A109">
        <v>4.5922435999999998</v>
      </c>
      <c r="B109">
        <v>2011</v>
      </c>
      <c r="C109">
        <v>47</v>
      </c>
      <c r="D109">
        <v>0</v>
      </c>
      <c r="E109">
        <v>1</v>
      </c>
      <c r="F109">
        <v>1</v>
      </c>
      <c r="G109">
        <v>0</v>
      </c>
      <c r="H109">
        <v>36336</v>
      </c>
      <c r="I109">
        <v>52</v>
      </c>
      <c r="J109">
        <v>6</v>
      </c>
      <c r="K109">
        <v>1125015</v>
      </c>
      <c r="L109">
        <v>3</v>
      </c>
      <c r="M109">
        <v>2</v>
      </c>
      <c r="N109">
        <v>5</v>
      </c>
      <c r="O109">
        <v>41071</v>
      </c>
      <c r="P109">
        <v>42821</v>
      </c>
      <c r="Q109">
        <v>5849</v>
      </c>
      <c r="R109">
        <v>481</v>
      </c>
      <c r="S109">
        <v>5119</v>
      </c>
      <c r="T109">
        <v>29040</v>
      </c>
      <c r="U109">
        <v>4370</v>
      </c>
      <c r="V109">
        <v>4148</v>
      </c>
      <c r="W109">
        <v>1101</v>
      </c>
      <c r="X109">
        <v>3051</v>
      </c>
      <c r="Y109">
        <v>41401</v>
      </c>
      <c r="Z109">
        <v>496</v>
      </c>
      <c r="AA109">
        <v>52100</v>
      </c>
      <c r="AB109">
        <v>2449</v>
      </c>
      <c r="AC109">
        <v>4019</v>
      </c>
      <c r="AD109">
        <v>3768</v>
      </c>
      <c r="AE109">
        <v>3723</v>
      </c>
      <c r="AF109">
        <v>244</v>
      </c>
      <c r="AG109">
        <v>245</v>
      </c>
      <c r="AH109">
        <v>66</v>
      </c>
      <c r="AI109">
        <v>2319</v>
      </c>
      <c r="AJ109">
        <v>8853</v>
      </c>
      <c r="AK109">
        <v>8856</v>
      </c>
      <c r="AL109">
        <v>3607</v>
      </c>
      <c r="AM109">
        <v>46</v>
      </c>
      <c r="AN109">
        <v>40</v>
      </c>
      <c r="AO109">
        <v>3491</v>
      </c>
      <c r="AP109">
        <v>3491</v>
      </c>
      <c r="AQ109">
        <v>8627</v>
      </c>
      <c r="AR109" t="s">
        <v>62</v>
      </c>
      <c r="AS109">
        <v>12</v>
      </c>
      <c r="AT109">
        <v>6</v>
      </c>
      <c r="AU109">
        <v>9</v>
      </c>
      <c r="AV109">
        <v>9</v>
      </c>
      <c r="AW109">
        <v>12</v>
      </c>
      <c r="AX109">
        <v>9</v>
      </c>
      <c r="AY109">
        <v>6</v>
      </c>
      <c r="AZ109">
        <v>6</v>
      </c>
      <c r="BA109">
        <v>12</v>
      </c>
      <c r="BB109">
        <v>12</v>
      </c>
      <c r="BC109">
        <v>12</v>
      </c>
      <c r="BD109">
        <v>4</v>
      </c>
      <c r="BE109">
        <v>13</v>
      </c>
      <c r="BF109">
        <v>0</v>
      </c>
      <c r="BG109">
        <v>-99</v>
      </c>
      <c r="BH109">
        <f t="shared" si="21"/>
        <v>12</v>
      </c>
      <c r="BI109" t="str">
        <f t="shared" si="22"/>
        <v/>
      </c>
      <c r="BJ109" t="str">
        <f t="shared" si="23"/>
        <v/>
      </c>
      <c r="BK109" t="str">
        <f t="shared" si="24"/>
        <v/>
      </c>
      <c r="BL109" t="str">
        <f t="shared" si="25"/>
        <v/>
      </c>
      <c r="BM109" t="str">
        <f t="shared" si="26"/>
        <v/>
      </c>
      <c r="BN109" t="str">
        <f t="shared" si="27"/>
        <v/>
      </c>
      <c r="BO109" t="str">
        <f t="shared" si="28"/>
        <v/>
      </c>
      <c r="BP109" t="str">
        <f t="shared" si="29"/>
        <v/>
      </c>
      <c r="BQ109" t="str">
        <f t="shared" si="30"/>
        <v/>
      </c>
      <c r="BR109" t="str">
        <f t="shared" si="31"/>
        <v/>
      </c>
      <c r="BS109" t="str">
        <f t="shared" si="32"/>
        <v/>
      </c>
      <c r="BT109" t="str">
        <f t="shared" si="33"/>
        <v/>
      </c>
      <c r="BU109" t="str">
        <f t="shared" si="34"/>
        <v/>
      </c>
      <c r="BV109" t="str">
        <f t="shared" si="35"/>
        <v/>
      </c>
      <c r="BW109">
        <f t="shared" si="36"/>
        <v>12</v>
      </c>
      <c r="BX109">
        <f t="shared" si="37"/>
        <v>1</v>
      </c>
      <c r="BY109">
        <f t="shared" si="38"/>
        <v>0</v>
      </c>
      <c r="BZ109">
        <f t="shared" si="39"/>
        <v>1</v>
      </c>
      <c r="CA109">
        <f t="shared" si="40"/>
        <v>1</v>
      </c>
      <c r="CB109">
        <f t="shared" si="41"/>
        <v>0</v>
      </c>
    </row>
    <row r="110" spans="1:80" x14ac:dyDescent="0.35">
      <c r="A110">
        <v>5.1943542000000003</v>
      </c>
      <c r="B110">
        <v>2005</v>
      </c>
      <c r="C110">
        <v>48</v>
      </c>
      <c r="D110">
        <v>0</v>
      </c>
      <c r="E110">
        <v>2</v>
      </c>
      <c r="F110">
        <v>4</v>
      </c>
      <c r="G110">
        <v>0</v>
      </c>
      <c r="H110">
        <v>9030</v>
      </c>
      <c r="I110">
        <v>11</v>
      </c>
      <c r="J110">
        <v>1</v>
      </c>
      <c r="K110">
        <v>217629</v>
      </c>
      <c r="L110">
        <v>2</v>
      </c>
      <c r="M110">
        <v>1</v>
      </c>
      <c r="N110">
        <v>6</v>
      </c>
      <c r="O110">
        <v>4241</v>
      </c>
      <c r="P110">
        <v>78551</v>
      </c>
      <c r="Q110">
        <v>29689</v>
      </c>
      <c r="R110">
        <v>49390</v>
      </c>
      <c r="S110">
        <v>4148</v>
      </c>
      <c r="T110">
        <v>44381</v>
      </c>
      <c r="U110">
        <v>41404</v>
      </c>
      <c r="V110" t="s">
        <v>59</v>
      </c>
      <c r="W110">
        <v>4019</v>
      </c>
      <c r="X110">
        <v>4423</v>
      </c>
      <c r="Y110" t="s">
        <v>60</v>
      </c>
      <c r="Z110">
        <v>43310</v>
      </c>
      <c r="AA110">
        <v>25070</v>
      </c>
      <c r="AB110">
        <v>4280</v>
      </c>
      <c r="AC110" t="s">
        <v>61</v>
      </c>
      <c r="AD110">
        <v>3768</v>
      </c>
      <c r="AE110">
        <v>3601</v>
      </c>
      <c r="AF110">
        <v>3891</v>
      </c>
      <c r="AG110">
        <v>8856</v>
      </c>
      <c r="AH110">
        <v>8872</v>
      </c>
      <c r="AI110">
        <v>61</v>
      </c>
      <c r="AJ110">
        <v>3959</v>
      </c>
      <c r="AK110">
        <v>3607</v>
      </c>
      <c r="AL110">
        <v>3596</v>
      </c>
      <c r="AM110">
        <v>3723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-99</v>
      </c>
      <c r="BD110">
        <v>-99</v>
      </c>
      <c r="BE110">
        <v>-99</v>
      </c>
      <c r="BF110">
        <v>-99</v>
      </c>
      <c r="BG110">
        <v>-99</v>
      </c>
      <c r="BH110">
        <f t="shared" si="21"/>
        <v>0</v>
      </c>
      <c r="BI110" t="str">
        <f t="shared" si="22"/>
        <v/>
      </c>
      <c r="BJ110" t="str">
        <f t="shared" si="23"/>
        <v/>
      </c>
      <c r="BK110" t="str">
        <f t="shared" si="24"/>
        <v/>
      </c>
      <c r="BL110" t="str">
        <f t="shared" si="25"/>
        <v/>
      </c>
      <c r="BM110" t="str">
        <f t="shared" si="26"/>
        <v/>
      </c>
      <c r="BN110" t="str">
        <f t="shared" si="27"/>
        <v/>
      </c>
      <c r="BO110" t="str">
        <f t="shared" si="28"/>
        <v/>
      </c>
      <c r="BP110" t="str">
        <f t="shared" si="29"/>
        <v/>
      </c>
      <c r="BQ110" t="str">
        <f t="shared" si="30"/>
        <v/>
      </c>
      <c r="BR110" t="str">
        <f t="shared" si="31"/>
        <v/>
      </c>
      <c r="BS110" t="str">
        <f t="shared" si="32"/>
        <v/>
      </c>
      <c r="BT110" t="str">
        <f t="shared" si="33"/>
        <v/>
      </c>
      <c r="BU110" t="str">
        <f t="shared" si="34"/>
        <v/>
      </c>
      <c r="BV110" t="str">
        <f t="shared" si="35"/>
        <v/>
      </c>
      <c r="BW110">
        <f t="shared" si="36"/>
        <v>0</v>
      </c>
      <c r="BX110">
        <f t="shared" si="37"/>
        <v>1</v>
      </c>
      <c r="BY110">
        <f t="shared" si="38"/>
        <v>1</v>
      </c>
      <c r="BZ110">
        <f t="shared" si="39"/>
        <v>0</v>
      </c>
      <c r="CA110">
        <f t="shared" si="40"/>
        <v>0</v>
      </c>
      <c r="CB110">
        <f t="shared" si="41"/>
        <v>1</v>
      </c>
    </row>
    <row r="111" spans="1:80" x14ac:dyDescent="0.35">
      <c r="A111">
        <v>4.7367292000000001</v>
      </c>
      <c r="B111">
        <v>2008</v>
      </c>
      <c r="C111">
        <v>48</v>
      </c>
      <c r="D111">
        <v>0</v>
      </c>
      <c r="E111">
        <v>4</v>
      </c>
      <c r="F111">
        <v>-9</v>
      </c>
      <c r="G111">
        <v>0</v>
      </c>
      <c r="H111">
        <v>34087</v>
      </c>
      <c r="I111">
        <v>14</v>
      </c>
      <c r="J111">
        <v>1</v>
      </c>
      <c r="K111">
        <v>253033</v>
      </c>
      <c r="L111">
        <v>4</v>
      </c>
      <c r="M111">
        <v>1</v>
      </c>
      <c r="N111">
        <v>1</v>
      </c>
      <c r="O111">
        <v>41401</v>
      </c>
      <c r="P111">
        <v>99812</v>
      </c>
      <c r="Q111">
        <v>4280</v>
      </c>
      <c r="R111">
        <v>4254</v>
      </c>
      <c r="S111">
        <v>4241</v>
      </c>
      <c r="T111">
        <v>42731</v>
      </c>
      <c r="U111">
        <v>5853</v>
      </c>
      <c r="V111" t="s">
        <v>61</v>
      </c>
      <c r="W111" t="s">
        <v>61</v>
      </c>
      <c r="X111" t="s">
        <v>61</v>
      </c>
      <c r="Y111" t="s">
        <v>61</v>
      </c>
      <c r="Z111" t="s">
        <v>61</v>
      </c>
      <c r="AA111" t="s">
        <v>61</v>
      </c>
      <c r="AB111" t="s">
        <v>61</v>
      </c>
      <c r="AC111" t="s">
        <v>61</v>
      </c>
      <c r="AD111">
        <v>3768</v>
      </c>
      <c r="AE111">
        <v>3722</v>
      </c>
      <c r="AF111">
        <v>66</v>
      </c>
      <c r="AG111">
        <v>3607</v>
      </c>
      <c r="AH111">
        <v>48</v>
      </c>
      <c r="AI111">
        <v>43</v>
      </c>
      <c r="AJ111">
        <v>44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>
        <v>0</v>
      </c>
      <c r="AT111">
        <v>-99</v>
      </c>
      <c r="AU111">
        <v>-99</v>
      </c>
      <c r="AV111">
        <v>-99</v>
      </c>
      <c r="AW111">
        <v>-99</v>
      </c>
      <c r="AX111">
        <v>-99</v>
      </c>
      <c r="AY111">
        <v>-99</v>
      </c>
      <c r="AZ111">
        <v>-99</v>
      </c>
      <c r="BA111">
        <v>-99</v>
      </c>
      <c r="BB111">
        <v>-99</v>
      </c>
      <c r="BC111">
        <v>-99</v>
      </c>
      <c r="BD111">
        <v>-99</v>
      </c>
      <c r="BE111">
        <v>-99</v>
      </c>
      <c r="BF111">
        <v>-99</v>
      </c>
      <c r="BG111">
        <v>-99</v>
      </c>
      <c r="BH111">
        <f t="shared" si="21"/>
        <v>0</v>
      </c>
      <c r="BI111" t="str">
        <f t="shared" si="22"/>
        <v/>
      </c>
      <c r="BJ111" t="str">
        <f t="shared" si="23"/>
        <v/>
      </c>
      <c r="BK111" t="str">
        <f t="shared" si="24"/>
        <v/>
      </c>
      <c r="BL111" t="str">
        <f t="shared" si="25"/>
        <v/>
      </c>
      <c r="BM111" t="str">
        <f t="shared" si="26"/>
        <v/>
      </c>
      <c r="BN111" t="str">
        <f t="shared" si="27"/>
        <v/>
      </c>
      <c r="BO111" t="str">
        <f t="shared" si="28"/>
        <v/>
      </c>
      <c r="BP111" t="str">
        <f t="shared" si="29"/>
        <v/>
      </c>
      <c r="BQ111" t="str">
        <f t="shared" si="30"/>
        <v/>
      </c>
      <c r="BR111" t="str">
        <f t="shared" si="31"/>
        <v/>
      </c>
      <c r="BS111" t="str">
        <f t="shared" si="32"/>
        <v/>
      </c>
      <c r="BT111" t="str">
        <f t="shared" si="33"/>
        <v/>
      </c>
      <c r="BU111" t="str">
        <f t="shared" si="34"/>
        <v/>
      </c>
      <c r="BV111" t="str">
        <f t="shared" si="35"/>
        <v/>
      </c>
      <c r="BW111">
        <f t="shared" si="36"/>
        <v>0</v>
      </c>
      <c r="BX111">
        <f t="shared" si="37"/>
        <v>1</v>
      </c>
      <c r="BY111">
        <f t="shared" si="38"/>
        <v>0</v>
      </c>
      <c r="BZ111">
        <f t="shared" si="39"/>
        <v>0</v>
      </c>
      <c r="CA111">
        <f t="shared" si="40"/>
        <v>0</v>
      </c>
      <c r="CB111">
        <f t="shared" si="41"/>
        <v>1</v>
      </c>
    </row>
    <row r="112" spans="1:80" x14ac:dyDescent="0.35">
      <c r="A112">
        <v>4.8502001999999997</v>
      </c>
      <c r="B112">
        <v>2008</v>
      </c>
      <c r="C112">
        <v>48</v>
      </c>
      <c r="D112">
        <v>1</v>
      </c>
      <c r="E112">
        <v>3</v>
      </c>
      <c r="F112">
        <v>-9</v>
      </c>
      <c r="G112">
        <v>0</v>
      </c>
      <c r="H112">
        <v>49016</v>
      </c>
      <c r="I112">
        <v>7</v>
      </c>
      <c r="J112">
        <v>1</v>
      </c>
      <c r="K112">
        <v>201191</v>
      </c>
      <c r="L112">
        <v>3</v>
      </c>
      <c r="M112">
        <v>2</v>
      </c>
      <c r="N112">
        <v>20</v>
      </c>
      <c r="O112">
        <v>41071</v>
      </c>
      <c r="P112">
        <v>42823</v>
      </c>
      <c r="Q112">
        <v>41401</v>
      </c>
      <c r="R112">
        <v>4019</v>
      </c>
      <c r="S112">
        <v>25000</v>
      </c>
      <c r="T112">
        <v>2720</v>
      </c>
      <c r="U112">
        <v>5939</v>
      </c>
      <c r="V112">
        <v>4280</v>
      </c>
      <c r="W112">
        <v>515</v>
      </c>
      <c r="X112" t="s">
        <v>75</v>
      </c>
      <c r="Y112" t="s">
        <v>69</v>
      </c>
      <c r="Z112" t="s">
        <v>71</v>
      </c>
      <c r="AA112" t="s">
        <v>89</v>
      </c>
      <c r="AB112" t="s">
        <v>65</v>
      </c>
      <c r="AC112" t="s">
        <v>61</v>
      </c>
      <c r="AD112">
        <v>3768</v>
      </c>
      <c r="AE112">
        <v>66</v>
      </c>
      <c r="AF112">
        <v>3607</v>
      </c>
      <c r="AG112">
        <v>45</v>
      </c>
      <c r="AH112">
        <v>40</v>
      </c>
      <c r="AI112" t="s">
        <v>62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-99</v>
      </c>
      <c r="AY112">
        <v>-99</v>
      </c>
      <c r="AZ112">
        <v>-99</v>
      </c>
      <c r="BA112">
        <v>-99</v>
      </c>
      <c r="BB112">
        <v>-99</v>
      </c>
      <c r="BC112">
        <v>-99</v>
      </c>
      <c r="BD112">
        <v>-99</v>
      </c>
      <c r="BE112">
        <v>-99</v>
      </c>
      <c r="BF112">
        <v>-99</v>
      </c>
      <c r="BG112">
        <v>-99</v>
      </c>
      <c r="BH112">
        <f t="shared" si="21"/>
        <v>0</v>
      </c>
      <c r="BI112" t="str">
        <f t="shared" si="22"/>
        <v/>
      </c>
      <c r="BJ112" t="str">
        <f t="shared" si="23"/>
        <v/>
      </c>
      <c r="BK112" t="str">
        <f t="shared" si="24"/>
        <v/>
      </c>
      <c r="BL112" t="str">
        <f t="shared" si="25"/>
        <v/>
      </c>
      <c r="BM112" t="str">
        <f t="shared" si="26"/>
        <v/>
      </c>
      <c r="BN112" t="str">
        <f t="shared" si="27"/>
        <v/>
      </c>
      <c r="BO112" t="str">
        <f t="shared" si="28"/>
        <v/>
      </c>
      <c r="BP112" t="str">
        <f t="shared" si="29"/>
        <v/>
      </c>
      <c r="BQ112" t="str">
        <f t="shared" si="30"/>
        <v/>
      </c>
      <c r="BR112" t="str">
        <f t="shared" si="31"/>
        <v/>
      </c>
      <c r="BS112" t="str">
        <f t="shared" si="32"/>
        <v/>
      </c>
      <c r="BT112" t="str">
        <f t="shared" si="33"/>
        <v/>
      </c>
      <c r="BU112" t="str">
        <f t="shared" si="34"/>
        <v/>
      </c>
      <c r="BV112" t="str">
        <f t="shared" si="35"/>
        <v/>
      </c>
      <c r="BW112">
        <f t="shared" si="36"/>
        <v>0</v>
      </c>
      <c r="BX112">
        <f t="shared" si="37"/>
        <v>1</v>
      </c>
      <c r="BY112">
        <f t="shared" si="38"/>
        <v>0</v>
      </c>
      <c r="BZ112">
        <f t="shared" si="39"/>
        <v>1</v>
      </c>
      <c r="CA112">
        <f t="shared" si="40"/>
        <v>1</v>
      </c>
      <c r="CB112">
        <f t="shared" si="41"/>
        <v>1</v>
      </c>
    </row>
    <row r="113" spans="1:80" x14ac:dyDescent="0.35">
      <c r="A113">
        <v>5.2392257999999998</v>
      </c>
      <c r="B113">
        <v>2009</v>
      </c>
      <c r="C113">
        <v>48</v>
      </c>
      <c r="D113">
        <v>1</v>
      </c>
      <c r="E113">
        <v>3</v>
      </c>
      <c r="F113">
        <v>-9</v>
      </c>
      <c r="G113">
        <v>0</v>
      </c>
      <c r="H113">
        <v>53065</v>
      </c>
      <c r="I113">
        <v>10</v>
      </c>
      <c r="J113">
        <v>1</v>
      </c>
      <c r="K113">
        <v>453386</v>
      </c>
      <c r="L113">
        <v>3</v>
      </c>
      <c r="M113">
        <v>3</v>
      </c>
      <c r="N113">
        <v>20</v>
      </c>
      <c r="O113">
        <v>3912</v>
      </c>
      <c r="P113">
        <v>4101</v>
      </c>
      <c r="Q113">
        <v>41071</v>
      </c>
      <c r="R113">
        <v>5849</v>
      </c>
      <c r="S113">
        <v>591</v>
      </c>
      <c r="T113">
        <v>4254</v>
      </c>
      <c r="U113">
        <v>7910</v>
      </c>
      <c r="V113" t="s">
        <v>106</v>
      </c>
      <c r="W113" t="s">
        <v>61</v>
      </c>
      <c r="X113" t="s">
        <v>61</v>
      </c>
      <c r="Y113" t="s">
        <v>61</v>
      </c>
      <c r="Z113" t="s">
        <v>61</v>
      </c>
      <c r="AA113" t="s">
        <v>61</v>
      </c>
      <c r="AB113" t="s">
        <v>61</v>
      </c>
      <c r="AC113" t="s">
        <v>61</v>
      </c>
      <c r="AD113">
        <v>3768</v>
      </c>
      <c r="AE113">
        <v>3721</v>
      </c>
      <c r="AF113">
        <v>8853</v>
      </c>
      <c r="AG113">
        <v>8842</v>
      </c>
      <c r="AH113">
        <v>8849</v>
      </c>
      <c r="AI113">
        <v>3722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-99</v>
      </c>
      <c r="AZ113">
        <v>-99</v>
      </c>
      <c r="BA113">
        <v>-99</v>
      </c>
      <c r="BB113">
        <v>-99</v>
      </c>
      <c r="BC113">
        <v>-99</v>
      </c>
      <c r="BD113">
        <v>-99</v>
      </c>
      <c r="BE113">
        <v>-99</v>
      </c>
      <c r="BF113">
        <v>-99</v>
      </c>
      <c r="BG113">
        <v>-99</v>
      </c>
      <c r="BH113">
        <f t="shared" si="21"/>
        <v>1</v>
      </c>
      <c r="BI113" t="str">
        <f t="shared" si="22"/>
        <v/>
      </c>
      <c r="BJ113" t="str">
        <f t="shared" si="23"/>
        <v/>
      </c>
      <c r="BK113" t="str">
        <f t="shared" si="24"/>
        <v/>
      </c>
      <c r="BL113" t="str">
        <f t="shared" si="25"/>
        <v/>
      </c>
      <c r="BM113" t="str">
        <f t="shared" si="26"/>
        <v/>
      </c>
      <c r="BN113" t="str">
        <f t="shared" si="27"/>
        <v/>
      </c>
      <c r="BO113" t="str">
        <f t="shared" si="28"/>
        <v/>
      </c>
      <c r="BP113" t="str">
        <f t="shared" si="29"/>
        <v/>
      </c>
      <c r="BQ113" t="str">
        <f t="shared" si="30"/>
        <v/>
      </c>
      <c r="BR113" t="str">
        <f t="shared" si="31"/>
        <v/>
      </c>
      <c r="BS113" t="str">
        <f t="shared" si="32"/>
        <v/>
      </c>
      <c r="BT113" t="str">
        <f t="shared" si="33"/>
        <v/>
      </c>
      <c r="BU113" t="str">
        <f t="shared" si="34"/>
        <v/>
      </c>
      <c r="BV113" t="str">
        <f t="shared" si="35"/>
        <v/>
      </c>
      <c r="BW113">
        <f t="shared" si="36"/>
        <v>1</v>
      </c>
      <c r="BX113">
        <f t="shared" si="37"/>
        <v>0</v>
      </c>
      <c r="BY113">
        <f t="shared" si="38"/>
        <v>0</v>
      </c>
      <c r="BZ113">
        <f t="shared" si="39"/>
        <v>2</v>
      </c>
      <c r="CA113">
        <f t="shared" si="40"/>
        <v>2</v>
      </c>
      <c r="CB113">
        <f t="shared" si="41"/>
        <v>0</v>
      </c>
    </row>
    <row r="114" spans="1:80" x14ac:dyDescent="0.35">
      <c r="A114">
        <v>5.0674549999999998</v>
      </c>
      <c r="B114">
        <v>2010</v>
      </c>
      <c r="C114">
        <v>48</v>
      </c>
      <c r="D114">
        <v>1</v>
      </c>
      <c r="E114">
        <v>5</v>
      </c>
      <c r="F114">
        <v>-9</v>
      </c>
      <c r="G114">
        <v>0</v>
      </c>
      <c r="H114">
        <v>8030</v>
      </c>
      <c r="I114">
        <v>5</v>
      </c>
      <c r="J114">
        <v>1</v>
      </c>
      <c r="K114">
        <v>292212</v>
      </c>
      <c r="L114">
        <v>4</v>
      </c>
      <c r="M114">
        <v>2</v>
      </c>
      <c r="N114">
        <v>20</v>
      </c>
      <c r="O114">
        <v>41401</v>
      </c>
      <c r="P114">
        <v>5856</v>
      </c>
      <c r="Q114">
        <v>40391</v>
      </c>
      <c r="R114">
        <v>4280</v>
      </c>
      <c r="S114">
        <v>42823</v>
      </c>
      <c r="T114">
        <v>4148</v>
      </c>
      <c r="U114">
        <v>99811</v>
      </c>
      <c r="V114">
        <v>25000</v>
      </c>
      <c r="W114">
        <v>3812</v>
      </c>
      <c r="X114">
        <v>70703</v>
      </c>
      <c r="Y114">
        <v>70723</v>
      </c>
      <c r="Z114">
        <v>99662</v>
      </c>
      <c r="AA114">
        <v>99591</v>
      </c>
      <c r="AB114">
        <v>4168</v>
      </c>
      <c r="AC114">
        <v>99859</v>
      </c>
      <c r="AD114">
        <v>3768</v>
      </c>
      <c r="AE114">
        <v>3721</v>
      </c>
      <c r="AF114">
        <v>3607</v>
      </c>
      <c r="AG114">
        <v>66</v>
      </c>
      <c r="AH114">
        <v>45</v>
      </c>
      <c r="AI114">
        <v>40</v>
      </c>
      <c r="AJ114">
        <v>24</v>
      </c>
      <c r="AK114">
        <v>8848</v>
      </c>
      <c r="AL114">
        <v>3778</v>
      </c>
      <c r="AM114">
        <v>9744</v>
      </c>
      <c r="AN114">
        <v>3995</v>
      </c>
      <c r="AO114">
        <v>9904</v>
      </c>
      <c r="AP114">
        <v>9907</v>
      </c>
      <c r="AQ114">
        <v>9339</v>
      </c>
      <c r="AR114">
        <v>3931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2</v>
      </c>
      <c r="BC114">
        <v>5</v>
      </c>
      <c r="BD114">
        <v>0</v>
      </c>
      <c r="BE114">
        <v>0</v>
      </c>
      <c r="BF114">
        <v>4</v>
      </c>
      <c r="BG114">
        <v>2</v>
      </c>
      <c r="BH114">
        <f t="shared" si="21"/>
        <v>1</v>
      </c>
      <c r="BI114" t="str">
        <f t="shared" si="22"/>
        <v/>
      </c>
      <c r="BJ114" t="str">
        <f t="shared" si="23"/>
        <v/>
      </c>
      <c r="BK114" t="str">
        <f t="shared" si="24"/>
        <v/>
      </c>
      <c r="BL114" t="str">
        <f t="shared" si="25"/>
        <v/>
      </c>
      <c r="BM114" t="str">
        <f t="shared" si="26"/>
        <v/>
      </c>
      <c r="BN114" t="str">
        <f t="shared" si="27"/>
        <v/>
      </c>
      <c r="BO114" t="str">
        <f t="shared" si="28"/>
        <v/>
      </c>
      <c r="BP114" t="str">
        <f t="shared" si="29"/>
        <v/>
      </c>
      <c r="BQ114" t="str">
        <f t="shared" si="30"/>
        <v/>
      </c>
      <c r="BR114" t="str">
        <f t="shared" si="31"/>
        <v/>
      </c>
      <c r="BS114" t="str">
        <f t="shared" si="32"/>
        <v/>
      </c>
      <c r="BT114" t="str">
        <f t="shared" si="33"/>
        <v/>
      </c>
      <c r="BU114" t="str">
        <f t="shared" si="34"/>
        <v/>
      </c>
      <c r="BV114" t="str">
        <f t="shared" si="35"/>
        <v/>
      </c>
      <c r="BW114">
        <f t="shared" si="36"/>
        <v>1</v>
      </c>
      <c r="BX114">
        <f t="shared" si="37"/>
        <v>1</v>
      </c>
      <c r="BY114">
        <f t="shared" si="38"/>
        <v>0</v>
      </c>
      <c r="BZ114">
        <f t="shared" si="39"/>
        <v>0</v>
      </c>
      <c r="CA114">
        <f t="shared" si="40"/>
        <v>0</v>
      </c>
      <c r="CB114">
        <f t="shared" si="41"/>
        <v>1</v>
      </c>
    </row>
    <row r="115" spans="1:80" x14ac:dyDescent="0.35">
      <c r="A115">
        <v>4.8641163000000001</v>
      </c>
      <c r="B115">
        <v>2010</v>
      </c>
      <c r="C115">
        <v>48</v>
      </c>
      <c r="D115">
        <v>0</v>
      </c>
      <c r="E115">
        <v>1</v>
      </c>
      <c r="F115">
        <v>1</v>
      </c>
      <c r="G115">
        <v>0</v>
      </c>
      <c r="H115">
        <v>42158</v>
      </c>
      <c r="I115">
        <v>10</v>
      </c>
      <c r="J115">
        <v>1</v>
      </c>
      <c r="K115">
        <v>265891</v>
      </c>
      <c r="L115">
        <v>3</v>
      </c>
      <c r="M115">
        <v>1</v>
      </c>
      <c r="N115">
        <v>6</v>
      </c>
      <c r="O115">
        <v>41401</v>
      </c>
      <c r="P115">
        <v>42823</v>
      </c>
      <c r="Q115">
        <v>99672</v>
      </c>
      <c r="R115">
        <v>40291</v>
      </c>
      <c r="S115">
        <v>4280</v>
      </c>
      <c r="T115" t="s">
        <v>75</v>
      </c>
      <c r="U115">
        <v>2724</v>
      </c>
      <c r="V115">
        <v>4148</v>
      </c>
      <c r="W115" t="s">
        <v>61</v>
      </c>
      <c r="X115" t="s">
        <v>61</v>
      </c>
      <c r="Y115" t="s">
        <v>61</v>
      </c>
      <c r="Z115" t="s">
        <v>61</v>
      </c>
      <c r="AA115" t="s">
        <v>61</v>
      </c>
      <c r="AB115" t="s">
        <v>61</v>
      </c>
      <c r="AC115" t="s">
        <v>61</v>
      </c>
      <c r="AD115">
        <v>3768</v>
      </c>
      <c r="AE115">
        <v>3722</v>
      </c>
      <c r="AF115">
        <v>66</v>
      </c>
      <c r="AG115">
        <v>8853</v>
      </c>
      <c r="AH115">
        <v>8856</v>
      </c>
      <c r="AI115">
        <v>3607</v>
      </c>
      <c r="AJ115">
        <v>3606</v>
      </c>
      <c r="AK115">
        <v>46</v>
      </c>
      <c r="AL115">
        <v>40</v>
      </c>
      <c r="AM115">
        <v>8856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>
        <v>2</v>
      </c>
      <c r="AT115">
        <v>0</v>
      </c>
      <c r="AU115">
        <v>2</v>
      </c>
      <c r="AV115">
        <v>0</v>
      </c>
      <c r="AW115">
        <v>0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-99</v>
      </c>
      <c r="BD115">
        <v>-99</v>
      </c>
      <c r="BE115">
        <v>-99</v>
      </c>
      <c r="BF115">
        <v>-99</v>
      </c>
      <c r="BG115">
        <v>-99</v>
      </c>
      <c r="BH115">
        <f t="shared" si="21"/>
        <v>2</v>
      </c>
      <c r="BI115" t="str">
        <f t="shared" si="22"/>
        <v/>
      </c>
      <c r="BJ115" t="str">
        <f t="shared" si="23"/>
        <v/>
      </c>
      <c r="BK115" t="str">
        <f t="shared" si="24"/>
        <v/>
      </c>
      <c r="BL115" t="str">
        <f t="shared" si="25"/>
        <v/>
      </c>
      <c r="BM115" t="str">
        <f t="shared" si="26"/>
        <v/>
      </c>
      <c r="BN115" t="str">
        <f t="shared" si="27"/>
        <v/>
      </c>
      <c r="BO115" t="str">
        <f t="shared" si="28"/>
        <v/>
      </c>
      <c r="BP115" t="str">
        <f t="shared" si="29"/>
        <v/>
      </c>
      <c r="BQ115" t="str">
        <f t="shared" si="30"/>
        <v/>
      </c>
      <c r="BR115" t="str">
        <f t="shared" si="31"/>
        <v/>
      </c>
      <c r="BS115" t="str">
        <f t="shared" si="32"/>
        <v/>
      </c>
      <c r="BT115" t="str">
        <f t="shared" si="33"/>
        <v/>
      </c>
      <c r="BU115" t="str">
        <f t="shared" si="34"/>
        <v/>
      </c>
      <c r="BV115" t="str">
        <f t="shared" si="35"/>
        <v/>
      </c>
      <c r="BW115">
        <f t="shared" si="36"/>
        <v>2</v>
      </c>
      <c r="BX115">
        <f t="shared" si="37"/>
        <v>1</v>
      </c>
      <c r="BY115">
        <f t="shared" si="38"/>
        <v>0</v>
      </c>
      <c r="BZ115">
        <f t="shared" si="39"/>
        <v>0</v>
      </c>
      <c r="CA115">
        <f t="shared" si="40"/>
        <v>0</v>
      </c>
      <c r="CB115">
        <f t="shared" si="41"/>
        <v>1</v>
      </c>
    </row>
    <row r="116" spans="1:80" x14ac:dyDescent="0.35">
      <c r="A116">
        <v>5.6319147999999997</v>
      </c>
      <c r="B116">
        <v>2011</v>
      </c>
      <c r="C116">
        <v>48</v>
      </c>
      <c r="D116">
        <v>0</v>
      </c>
      <c r="E116">
        <v>3</v>
      </c>
      <c r="F116">
        <v>-9</v>
      </c>
      <c r="G116">
        <v>1</v>
      </c>
      <c r="H116">
        <v>41008</v>
      </c>
      <c r="I116">
        <v>4</v>
      </c>
      <c r="J116">
        <v>1</v>
      </c>
      <c r="K116">
        <v>177001</v>
      </c>
      <c r="L116">
        <v>4</v>
      </c>
      <c r="M116">
        <v>2</v>
      </c>
      <c r="N116">
        <v>2</v>
      </c>
      <c r="O116">
        <v>41401</v>
      </c>
      <c r="P116">
        <v>40391</v>
      </c>
      <c r="Q116">
        <v>4148</v>
      </c>
      <c r="R116">
        <v>7801</v>
      </c>
      <c r="S116" t="s">
        <v>157</v>
      </c>
      <c r="T116">
        <v>5990</v>
      </c>
      <c r="U116">
        <v>25060</v>
      </c>
      <c r="V116">
        <v>3811</v>
      </c>
      <c r="W116">
        <v>3572</v>
      </c>
      <c r="X116">
        <v>70714</v>
      </c>
      <c r="Y116">
        <v>94500</v>
      </c>
      <c r="Z116">
        <v>940</v>
      </c>
      <c r="AA116">
        <v>99591</v>
      </c>
      <c r="AB116" t="s">
        <v>159</v>
      </c>
      <c r="AC116">
        <v>5856</v>
      </c>
      <c r="AD116">
        <v>3768</v>
      </c>
      <c r="AE116">
        <v>66</v>
      </c>
      <c r="AF116">
        <v>41</v>
      </c>
      <c r="AG116">
        <v>3893</v>
      </c>
      <c r="AH116">
        <v>3995</v>
      </c>
      <c r="AI116">
        <v>3607</v>
      </c>
      <c r="AJ116">
        <v>8856</v>
      </c>
      <c r="AK116">
        <v>46</v>
      </c>
      <c r="AL116">
        <v>4131</v>
      </c>
      <c r="AM116">
        <v>3723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>
        <v>19</v>
      </c>
      <c r="AT116">
        <v>19</v>
      </c>
      <c r="AU116">
        <v>19</v>
      </c>
      <c r="AV116">
        <v>17</v>
      </c>
      <c r="AW116">
        <v>16</v>
      </c>
      <c r="AX116">
        <v>19</v>
      </c>
      <c r="AY116">
        <v>19</v>
      </c>
      <c r="AZ116">
        <v>19</v>
      </c>
      <c r="BA116">
        <v>15</v>
      </c>
      <c r="BB116">
        <v>19</v>
      </c>
      <c r="BC116">
        <v>-99</v>
      </c>
      <c r="BD116">
        <v>-99</v>
      </c>
      <c r="BE116">
        <v>-99</v>
      </c>
      <c r="BF116">
        <v>-99</v>
      </c>
      <c r="BG116">
        <v>-99</v>
      </c>
      <c r="BH116">
        <f t="shared" si="21"/>
        <v>19</v>
      </c>
      <c r="BI116" t="str">
        <f t="shared" si="22"/>
        <v/>
      </c>
      <c r="BJ116" t="str">
        <f t="shared" si="23"/>
        <v/>
      </c>
      <c r="BK116" t="str">
        <f t="shared" si="24"/>
        <v/>
      </c>
      <c r="BL116" t="str">
        <f t="shared" si="25"/>
        <v/>
      </c>
      <c r="BM116" t="str">
        <f t="shared" si="26"/>
        <v/>
      </c>
      <c r="BN116" t="str">
        <f t="shared" si="27"/>
        <v/>
      </c>
      <c r="BO116" t="str">
        <f t="shared" si="28"/>
        <v/>
      </c>
      <c r="BP116" t="str">
        <f t="shared" si="29"/>
        <v/>
      </c>
      <c r="BQ116" t="str">
        <f t="shared" si="30"/>
        <v/>
      </c>
      <c r="BR116" t="str">
        <f t="shared" si="31"/>
        <v/>
      </c>
      <c r="BS116" t="str">
        <f t="shared" si="32"/>
        <v/>
      </c>
      <c r="BT116" t="str">
        <f t="shared" si="33"/>
        <v/>
      </c>
      <c r="BU116" t="str">
        <f t="shared" si="34"/>
        <v/>
      </c>
      <c r="BV116" t="str">
        <f t="shared" si="35"/>
        <v/>
      </c>
      <c r="BW116">
        <f t="shared" si="36"/>
        <v>19</v>
      </c>
      <c r="BX116">
        <f t="shared" si="37"/>
        <v>1</v>
      </c>
      <c r="BY116">
        <f t="shared" si="38"/>
        <v>0</v>
      </c>
      <c r="BZ116">
        <f t="shared" si="39"/>
        <v>0</v>
      </c>
      <c r="CA116">
        <f t="shared" si="40"/>
        <v>0</v>
      </c>
      <c r="CB116">
        <f t="shared" si="41"/>
        <v>0</v>
      </c>
    </row>
    <row r="117" spans="1:80" x14ac:dyDescent="0.35">
      <c r="A117">
        <v>4.3383167</v>
      </c>
      <c r="B117">
        <v>2006</v>
      </c>
      <c r="C117">
        <v>49</v>
      </c>
      <c r="D117">
        <v>0</v>
      </c>
      <c r="E117">
        <v>2</v>
      </c>
      <c r="F117">
        <v>-9</v>
      </c>
      <c r="G117">
        <v>0</v>
      </c>
      <c r="H117">
        <v>36169</v>
      </c>
      <c r="I117">
        <v>11</v>
      </c>
      <c r="J117">
        <v>6</v>
      </c>
      <c r="K117">
        <v>34464</v>
      </c>
      <c r="L117">
        <v>-9</v>
      </c>
      <c r="M117">
        <v>1</v>
      </c>
      <c r="N117">
        <v>1</v>
      </c>
      <c r="O117">
        <v>41401</v>
      </c>
      <c r="P117">
        <v>42823</v>
      </c>
      <c r="Q117">
        <v>42610</v>
      </c>
      <c r="R117">
        <v>4280</v>
      </c>
      <c r="S117">
        <v>5853</v>
      </c>
      <c r="T117">
        <v>4139</v>
      </c>
      <c r="U117" t="s">
        <v>70</v>
      </c>
      <c r="V117">
        <v>25000</v>
      </c>
      <c r="W117">
        <v>40390</v>
      </c>
      <c r="X117" t="s">
        <v>71</v>
      </c>
      <c r="Y117" t="s">
        <v>69</v>
      </c>
      <c r="Z117" t="s">
        <v>59</v>
      </c>
      <c r="AA117" t="s">
        <v>61</v>
      </c>
      <c r="AB117" t="s">
        <v>61</v>
      </c>
      <c r="AC117" t="s">
        <v>61</v>
      </c>
      <c r="AD117">
        <v>3768</v>
      </c>
      <c r="AE117">
        <v>3723</v>
      </c>
      <c r="AF117">
        <v>66</v>
      </c>
      <c r="AG117">
        <v>3607</v>
      </c>
      <c r="AH117">
        <v>8856</v>
      </c>
      <c r="AI117">
        <v>8853</v>
      </c>
      <c r="AJ117">
        <v>47</v>
      </c>
      <c r="AK117">
        <v>42</v>
      </c>
      <c r="AL117">
        <v>8842</v>
      </c>
      <c r="AM117">
        <v>9744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-99</v>
      </c>
      <c r="BD117">
        <v>-99</v>
      </c>
      <c r="BE117">
        <v>-99</v>
      </c>
      <c r="BF117">
        <v>-99</v>
      </c>
      <c r="BG117">
        <v>-99</v>
      </c>
      <c r="BH117">
        <f t="shared" si="21"/>
        <v>0</v>
      </c>
      <c r="BI117" t="str">
        <f t="shared" si="22"/>
        <v/>
      </c>
      <c r="BJ117" t="str">
        <f t="shared" si="23"/>
        <v/>
      </c>
      <c r="BK117" t="str">
        <f t="shared" si="24"/>
        <v/>
      </c>
      <c r="BL117" t="str">
        <f t="shared" si="25"/>
        <v/>
      </c>
      <c r="BM117" t="str">
        <f t="shared" si="26"/>
        <v/>
      </c>
      <c r="BN117" t="str">
        <f t="shared" si="27"/>
        <v/>
      </c>
      <c r="BO117" t="str">
        <f t="shared" si="28"/>
        <v/>
      </c>
      <c r="BP117" t="str">
        <f t="shared" si="29"/>
        <v/>
      </c>
      <c r="BQ117" t="str">
        <f t="shared" si="30"/>
        <v/>
      </c>
      <c r="BR117" t="str">
        <f t="shared" si="31"/>
        <v/>
      </c>
      <c r="BS117" t="str">
        <f t="shared" si="32"/>
        <v/>
      </c>
      <c r="BT117" t="str">
        <f t="shared" si="33"/>
        <v/>
      </c>
      <c r="BU117" t="str">
        <f t="shared" si="34"/>
        <v/>
      </c>
      <c r="BV117" t="str">
        <f t="shared" si="35"/>
        <v/>
      </c>
      <c r="BW117">
        <f t="shared" si="36"/>
        <v>0</v>
      </c>
      <c r="BX117">
        <f t="shared" si="37"/>
        <v>1</v>
      </c>
      <c r="BY117">
        <f t="shared" si="38"/>
        <v>0</v>
      </c>
      <c r="BZ117">
        <f t="shared" si="39"/>
        <v>0</v>
      </c>
      <c r="CA117">
        <f t="shared" si="40"/>
        <v>0</v>
      </c>
      <c r="CB117">
        <f t="shared" si="41"/>
        <v>1</v>
      </c>
    </row>
    <row r="118" spans="1:80" x14ac:dyDescent="0.35">
      <c r="A118">
        <v>4.5865057</v>
      </c>
      <c r="B118">
        <v>2007</v>
      </c>
      <c r="C118">
        <v>49</v>
      </c>
      <c r="D118">
        <v>0</v>
      </c>
      <c r="E118">
        <v>3</v>
      </c>
      <c r="F118">
        <v>-9</v>
      </c>
      <c r="G118">
        <v>0</v>
      </c>
      <c r="H118">
        <v>40010</v>
      </c>
      <c r="I118">
        <v>14</v>
      </c>
      <c r="J118">
        <v>1</v>
      </c>
      <c r="K118">
        <v>111234</v>
      </c>
      <c r="L118">
        <v>1</v>
      </c>
      <c r="M118">
        <v>3</v>
      </c>
      <c r="N118">
        <v>5</v>
      </c>
      <c r="O118">
        <v>41401</v>
      </c>
      <c r="P118">
        <v>40391</v>
      </c>
      <c r="Q118">
        <v>2724</v>
      </c>
      <c r="R118">
        <v>4439</v>
      </c>
      <c r="S118">
        <v>4280</v>
      </c>
      <c r="T118">
        <v>42822</v>
      </c>
      <c r="U118" t="s">
        <v>80</v>
      </c>
      <c r="V118">
        <v>25000</v>
      </c>
      <c r="W118">
        <v>4148</v>
      </c>
      <c r="X118">
        <v>42731</v>
      </c>
      <c r="Y118">
        <v>5856</v>
      </c>
      <c r="Z118" t="s">
        <v>61</v>
      </c>
      <c r="AA118" t="s">
        <v>61</v>
      </c>
      <c r="AB118" t="s">
        <v>61</v>
      </c>
      <c r="AC118" t="s">
        <v>61</v>
      </c>
      <c r="AD118">
        <v>3768</v>
      </c>
      <c r="AE118">
        <v>66</v>
      </c>
      <c r="AF118">
        <v>41</v>
      </c>
      <c r="AG118">
        <v>8856</v>
      </c>
      <c r="AH118">
        <v>3995</v>
      </c>
      <c r="AI118">
        <v>46</v>
      </c>
      <c r="AJ118">
        <v>3607</v>
      </c>
      <c r="AK118">
        <v>3722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-99</v>
      </c>
      <c r="BB118">
        <v>-99</v>
      </c>
      <c r="BC118">
        <v>-99</v>
      </c>
      <c r="BD118">
        <v>-99</v>
      </c>
      <c r="BE118">
        <v>-99</v>
      </c>
      <c r="BF118">
        <v>-99</v>
      </c>
      <c r="BG118">
        <v>-99</v>
      </c>
      <c r="BH118">
        <f t="shared" si="21"/>
        <v>0</v>
      </c>
      <c r="BI118" t="str">
        <f t="shared" si="22"/>
        <v/>
      </c>
      <c r="BJ118" t="str">
        <f t="shared" si="23"/>
        <v/>
      </c>
      <c r="BK118" t="str">
        <f t="shared" si="24"/>
        <v/>
      </c>
      <c r="BL118" t="str">
        <f t="shared" si="25"/>
        <v/>
      </c>
      <c r="BM118" t="str">
        <f t="shared" si="26"/>
        <v/>
      </c>
      <c r="BN118" t="str">
        <f t="shared" si="27"/>
        <v/>
      </c>
      <c r="BO118" t="str">
        <f t="shared" si="28"/>
        <v/>
      </c>
      <c r="BP118" t="str">
        <f t="shared" si="29"/>
        <v/>
      </c>
      <c r="BQ118" t="str">
        <f t="shared" si="30"/>
        <v/>
      </c>
      <c r="BR118" t="str">
        <f t="shared" si="31"/>
        <v/>
      </c>
      <c r="BS118" t="str">
        <f t="shared" si="32"/>
        <v/>
      </c>
      <c r="BT118" t="str">
        <f t="shared" si="33"/>
        <v/>
      </c>
      <c r="BU118" t="str">
        <f t="shared" si="34"/>
        <v/>
      </c>
      <c r="BV118" t="str">
        <f t="shared" si="35"/>
        <v/>
      </c>
      <c r="BW118">
        <f t="shared" si="36"/>
        <v>0</v>
      </c>
      <c r="BX118">
        <f t="shared" si="37"/>
        <v>1</v>
      </c>
      <c r="BY118">
        <f t="shared" si="38"/>
        <v>0</v>
      </c>
      <c r="BZ118">
        <f t="shared" si="39"/>
        <v>0</v>
      </c>
      <c r="CA118">
        <f t="shared" si="40"/>
        <v>0</v>
      </c>
      <c r="CB118">
        <f t="shared" si="41"/>
        <v>1</v>
      </c>
    </row>
    <row r="119" spans="1:80" x14ac:dyDescent="0.35">
      <c r="A119">
        <v>4.6981218</v>
      </c>
      <c r="B119">
        <v>2009</v>
      </c>
      <c r="C119">
        <v>49</v>
      </c>
      <c r="D119">
        <v>1</v>
      </c>
      <c r="E119">
        <v>1</v>
      </c>
      <c r="F119">
        <v>2</v>
      </c>
      <c r="G119">
        <v>0</v>
      </c>
      <c r="H119">
        <v>17123</v>
      </c>
      <c r="I119">
        <v>23</v>
      </c>
      <c r="J119">
        <v>2</v>
      </c>
      <c r="K119">
        <v>633772</v>
      </c>
      <c r="L119">
        <v>2</v>
      </c>
      <c r="M119">
        <v>1</v>
      </c>
      <c r="N119">
        <v>20</v>
      </c>
      <c r="O119">
        <v>41401</v>
      </c>
      <c r="P119">
        <v>42841</v>
      </c>
      <c r="Q119">
        <v>41402</v>
      </c>
      <c r="R119">
        <v>4142</v>
      </c>
      <c r="S119">
        <v>4139</v>
      </c>
      <c r="T119">
        <v>4254</v>
      </c>
      <c r="U119">
        <v>4019</v>
      </c>
      <c r="V119">
        <v>25000</v>
      </c>
      <c r="W119">
        <v>2724</v>
      </c>
      <c r="X119">
        <v>5939</v>
      </c>
      <c r="Y119">
        <v>30000</v>
      </c>
      <c r="Z119">
        <v>27801</v>
      </c>
      <c r="AA119" t="s">
        <v>64</v>
      </c>
      <c r="AB119" t="s">
        <v>72</v>
      </c>
      <c r="AC119" t="s">
        <v>59</v>
      </c>
      <c r="AD119">
        <v>3768</v>
      </c>
      <c r="AE119">
        <v>3722</v>
      </c>
      <c r="AF119">
        <v>66</v>
      </c>
      <c r="AG119">
        <v>3607</v>
      </c>
      <c r="AH119">
        <v>40</v>
      </c>
      <c r="AI119">
        <v>45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-99</v>
      </c>
      <c r="AZ119">
        <v>-99</v>
      </c>
      <c r="BA119">
        <v>-99</v>
      </c>
      <c r="BB119">
        <v>-99</v>
      </c>
      <c r="BC119">
        <v>-99</v>
      </c>
      <c r="BD119">
        <v>-99</v>
      </c>
      <c r="BE119">
        <v>-99</v>
      </c>
      <c r="BF119">
        <v>-99</v>
      </c>
      <c r="BG119">
        <v>-99</v>
      </c>
      <c r="BH119">
        <f t="shared" si="21"/>
        <v>0</v>
      </c>
      <c r="BI119" t="str">
        <f t="shared" si="22"/>
        <v/>
      </c>
      <c r="BJ119" t="str">
        <f t="shared" si="23"/>
        <v/>
      </c>
      <c r="BK119" t="str">
        <f t="shared" si="24"/>
        <v/>
      </c>
      <c r="BL119" t="str">
        <f t="shared" si="25"/>
        <v/>
      </c>
      <c r="BM119" t="str">
        <f t="shared" si="26"/>
        <v/>
      </c>
      <c r="BN119" t="str">
        <f t="shared" si="27"/>
        <v/>
      </c>
      <c r="BO119" t="str">
        <f t="shared" si="28"/>
        <v/>
      </c>
      <c r="BP119" t="str">
        <f t="shared" si="29"/>
        <v/>
      </c>
      <c r="BQ119" t="str">
        <f t="shared" si="30"/>
        <v/>
      </c>
      <c r="BR119" t="str">
        <f t="shared" si="31"/>
        <v/>
      </c>
      <c r="BS119" t="str">
        <f t="shared" si="32"/>
        <v/>
      </c>
      <c r="BT119" t="str">
        <f t="shared" si="33"/>
        <v/>
      </c>
      <c r="BU119" t="str">
        <f t="shared" si="34"/>
        <v/>
      </c>
      <c r="BV119" t="str">
        <f t="shared" si="35"/>
        <v/>
      </c>
      <c r="BW119">
        <f t="shared" si="36"/>
        <v>0</v>
      </c>
      <c r="BX119">
        <f t="shared" si="37"/>
        <v>1</v>
      </c>
      <c r="BY119">
        <f t="shared" si="38"/>
        <v>0</v>
      </c>
      <c r="BZ119">
        <f t="shared" si="39"/>
        <v>0</v>
      </c>
      <c r="CA119">
        <f t="shared" si="40"/>
        <v>0</v>
      </c>
      <c r="CB119">
        <f t="shared" si="41"/>
        <v>0</v>
      </c>
    </row>
    <row r="120" spans="1:80" x14ac:dyDescent="0.35">
      <c r="A120">
        <v>4.6981218</v>
      </c>
      <c r="B120">
        <v>2009</v>
      </c>
      <c r="C120">
        <v>49</v>
      </c>
      <c r="D120">
        <v>0</v>
      </c>
      <c r="E120">
        <v>2</v>
      </c>
      <c r="F120">
        <v>-9</v>
      </c>
      <c r="G120">
        <v>0</v>
      </c>
      <c r="H120">
        <v>39047</v>
      </c>
      <c r="I120">
        <v>6</v>
      </c>
      <c r="J120">
        <v>-9</v>
      </c>
      <c r="K120">
        <v>135152</v>
      </c>
      <c r="L120">
        <v>2</v>
      </c>
      <c r="M120">
        <v>2</v>
      </c>
      <c r="N120">
        <v>1</v>
      </c>
      <c r="O120">
        <v>9971</v>
      </c>
      <c r="P120">
        <v>41011</v>
      </c>
      <c r="Q120">
        <v>5185</v>
      </c>
      <c r="R120">
        <v>9975</v>
      </c>
      <c r="S120">
        <v>5845</v>
      </c>
      <c r="T120">
        <v>9974</v>
      </c>
      <c r="U120">
        <v>5770</v>
      </c>
      <c r="V120">
        <v>2875</v>
      </c>
      <c r="W120">
        <v>4271</v>
      </c>
      <c r="X120">
        <v>4280</v>
      </c>
      <c r="Y120">
        <v>7455</v>
      </c>
      <c r="Z120">
        <v>41401</v>
      </c>
      <c r="AA120" t="s">
        <v>64</v>
      </c>
      <c r="AB120" t="s">
        <v>61</v>
      </c>
      <c r="AC120" t="s">
        <v>61</v>
      </c>
      <c r="AD120">
        <v>3768</v>
      </c>
      <c r="AE120">
        <v>3766</v>
      </c>
      <c r="AF120">
        <v>3764</v>
      </c>
      <c r="AG120">
        <v>3571</v>
      </c>
      <c r="AH120">
        <v>3764</v>
      </c>
      <c r="AI120">
        <v>341</v>
      </c>
      <c r="AJ120">
        <v>3479</v>
      </c>
      <c r="AK120">
        <v>3961</v>
      </c>
      <c r="AL120">
        <v>9672</v>
      </c>
      <c r="AM120">
        <v>9904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>
        <v>1</v>
      </c>
      <c r="AT120">
        <v>-99</v>
      </c>
      <c r="AU120">
        <v>-99</v>
      </c>
      <c r="AV120">
        <v>-99</v>
      </c>
      <c r="AW120">
        <v>-99</v>
      </c>
      <c r="AX120">
        <v>-99</v>
      </c>
      <c r="AY120">
        <v>-99</v>
      </c>
      <c r="AZ120">
        <v>-99</v>
      </c>
      <c r="BA120">
        <v>-99</v>
      </c>
      <c r="BB120">
        <v>-99</v>
      </c>
      <c r="BC120">
        <v>-99</v>
      </c>
      <c r="BD120">
        <v>-99</v>
      </c>
      <c r="BE120">
        <v>-99</v>
      </c>
      <c r="BF120">
        <v>-99</v>
      </c>
      <c r="BG120">
        <v>-99</v>
      </c>
      <c r="BH120">
        <f t="shared" si="21"/>
        <v>1</v>
      </c>
      <c r="BI120" t="str">
        <f t="shared" si="22"/>
        <v/>
      </c>
      <c r="BJ120" t="str">
        <f t="shared" si="23"/>
        <v/>
      </c>
      <c r="BK120" t="str">
        <f t="shared" si="24"/>
        <v/>
      </c>
      <c r="BL120" t="str">
        <f t="shared" si="25"/>
        <v/>
      </c>
      <c r="BM120" t="str">
        <f t="shared" si="26"/>
        <v/>
      </c>
      <c r="BN120" t="str">
        <f t="shared" si="27"/>
        <v/>
      </c>
      <c r="BO120" t="str">
        <f t="shared" si="28"/>
        <v/>
      </c>
      <c r="BP120" t="str">
        <f t="shared" si="29"/>
        <v/>
      </c>
      <c r="BQ120" t="str">
        <f t="shared" si="30"/>
        <v/>
      </c>
      <c r="BR120" t="str">
        <f t="shared" si="31"/>
        <v/>
      </c>
      <c r="BS120" t="str">
        <f t="shared" si="32"/>
        <v/>
      </c>
      <c r="BT120" t="str">
        <f t="shared" si="33"/>
        <v/>
      </c>
      <c r="BU120" t="str">
        <f t="shared" si="34"/>
        <v/>
      </c>
      <c r="BV120" t="str">
        <f t="shared" si="35"/>
        <v/>
      </c>
      <c r="BW120">
        <f t="shared" si="36"/>
        <v>1</v>
      </c>
      <c r="BX120">
        <f t="shared" si="37"/>
        <v>0</v>
      </c>
      <c r="BY120">
        <f t="shared" si="38"/>
        <v>0</v>
      </c>
      <c r="BZ120">
        <f t="shared" si="39"/>
        <v>1</v>
      </c>
      <c r="CA120">
        <f t="shared" si="40"/>
        <v>1</v>
      </c>
      <c r="CB120">
        <f t="shared" si="41"/>
        <v>1</v>
      </c>
    </row>
    <row r="121" spans="1:80" x14ac:dyDescent="0.35">
      <c r="A121">
        <v>5.2392257999999998</v>
      </c>
      <c r="B121">
        <v>2009</v>
      </c>
      <c r="C121">
        <v>49</v>
      </c>
      <c r="D121">
        <v>0</v>
      </c>
      <c r="E121">
        <v>3</v>
      </c>
      <c r="F121">
        <v>-9</v>
      </c>
      <c r="G121">
        <v>0</v>
      </c>
      <c r="H121">
        <v>53065</v>
      </c>
      <c r="I121">
        <v>6</v>
      </c>
      <c r="J121">
        <v>1</v>
      </c>
      <c r="K121">
        <v>245858</v>
      </c>
      <c r="L121">
        <v>3</v>
      </c>
      <c r="M121">
        <v>2</v>
      </c>
      <c r="N121">
        <v>1</v>
      </c>
      <c r="O121">
        <v>41071</v>
      </c>
      <c r="P121">
        <v>42823</v>
      </c>
      <c r="Q121">
        <v>49121</v>
      </c>
      <c r="R121">
        <v>41401</v>
      </c>
      <c r="S121">
        <v>4280</v>
      </c>
      <c r="T121">
        <v>25000</v>
      </c>
      <c r="U121">
        <v>4019</v>
      </c>
      <c r="V121">
        <v>2724</v>
      </c>
      <c r="W121" t="s">
        <v>65</v>
      </c>
      <c r="X121">
        <v>27800</v>
      </c>
      <c r="Y121" t="s">
        <v>61</v>
      </c>
      <c r="Z121" t="s">
        <v>61</v>
      </c>
      <c r="AA121" t="s">
        <v>61</v>
      </c>
      <c r="AB121" t="s">
        <v>61</v>
      </c>
      <c r="AC121" t="s">
        <v>61</v>
      </c>
      <c r="AD121">
        <v>3768</v>
      </c>
      <c r="AE121">
        <v>66</v>
      </c>
      <c r="AF121">
        <v>3607</v>
      </c>
      <c r="AG121">
        <v>46</v>
      </c>
      <c r="AH121">
        <v>41</v>
      </c>
      <c r="AI121">
        <v>8872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-99</v>
      </c>
      <c r="AZ121">
        <v>-99</v>
      </c>
      <c r="BA121">
        <v>-99</v>
      </c>
      <c r="BB121">
        <v>-99</v>
      </c>
      <c r="BC121">
        <v>-99</v>
      </c>
      <c r="BD121">
        <v>-99</v>
      </c>
      <c r="BE121">
        <v>-99</v>
      </c>
      <c r="BF121">
        <v>-99</v>
      </c>
      <c r="BG121">
        <v>-99</v>
      </c>
      <c r="BH121">
        <f t="shared" si="21"/>
        <v>1</v>
      </c>
      <c r="BI121" t="str">
        <f t="shared" si="22"/>
        <v/>
      </c>
      <c r="BJ121" t="str">
        <f t="shared" si="23"/>
        <v/>
      </c>
      <c r="BK121" t="str">
        <f t="shared" si="24"/>
        <v/>
      </c>
      <c r="BL121" t="str">
        <f t="shared" si="25"/>
        <v/>
      </c>
      <c r="BM121" t="str">
        <f t="shared" si="26"/>
        <v/>
      </c>
      <c r="BN121" t="str">
        <f t="shared" si="27"/>
        <v/>
      </c>
      <c r="BO121" t="str">
        <f t="shared" si="28"/>
        <v/>
      </c>
      <c r="BP121" t="str">
        <f t="shared" si="29"/>
        <v/>
      </c>
      <c r="BQ121" t="str">
        <f t="shared" si="30"/>
        <v/>
      </c>
      <c r="BR121" t="str">
        <f t="shared" si="31"/>
        <v/>
      </c>
      <c r="BS121" t="str">
        <f t="shared" si="32"/>
        <v/>
      </c>
      <c r="BT121" t="str">
        <f t="shared" si="33"/>
        <v/>
      </c>
      <c r="BU121" t="str">
        <f t="shared" si="34"/>
        <v/>
      </c>
      <c r="BV121" t="str">
        <f t="shared" si="35"/>
        <v/>
      </c>
      <c r="BW121">
        <f t="shared" si="36"/>
        <v>1</v>
      </c>
      <c r="BX121">
        <f t="shared" si="37"/>
        <v>1</v>
      </c>
      <c r="BY121">
        <f t="shared" si="38"/>
        <v>0</v>
      </c>
      <c r="BZ121">
        <f t="shared" si="39"/>
        <v>1</v>
      </c>
      <c r="CA121">
        <f t="shared" si="40"/>
        <v>1</v>
      </c>
      <c r="CB121">
        <f t="shared" si="41"/>
        <v>1</v>
      </c>
    </row>
    <row r="122" spans="1:80" x14ac:dyDescent="0.35">
      <c r="A122">
        <v>5.3693093999999997</v>
      </c>
      <c r="B122">
        <v>2010</v>
      </c>
      <c r="C122">
        <v>49</v>
      </c>
      <c r="D122">
        <v>1</v>
      </c>
      <c r="E122">
        <v>3</v>
      </c>
      <c r="F122">
        <v>-9</v>
      </c>
      <c r="G122">
        <v>0</v>
      </c>
      <c r="H122">
        <v>12007</v>
      </c>
      <c r="I122">
        <v>8</v>
      </c>
      <c r="J122">
        <v>2</v>
      </c>
      <c r="K122">
        <v>225367</v>
      </c>
      <c r="L122">
        <v>-9</v>
      </c>
      <c r="M122">
        <v>1</v>
      </c>
      <c r="N122">
        <v>20</v>
      </c>
      <c r="O122">
        <v>41071</v>
      </c>
      <c r="P122">
        <v>41402</v>
      </c>
      <c r="Q122">
        <v>41401</v>
      </c>
      <c r="R122">
        <v>4019</v>
      </c>
      <c r="S122">
        <v>2724</v>
      </c>
      <c r="T122">
        <v>25000</v>
      </c>
      <c r="U122">
        <v>2768</v>
      </c>
      <c r="V122">
        <v>27800</v>
      </c>
      <c r="W122" t="s">
        <v>61</v>
      </c>
      <c r="X122" t="s">
        <v>61</v>
      </c>
      <c r="Y122" t="s">
        <v>61</v>
      </c>
      <c r="Z122" t="s">
        <v>61</v>
      </c>
      <c r="AA122" t="s">
        <v>61</v>
      </c>
      <c r="AB122" t="s">
        <v>61</v>
      </c>
      <c r="AC122" t="s">
        <v>61</v>
      </c>
      <c r="AD122">
        <v>3768</v>
      </c>
      <c r="AE122">
        <v>3722</v>
      </c>
      <c r="AF122">
        <v>66</v>
      </c>
      <c r="AG122">
        <v>3607</v>
      </c>
      <c r="AH122">
        <v>3606</v>
      </c>
      <c r="AI122">
        <v>8856</v>
      </c>
      <c r="AJ122">
        <v>8853</v>
      </c>
      <c r="AK122">
        <v>47</v>
      </c>
      <c r="AL122">
        <v>41</v>
      </c>
      <c r="AM122" t="s">
        <v>62</v>
      </c>
      <c r="AN122" t="s">
        <v>62</v>
      </c>
      <c r="AO122" t="s">
        <v>62</v>
      </c>
      <c r="AP122" t="s">
        <v>62</v>
      </c>
      <c r="AQ122" t="s">
        <v>62</v>
      </c>
      <c r="AR122" t="s">
        <v>62</v>
      </c>
      <c r="AS122">
        <v>1</v>
      </c>
      <c r="AT122">
        <v>0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1</v>
      </c>
      <c r="BB122">
        <v>-99</v>
      </c>
      <c r="BC122">
        <v>-99</v>
      </c>
      <c r="BD122">
        <v>-99</v>
      </c>
      <c r="BE122">
        <v>-99</v>
      </c>
      <c r="BF122">
        <v>-99</v>
      </c>
      <c r="BG122">
        <v>-99</v>
      </c>
      <c r="BH122">
        <f t="shared" si="21"/>
        <v>1</v>
      </c>
      <c r="BI122" t="str">
        <f t="shared" si="22"/>
        <v/>
      </c>
      <c r="BJ122" t="str">
        <f t="shared" si="23"/>
        <v/>
      </c>
      <c r="BK122" t="str">
        <f t="shared" si="24"/>
        <v/>
      </c>
      <c r="BL122" t="str">
        <f t="shared" si="25"/>
        <v/>
      </c>
      <c r="BM122" t="str">
        <f t="shared" si="26"/>
        <v/>
      </c>
      <c r="BN122" t="str">
        <f t="shared" si="27"/>
        <v/>
      </c>
      <c r="BO122" t="str">
        <f t="shared" si="28"/>
        <v/>
      </c>
      <c r="BP122" t="str">
        <f t="shared" si="29"/>
        <v/>
      </c>
      <c r="BQ122" t="str">
        <f t="shared" si="30"/>
        <v/>
      </c>
      <c r="BR122" t="str">
        <f t="shared" si="31"/>
        <v/>
      </c>
      <c r="BS122" t="str">
        <f t="shared" si="32"/>
        <v/>
      </c>
      <c r="BT122" t="str">
        <f t="shared" si="33"/>
        <v/>
      </c>
      <c r="BU122" t="str">
        <f t="shared" si="34"/>
        <v/>
      </c>
      <c r="BV122" t="str">
        <f t="shared" si="35"/>
        <v/>
      </c>
      <c r="BW122">
        <f t="shared" si="36"/>
        <v>1</v>
      </c>
      <c r="BX122">
        <f t="shared" si="37"/>
        <v>1</v>
      </c>
      <c r="BY122">
        <f t="shared" si="38"/>
        <v>0</v>
      </c>
      <c r="BZ122">
        <f t="shared" si="39"/>
        <v>1</v>
      </c>
      <c r="CA122">
        <f t="shared" si="40"/>
        <v>1</v>
      </c>
      <c r="CB122">
        <f t="shared" si="41"/>
        <v>0</v>
      </c>
    </row>
    <row r="123" spans="1:80" x14ac:dyDescent="0.35">
      <c r="A123">
        <v>4.9730537000000004</v>
      </c>
      <c r="B123">
        <v>2010</v>
      </c>
      <c r="C123">
        <v>49</v>
      </c>
      <c r="D123">
        <v>1</v>
      </c>
      <c r="E123">
        <v>4</v>
      </c>
      <c r="F123">
        <v>-9</v>
      </c>
      <c r="G123">
        <v>0</v>
      </c>
      <c r="H123">
        <v>21003</v>
      </c>
      <c r="I123">
        <v>4</v>
      </c>
      <c r="J123">
        <v>1</v>
      </c>
      <c r="K123">
        <v>137619</v>
      </c>
      <c r="L123">
        <v>1</v>
      </c>
      <c r="M123">
        <v>1</v>
      </c>
      <c r="N123">
        <v>20</v>
      </c>
      <c r="O123">
        <v>42823</v>
      </c>
      <c r="P123">
        <v>41011</v>
      </c>
      <c r="Q123">
        <v>42741</v>
      </c>
      <c r="R123">
        <v>78551</v>
      </c>
      <c r="S123">
        <v>5849</v>
      </c>
      <c r="T123">
        <v>2869</v>
      </c>
      <c r="U123">
        <v>99683</v>
      </c>
      <c r="V123">
        <v>2762</v>
      </c>
      <c r="W123">
        <v>4589</v>
      </c>
      <c r="X123">
        <v>41401</v>
      </c>
      <c r="Y123">
        <v>2763</v>
      </c>
      <c r="Z123">
        <v>51882</v>
      </c>
      <c r="AA123">
        <v>2851</v>
      </c>
      <c r="AB123">
        <v>25541</v>
      </c>
      <c r="AC123">
        <v>4271</v>
      </c>
      <c r="AD123">
        <v>3751</v>
      </c>
      <c r="AE123">
        <v>9672</v>
      </c>
      <c r="AF123">
        <v>3768</v>
      </c>
      <c r="AG123">
        <v>3611</v>
      </c>
      <c r="AH123">
        <v>3764</v>
      </c>
      <c r="AI123">
        <v>3762</v>
      </c>
      <c r="AJ123" t="s">
        <v>62</v>
      </c>
      <c r="AK123" t="s">
        <v>62</v>
      </c>
      <c r="AL123" t="s">
        <v>62</v>
      </c>
      <c r="AM123" t="s">
        <v>62</v>
      </c>
      <c r="AN123" t="s">
        <v>62</v>
      </c>
      <c r="AO123" t="s">
        <v>62</v>
      </c>
      <c r="AP123" t="s">
        <v>62</v>
      </c>
      <c r="AQ123" t="s">
        <v>62</v>
      </c>
      <c r="AR123" t="s">
        <v>62</v>
      </c>
      <c r="AS123">
        <v>7</v>
      </c>
      <c r="AT123">
        <v>0</v>
      </c>
      <c r="AU123">
        <v>1</v>
      </c>
      <c r="AV123">
        <v>1</v>
      </c>
      <c r="AW123">
        <v>1</v>
      </c>
      <c r="AX123">
        <v>3</v>
      </c>
      <c r="AY123">
        <v>-99</v>
      </c>
      <c r="AZ123">
        <v>-99</v>
      </c>
      <c r="BA123">
        <v>-99</v>
      </c>
      <c r="BB123">
        <v>-99</v>
      </c>
      <c r="BC123">
        <v>-99</v>
      </c>
      <c r="BD123">
        <v>-99</v>
      </c>
      <c r="BE123">
        <v>-99</v>
      </c>
      <c r="BF123">
        <v>-99</v>
      </c>
      <c r="BG123">
        <v>-99</v>
      </c>
      <c r="BH123" t="str">
        <f t="shared" si="21"/>
        <v/>
      </c>
      <c r="BI123" t="str">
        <f t="shared" si="22"/>
        <v/>
      </c>
      <c r="BJ123">
        <f t="shared" si="23"/>
        <v>1</v>
      </c>
      <c r="BK123" t="str">
        <f t="shared" si="24"/>
        <v/>
      </c>
      <c r="BL123" t="str">
        <f t="shared" si="25"/>
        <v/>
      </c>
      <c r="BM123" t="str">
        <f t="shared" si="26"/>
        <v/>
      </c>
      <c r="BN123" t="str">
        <f t="shared" si="27"/>
        <v/>
      </c>
      <c r="BO123" t="str">
        <f t="shared" si="28"/>
        <v/>
      </c>
      <c r="BP123" t="str">
        <f t="shared" si="29"/>
        <v/>
      </c>
      <c r="BQ123" t="str">
        <f t="shared" si="30"/>
        <v/>
      </c>
      <c r="BR123" t="str">
        <f t="shared" si="31"/>
        <v/>
      </c>
      <c r="BS123" t="str">
        <f t="shared" si="32"/>
        <v/>
      </c>
      <c r="BT123" t="str">
        <f t="shared" si="33"/>
        <v/>
      </c>
      <c r="BU123" t="str">
        <f t="shared" si="34"/>
        <v/>
      </c>
      <c r="BV123" t="str">
        <f t="shared" si="35"/>
        <v/>
      </c>
      <c r="BW123">
        <f t="shared" si="36"/>
        <v>1</v>
      </c>
      <c r="BX123">
        <f t="shared" si="37"/>
        <v>0</v>
      </c>
      <c r="BY123">
        <f t="shared" si="38"/>
        <v>1</v>
      </c>
      <c r="BZ123">
        <f t="shared" si="39"/>
        <v>1</v>
      </c>
      <c r="CA123">
        <f t="shared" si="40"/>
        <v>1</v>
      </c>
      <c r="CB123">
        <f t="shared" si="41"/>
        <v>0</v>
      </c>
    </row>
    <row r="124" spans="1:80" x14ac:dyDescent="0.35">
      <c r="A124">
        <v>5.4700958999999996</v>
      </c>
      <c r="B124">
        <v>2010</v>
      </c>
      <c r="C124">
        <v>49</v>
      </c>
      <c r="D124">
        <v>0</v>
      </c>
      <c r="E124">
        <v>2</v>
      </c>
      <c r="F124">
        <v>3</v>
      </c>
      <c r="G124">
        <v>0</v>
      </c>
      <c r="H124">
        <v>42201</v>
      </c>
      <c r="I124">
        <v>12</v>
      </c>
      <c r="J124">
        <v>3</v>
      </c>
      <c r="K124">
        <v>546238</v>
      </c>
      <c r="L124">
        <v>2</v>
      </c>
      <c r="M124">
        <v>1</v>
      </c>
      <c r="N124">
        <v>1</v>
      </c>
      <c r="O124">
        <v>4280</v>
      </c>
      <c r="P124">
        <v>4260</v>
      </c>
      <c r="Q124">
        <v>25000</v>
      </c>
      <c r="R124">
        <v>40390</v>
      </c>
      <c r="S124">
        <v>2767</v>
      </c>
      <c r="T124" t="s">
        <v>83</v>
      </c>
      <c r="U124">
        <v>4241</v>
      </c>
      <c r="V124" t="s">
        <v>59</v>
      </c>
      <c r="W124">
        <v>4254</v>
      </c>
      <c r="X124">
        <v>2724</v>
      </c>
      <c r="Y124">
        <v>41401</v>
      </c>
      <c r="Z124">
        <v>28521</v>
      </c>
      <c r="AA124">
        <v>5854</v>
      </c>
      <c r="AB124" t="s">
        <v>61</v>
      </c>
      <c r="AC124" t="s">
        <v>61</v>
      </c>
      <c r="AD124">
        <v>3768</v>
      </c>
      <c r="AE124">
        <v>66</v>
      </c>
      <c r="AF124">
        <v>3723</v>
      </c>
      <c r="AG124">
        <v>8856</v>
      </c>
      <c r="AH124">
        <v>3607</v>
      </c>
      <c r="AI124">
        <v>45</v>
      </c>
      <c r="AJ124">
        <v>40</v>
      </c>
      <c r="AK124">
        <v>8856</v>
      </c>
      <c r="AL124">
        <v>3721</v>
      </c>
      <c r="AM124" t="s">
        <v>62</v>
      </c>
      <c r="AN124" t="s">
        <v>62</v>
      </c>
      <c r="AO124" t="s">
        <v>62</v>
      </c>
      <c r="AP124" t="s">
        <v>62</v>
      </c>
      <c r="AQ124" t="s">
        <v>62</v>
      </c>
      <c r="AR124" t="s">
        <v>62</v>
      </c>
      <c r="AS124">
        <v>3</v>
      </c>
      <c r="AT124">
        <v>3</v>
      </c>
      <c r="AU124">
        <v>0</v>
      </c>
      <c r="AV124">
        <v>0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-99</v>
      </c>
      <c r="BC124">
        <v>-99</v>
      </c>
      <c r="BD124">
        <v>-99</v>
      </c>
      <c r="BE124">
        <v>-99</v>
      </c>
      <c r="BF124">
        <v>-99</v>
      </c>
      <c r="BG124">
        <v>-99</v>
      </c>
      <c r="BH124">
        <f t="shared" si="21"/>
        <v>3</v>
      </c>
      <c r="BI124" t="str">
        <f t="shared" si="22"/>
        <v/>
      </c>
      <c r="BJ124" t="str">
        <f t="shared" si="23"/>
        <v/>
      </c>
      <c r="BK124" t="str">
        <f t="shared" si="24"/>
        <v/>
      </c>
      <c r="BL124" t="str">
        <f t="shared" si="25"/>
        <v/>
      </c>
      <c r="BM124" t="str">
        <f t="shared" si="26"/>
        <v/>
      </c>
      <c r="BN124" t="str">
        <f t="shared" si="27"/>
        <v/>
      </c>
      <c r="BO124" t="str">
        <f t="shared" si="28"/>
        <v/>
      </c>
      <c r="BP124" t="str">
        <f t="shared" si="29"/>
        <v/>
      </c>
      <c r="BQ124" t="str">
        <f t="shared" si="30"/>
        <v/>
      </c>
      <c r="BR124" t="str">
        <f t="shared" si="31"/>
        <v/>
      </c>
      <c r="BS124" t="str">
        <f t="shared" si="32"/>
        <v/>
      </c>
      <c r="BT124" t="str">
        <f t="shared" si="33"/>
        <v/>
      </c>
      <c r="BU124" t="str">
        <f t="shared" si="34"/>
        <v/>
      </c>
      <c r="BV124" t="str">
        <f t="shared" si="35"/>
        <v/>
      </c>
      <c r="BW124">
        <f t="shared" si="36"/>
        <v>3</v>
      </c>
      <c r="BX124">
        <f t="shared" si="37"/>
        <v>1</v>
      </c>
      <c r="BY124">
        <f t="shared" si="38"/>
        <v>0</v>
      </c>
      <c r="BZ124">
        <f t="shared" si="39"/>
        <v>0</v>
      </c>
      <c r="CA124">
        <f t="shared" si="40"/>
        <v>0</v>
      </c>
      <c r="CB124">
        <f t="shared" si="41"/>
        <v>1</v>
      </c>
    </row>
    <row r="125" spans="1:80" x14ac:dyDescent="0.35">
      <c r="A125">
        <v>4.5922435999999998</v>
      </c>
      <c r="B125">
        <v>2011</v>
      </c>
      <c r="C125">
        <v>49</v>
      </c>
      <c r="D125">
        <v>0</v>
      </c>
      <c r="E125">
        <v>3</v>
      </c>
      <c r="F125">
        <v>4</v>
      </c>
      <c r="G125">
        <v>0</v>
      </c>
      <c r="H125">
        <v>36300</v>
      </c>
      <c r="I125">
        <v>4</v>
      </c>
      <c r="J125">
        <v>4</v>
      </c>
      <c r="K125">
        <v>150578</v>
      </c>
      <c r="L125">
        <v>4</v>
      </c>
      <c r="M125">
        <v>1</v>
      </c>
      <c r="N125">
        <v>1</v>
      </c>
      <c r="O125">
        <v>42831</v>
      </c>
      <c r="P125">
        <v>486</v>
      </c>
      <c r="Q125">
        <v>4280</v>
      </c>
      <c r="R125">
        <v>2761</v>
      </c>
      <c r="S125">
        <v>4271</v>
      </c>
      <c r="T125">
        <v>41401</v>
      </c>
      <c r="U125">
        <v>25002</v>
      </c>
      <c r="V125">
        <v>4148</v>
      </c>
      <c r="W125">
        <v>4011</v>
      </c>
      <c r="X125">
        <v>53081</v>
      </c>
      <c r="Y125">
        <v>42789</v>
      </c>
      <c r="Z125">
        <v>2858</v>
      </c>
      <c r="AA125" t="s">
        <v>72</v>
      </c>
      <c r="AB125">
        <v>78791</v>
      </c>
      <c r="AC125">
        <v>5730</v>
      </c>
      <c r="AD125">
        <v>3768</v>
      </c>
      <c r="AE125">
        <v>3721</v>
      </c>
      <c r="AF125">
        <v>3721</v>
      </c>
      <c r="AG125">
        <v>66</v>
      </c>
      <c r="AH125">
        <v>3607</v>
      </c>
      <c r="AI125">
        <v>8856</v>
      </c>
      <c r="AJ125">
        <v>8964</v>
      </c>
      <c r="AK125">
        <v>8968</v>
      </c>
      <c r="AL125">
        <v>8842</v>
      </c>
      <c r="AM125">
        <v>46</v>
      </c>
      <c r="AN125">
        <v>40</v>
      </c>
      <c r="AO125">
        <v>24</v>
      </c>
      <c r="AP125">
        <v>8964</v>
      </c>
      <c r="AQ125" t="s">
        <v>62</v>
      </c>
      <c r="AR125" t="s">
        <v>62</v>
      </c>
      <c r="AS125">
        <v>11</v>
      </c>
      <c r="AT125">
        <v>4</v>
      </c>
      <c r="AU125">
        <v>11</v>
      </c>
      <c r="AV125">
        <v>11</v>
      </c>
      <c r="AW125">
        <v>11</v>
      </c>
      <c r="AX125">
        <v>4</v>
      </c>
      <c r="AY125">
        <v>4</v>
      </c>
      <c r="AZ125">
        <v>4</v>
      </c>
      <c r="BA125">
        <v>11</v>
      </c>
      <c r="BB125">
        <v>11</v>
      </c>
      <c r="BC125">
        <v>11</v>
      </c>
      <c r="BD125">
        <v>11</v>
      </c>
      <c r="BE125">
        <v>11</v>
      </c>
      <c r="BF125">
        <v>-99</v>
      </c>
      <c r="BG125">
        <v>-99</v>
      </c>
      <c r="BH125">
        <f t="shared" si="21"/>
        <v>11</v>
      </c>
      <c r="BI125" t="str">
        <f t="shared" si="22"/>
        <v/>
      </c>
      <c r="BJ125" t="str">
        <f t="shared" si="23"/>
        <v/>
      </c>
      <c r="BK125" t="str">
        <f t="shared" si="24"/>
        <v/>
      </c>
      <c r="BL125" t="str">
        <f t="shared" si="25"/>
        <v/>
      </c>
      <c r="BM125" t="str">
        <f t="shared" si="26"/>
        <v/>
      </c>
      <c r="BN125" t="str">
        <f t="shared" si="27"/>
        <v/>
      </c>
      <c r="BO125" t="str">
        <f t="shared" si="28"/>
        <v/>
      </c>
      <c r="BP125" t="str">
        <f t="shared" si="29"/>
        <v/>
      </c>
      <c r="BQ125" t="str">
        <f t="shared" si="30"/>
        <v/>
      </c>
      <c r="BR125" t="str">
        <f t="shared" si="31"/>
        <v/>
      </c>
      <c r="BS125" t="str">
        <f t="shared" si="32"/>
        <v/>
      </c>
      <c r="BT125" t="str">
        <f t="shared" si="33"/>
        <v/>
      </c>
      <c r="BU125" t="str">
        <f t="shared" si="34"/>
        <v/>
      </c>
      <c r="BV125" t="str">
        <f t="shared" si="35"/>
        <v/>
      </c>
      <c r="BW125">
        <f t="shared" si="36"/>
        <v>11</v>
      </c>
      <c r="BX125">
        <f t="shared" si="37"/>
        <v>1</v>
      </c>
      <c r="BY125">
        <f t="shared" si="38"/>
        <v>0</v>
      </c>
      <c r="BZ125">
        <f t="shared" si="39"/>
        <v>0</v>
      </c>
      <c r="CA125">
        <f t="shared" si="40"/>
        <v>0</v>
      </c>
      <c r="CB125">
        <f t="shared" si="41"/>
        <v>1</v>
      </c>
    </row>
    <row r="126" spans="1:80" x14ac:dyDescent="0.35">
      <c r="A126">
        <v>4.5922435999999998</v>
      </c>
      <c r="B126">
        <v>2011</v>
      </c>
      <c r="C126">
        <v>49</v>
      </c>
      <c r="D126">
        <v>0</v>
      </c>
      <c r="E126">
        <v>3</v>
      </c>
      <c r="F126">
        <v>4</v>
      </c>
      <c r="G126">
        <v>0</v>
      </c>
      <c r="H126">
        <v>36336</v>
      </c>
      <c r="I126">
        <v>7</v>
      </c>
      <c r="J126">
        <v>6</v>
      </c>
      <c r="K126">
        <v>75503</v>
      </c>
      <c r="L126">
        <v>2</v>
      </c>
      <c r="M126">
        <v>2</v>
      </c>
      <c r="N126">
        <v>1</v>
      </c>
      <c r="O126">
        <v>41071</v>
      </c>
      <c r="P126">
        <v>41412</v>
      </c>
      <c r="Q126">
        <v>4271</v>
      </c>
      <c r="R126">
        <v>5119</v>
      </c>
      <c r="S126">
        <v>9982</v>
      </c>
      <c r="T126">
        <v>1618</v>
      </c>
      <c r="U126">
        <v>41401</v>
      </c>
      <c r="V126" t="s">
        <v>65</v>
      </c>
      <c r="W126">
        <v>4019</v>
      </c>
      <c r="X126">
        <v>4439</v>
      </c>
      <c r="Y126">
        <v>4240</v>
      </c>
      <c r="Z126">
        <v>2809</v>
      </c>
      <c r="AA126">
        <v>42741</v>
      </c>
      <c r="AB126">
        <v>4275</v>
      </c>
      <c r="AC126" t="s">
        <v>61</v>
      </c>
      <c r="AD126">
        <v>3768</v>
      </c>
      <c r="AE126">
        <v>3722</v>
      </c>
      <c r="AF126">
        <v>66</v>
      </c>
      <c r="AG126">
        <v>8856</v>
      </c>
      <c r="AH126">
        <v>8853</v>
      </c>
      <c r="AI126">
        <v>8842</v>
      </c>
      <c r="AJ126">
        <v>9904</v>
      </c>
      <c r="AK126">
        <v>8872</v>
      </c>
      <c r="AL126">
        <v>40</v>
      </c>
      <c r="AM126">
        <v>9604</v>
      </c>
      <c r="AN126" t="s">
        <v>62</v>
      </c>
      <c r="AO126" t="s">
        <v>62</v>
      </c>
      <c r="AP126" t="s">
        <v>62</v>
      </c>
      <c r="AQ126" t="s">
        <v>62</v>
      </c>
      <c r="AR126" t="s">
        <v>62</v>
      </c>
      <c r="AS126">
        <v>12</v>
      </c>
      <c r="AT126">
        <v>5</v>
      </c>
      <c r="AU126">
        <v>12</v>
      </c>
      <c r="AV126">
        <v>5</v>
      </c>
      <c r="AW126">
        <v>5</v>
      </c>
      <c r="AX126">
        <v>5</v>
      </c>
      <c r="AY126">
        <v>10</v>
      </c>
      <c r="AZ126">
        <v>6</v>
      </c>
      <c r="BA126">
        <v>12</v>
      </c>
      <c r="BB126">
        <v>13</v>
      </c>
      <c r="BC126">
        <v>-99</v>
      </c>
      <c r="BD126">
        <v>-99</v>
      </c>
      <c r="BE126">
        <v>-99</v>
      </c>
      <c r="BF126">
        <v>-99</v>
      </c>
      <c r="BG126">
        <v>-99</v>
      </c>
      <c r="BH126">
        <f t="shared" si="21"/>
        <v>12</v>
      </c>
      <c r="BI126" t="str">
        <f t="shared" si="22"/>
        <v/>
      </c>
      <c r="BJ126" t="str">
        <f t="shared" si="23"/>
        <v/>
      </c>
      <c r="BK126" t="str">
        <f t="shared" si="24"/>
        <v/>
      </c>
      <c r="BL126" t="str">
        <f t="shared" si="25"/>
        <v/>
      </c>
      <c r="BM126" t="str">
        <f t="shared" si="26"/>
        <v/>
      </c>
      <c r="BN126" t="str">
        <f t="shared" si="27"/>
        <v/>
      </c>
      <c r="BO126" t="str">
        <f t="shared" si="28"/>
        <v/>
      </c>
      <c r="BP126" t="str">
        <f t="shared" si="29"/>
        <v/>
      </c>
      <c r="BQ126" t="str">
        <f t="shared" si="30"/>
        <v/>
      </c>
      <c r="BR126" t="str">
        <f t="shared" si="31"/>
        <v/>
      </c>
      <c r="BS126" t="str">
        <f t="shared" si="32"/>
        <v/>
      </c>
      <c r="BT126" t="str">
        <f t="shared" si="33"/>
        <v/>
      </c>
      <c r="BU126" t="str">
        <f t="shared" si="34"/>
        <v/>
      </c>
      <c r="BV126" t="str">
        <f t="shared" si="35"/>
        <v/>
      </c>
      <c r="BW126">
        <f t="shared" si="36"/>
        <v>12</v>
      </c>
      <c r="BX126">
        <f t="shared" si="37"/>
        <v>1</v>
      </c>
      <c r="BY126">
        <f t="shared" si="38"/>
        <v>0</v>
      </c>
      <c r="BZ126">
        <f t="shared" si="39"/>
        <v>1</v>
      </c>
      <c r="CA126">
        <f t="shared" si="40"/>
        <v>1</v>
      </c>
      <c r="CB126">
        <f t="shared" si="41"/>
        <v>0</v>
      </c>
    </row>
    <row r="127" spans="1:80" x14ac:dyDescent="0.35">
      <c r="A127">
        <v>4.6285534999999998</v>
      </c>
      <c r="B127">
        <v>2011</v>
      </c>
      <c r="C127">
        <v>49</v>
      </c>
      <c r="D127">
        <v>0</v>
      </c>
      <c r="E127">
        <v>3</v>
      </c>
      <c r="F127">
        <v>-9</v>
      </c>
      <c r="G127">
        <v>0</v>
      </c>
      <c r="H127">
        <v>40038</v>
      </c>
      <c r="I127">
        <v>5</v>
      </c>
      <c r="J127">
        <v>1</v>
      </c>
      <c r="K127">
        <v>224163</v>
      </c>
      <c r="L127">
        <v>3</v>
      </c>
      <c r="M127">
        <v>1</v>
      </c>
      <c r="N127">
        <v>1</v>
      </c>
      <c r="O127">
        <v>4254</v>
      </c>
      <c r="P127">
        <v>43401</v>
      </c>
      <c r="Q127">
        <v>41519</v>
      </c>
      <c r="R127">
        <v>5849</v>
      </c>
      <c r="S127">
        <v>486</v>
      </c>
      <c r="T127">
        <v>42823</v>
      </c>
      <c r="U127">
        <v>42291</v>
      </c>
      <c r="V127">
        <v>5185</v>
      </c>
      <c r="W127" t="s">
        <v>81</v>
      </c>
      <c r="X127" t="s">
        <v>61</v>
      </c>
      <c r="Y127" t="s">
        <v>61</v>
      </c>
      <c r="Z127" t="s">
        <v>61</v>
      </c>
      <c r="AA127" t="s">
        <v>61</v>
      </c>
      <c r="AB127" t="s">
        <v>61</v>
      </c>
      <c r="AC127" t="s">
        <v>61</v>
      </c>
      <c r="AD127">
        <v>3766</v>
      </c>
      <c r="AE127">
        <v>3571</v>
      </c>
      <c r="AF127">
        <v>3768</v>
      </c>
      <c r="AG127">
        <v>3818</v>
      </c>
      <c r="AH127">
        <v>125</v>
      </c>
      <c r="AI127">
        <v>6212</v>
      </c>
      <c r="AJ127" t="s">
        <v>62</v>
      </c>
      <c r="AK127" t="s">
        <v>62</v>
      </c>
      <c r="AL127" t="s">
        <v>62</v>
      </c>
      <c r="AM127" t="s">
        <v>62</v>
      </c>
      <c r="AN127" t="s">
        <v>62</v>
      </c>
      <c r="AO127" t="s">
        <v>62</v>
      </c>
      <c r="AP127" t="s">
        <v>62</v>
      </c>
      <c r="AQ127" t="s">
        <v>62</v>
      </c>
      <c r="AR127" t="s">
        <v>62</v>
      </c>
      <c r="AS127">
        <v>22</v>
      </c>
      <c r="AT127">
        <v>22</v>
      </c>
      <c r="AU127">
        <v>16</v>
      </c>
      <c r="AV127">
        <v>22</v>
      </c>
      <c r="AW127">
        <v>23</v>
      </c>
      <c r="AX127">
        <v>24</v>
      </c>
      <c r="AY127">
        <v>-99</v>
      </c>
      <c r="AZ127">
        <v>-99</v>
      </c>
      <c r="BA127">
        <v>-99</v>
      </c>
      <c r="BB127">
        <v>-99</v>
      </c>
      <c r="BC127">
        <v>-99</v>
      </c>
      <c r="BD127">
        <v>-99</v>
      </c>
      <c r="BE127">
        <v>-99</v>
      </c>
      <c r="BF127">
        <v>-99</v>
      </c>
      <c r="BG127">
        <v>-99</v>
      </c>
      <c r="BH127" t="str">
        <f t="shared" si="21"/>
        <v/>
      </c>
      <c r="BI127" t="str">
        <f t="shared" si="22"/>
        <v/>
      </c>
      <c r="BJ127">
        <f t="shared" si="23"/>
        <v>16</v>
      </c>
      <c r="BK127" t="str">
        <f t="shared" si="24"/>
        <v/>
      </c>
      <c r="BL127" t="str">
        <f t="shared" si="25"/>
        <v/>
      </c>
      <c r="BM127" t="str">
        <f t="shared" si="26"/>
        <v/>
      </c>
      <c r="BN127" t="str">
        <f t="shared" si="27"/>
        <v/>
      </c>
      <c r="BO127" t="str">
        <f t="shared" si="28"/>
        <v/>
      </c>
      <c r="BP127" t="str">
        <f t="shared" si="29"/>
        <v/>
      </c>
      <c r="BQ127" t="str">
        <f t="shared" si="30"/>
        <v/>
      </c>
      <c r="BR127" t="str">
        <f t="shared" si="31"/>
        <v/>
      </c>
      <c r="BS127" t="str">
        <f t="shared" si="32"/>
        <v/>
      </c>
      <c r="BT127" t="str">
        <f t="shared" si="33"/>
        <v/>
      </c>
      <c r="BU127" t="str">
        <f t="shared" si="34"/>
        <v/>
      </c>
      <c r="BV127" t="str">
        <f t="shared" si="35"/>
        <v/>
      </c>
      <c r="BW127">
        <f t="shared" si="36"/>
        <v>16</v>
      </c>
      <c r="BX127">
        <f t="shared" si="37"/>
        <v>0</v>
      </c>
      <c r="BY127">
        <f t="shared" si="38"/>
        <v>0</v>
      </c>
      <c r="BZ127">
        <f t="shared" si="39"/>
        <v>0</v>
      </c>
      <c r="CA127">
        <f t="shared" si="40"/>
        <v>0</v>
      </c>
      <c r="CB127">
        <f t="shared" si="41"/>
        <v>0</v>
      </c>
    </row>
    <row r="128" spans="1:80" x14ac:dyDescent="0.35">
      <c r="A128">
        <v>5.8345004999999999</v>
      </c>
      <c r="B128">
        <v>2011</v>
      </c>
      <c r="C128">
        <v>49</v>
      </c>
      <c r="D128">
        <v>1</v>
      </c>
      <c r="E128">
        <v>2</v>
      </c>
      <c r="F128">
        <v>-9</v>
      </c>
      <c r="G128">
        <v>0</v>
      </c>
      <c r="H128">
        <v>42025</v>
      </c>
      <c r="I128">
        <v>1</v>
      </c>
      <c r="J128">
        <v>-9</v>
      </c>
      <c r="K128">
        <v>273540</v>
      </c>
      <c r="L128">
        <v>1</v>
      </c>
      <c r="M128">
        <v>1</v>
      </c>
      <c r="N128">
        <v>20</v>
      </c>
      <c r="O128">
        <v>4280</v>
      </c>
      <c r="P128">
        <v>78551</v>
      </c>
      <c r="Q128">
        <v>514</v>
      </c>
      <c r="R128">
        <v>5119</v>
      </c>
      <c r="S128">
        <v>5733</v>
      </c>
      <c r="T128" t="s">
        <v>70</v>
      </c>
      <c r="U128">
        <v>7891</v>
      </c>
      <c r="V128">
        <v>2761</v>
      </c>
      <c r="W128">
        <v>73027</v>
      </c>
      <c r="X128">
        <v>99812</v>
      </c>
      <c r="Y128">
        <v>42823</v>
      </c>
      <c r="Z128">
        <v>4148</v>
      </c>
      <c r="AA128">
        <v>25080</v>
      </c>
      <c r="AB128">
        <v>70715</v>
      </c>
      <c r="AC128">
        <v>7318</v>
      </c>
      <c r="AD128">
        <v>3768</v>
      </c>
      <c r="AE128">
        <v>3723</v>
      </c>
      <c r="AF128">
        <v>66</v>
      </c>
      <c r="AG128">
        <v>3607</v>
      </c>
      <c r="AH128">
        <v>48</v>
      </c>
      <c r="AI128">
        <v>41</v>
      </c>
      <c r="AJ128">
        <v>8872</v>
      </c>
      <c r="AK128">
        <v>8877</v>
      </c>
      <c r="AL128">
        <v>5491</v>
      </c>
      <c r="AM128">
        <v>8876</v>
      </c>
      <c r="AN128">
        <v>9214</v>
      </c>
      <c r="AO128">
        <v>9218</v>
      </c>
      <c r="AP128">
        <v>8854</v>
      </c>
      <c r="AQ128">
        <v>8856</v>
      </c>
      <c r="AR128" t="s">
        <v>62</v>
      </c>
      <c r="AS128">
        <v>22</v>
      </c>
      <c r="AT128">
        <v>9</v>
      </c>
      <c r="AU128">
        <v>22</v>
      </c>
      <c r="AV128">
        <v>22</v>
      </c>
      <c r="AW128">
        <v>22</v>
      </c>
      <c r="AX128">
        <v>22</v>
      </c>
      <c r="AY128">
        <v>0</v>
      </c>
      <c r="AZ128">
        <v>19</v>
      </c>
      <c r="BA128">
        <v>8</v>
      </c>
      <c r="BB128">
        <v>8</v>
      </c>
      <c r="BC128">
        <v>6</v>
      </c>
      <c r="BD128">
        <v>7</v>
      </c>
      <c r="BE128">
        <v>9</v>
      </c>
      <c r="BF128">
        <v>9</v>
      </c>
      <c r="BG128">
        <v>-99</v>
      </c>
      <c r="BH128">
        <f t="shared" si="21"/>
        <v>22</v>
      </c>
      <c r="BI128" t="str">
        <f t="shared" si="22"/>
        <v/>
      </c>
      <c r="BJ128" t="str">
        <f t="shared" si="23"/>
        <v/>
      </c>
      <c r="BK128" t="str">
        <f t="shared" si="24"/>
        <v/>
      </c>
      <c r="BL128" t="str">
        <f t="shared" si="25"/>
        <v/>
      </c>
      <c r="BM128" t="str">
        <f t="shared" si="26"/>
        <v/>
      </c>
      <c r="BN128" t="str">
        <f t="shared" si="27"/>
        <v/>
      </c>
      <c r="BO128" t="str">
        <f t="shared" si="28"/>
        <v/>
      </c>
      <c r="BP128" t="str">
        <f t="shared" si="29"/>
        <v/>
      </c>
      <c r="BQ128" t="str">
        <f t="shared" si="30"/>
        <v/>
      </c>
      <c r="BR128" t="str">
        <f t="shared" si="31"/>
        <v/>
      </c>
      <c r="BS128" t="str">
        <f t="shared" si="32"/>
        <v/>
      </c>
      <c r="BT128" t="str">
        <f t="shared" si="33"/>
        <v/>
      </c>
      <c r="BU128" t="str">
        <f t="shared" si="34"/>
        <v/>
      </c>
      <c r="BV128" t="str">
        <f t="shared" si="35"/>
        <v/>
      </c>
      <c r="BW128">
        <f t="shared" si="36"/>
        <v>22</v>
      </c>
      <c r="BX128">
        <f t="shared" si="37"/>
        <v>1</v>
      </c>
      <c r="BY128">
        <f t="shared" si="38"/>
        <v>1</v>
      </c>
      <c r="BZ128">
        <f t="shared" si="39"/>
        <v>0</v>
      </c>
      <c r="CA128">
        <f t="shared" si="40"/>
        <v>0</v>
      </c>
      <c r="CB128">
        <f t="shared" si="41"/>
        <v>1</v>
      </c>
    </row>
    <row r="129" spans="1:80" x14ac:dyDescent="0.35">
      <c r="A129">
        <v>4.4031263000000003</v>
      </c>
      <c r="B129">
        <v>2007</v>
      </c>
      <c r="C129">
        <v>50</v>
      </c>
      <c r="D129">
        <v>0</v>
      </c>
      <c r="E129">
        <v>3</v>
      </c>
      <c r="F129">
        <v>-9</v>
      </c>
      <c r="G129">
        <v>0</v>
      </c>
      <c r="H129">
        <v>6641</v>
      </c>
      <c r="I129">
        <v>23</v>
      </c>
      <c r="J129">
        <v>1</v>
      </c>
      <c r="K129">
        <v>551765</v>
      </c>
      <c r="L129">
        <v>2</v>
      </c>
      <c r="M129">
        <v>-9</v>
      </c>
      <c r="N129">
        <v>1</v>
      </c>
      <c r="O129">
        <v>41401</v>
      </c>
      <c r="P129">
        <v>42833</v>
      </c>
      <c r="Q129">
        <v>4280</v>
      </c>
      <c r="R129">
        <v>29590</v>
      </c>
      <c r="S129">
        <v>5853</v>
      </c>
      <c r="T129">
        <v>496</v>
      </c>
      <c r="U129">
        <v>3051</v>
      </c>
      <c r="V129">
        <v>41402</v>
      </c>
      <c r="W129">
        <v>40390</v>
      </c>
      <c r="X129">
        <v>4401</v>
      </c>
      <c r="Y129" t="s">
        <v>76</v>
      </c>
      <c r="Z129" t="s">
        <v>70</v>
      </c>
      <c r="AA129" t="s">
        <v>61</v>
      </c>
      <c r="AB129" t="s">
        <v>61</v>
      </c>
      <c r="AC129" t="s">
        <v>61</v>
      </c>
      <c r="AD129">
        <v>3768</v>
      </c>
      <c r="AE129">
        <v>3723</v>
      </c>
      <c r="AF129">
        <v>66</v>
      </c>
      <c r="AG129">
        <v>3607</v>
      </c>
      <c r="AH129">
        <v>9744</v>
      </c>
      <c r="AI129">
        <v>8856</v>
      </c>
      <c r="AJ129">
        <v>8853</v>
      </c>
      <c r="AK129">
        <v>8842</v>
      </c>
      <c r="AL129">
        <v>40</v>
      </c>
      <c r="AM129">
        <v>45</v>
      </c>
      <c r="AN129" t="s">
        <v>62</v>
      </c>
      <c r="AO129" t="s">
        <v>62</v>
      </c>
      <c r="AP129" t="s">
        <v>62</v>
      </c>
      <c r="AQ129" t="s">
        <v>62</v>
      </c>
      <c r="AR129" t="s">
        <v>62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-99</v>
      </c>
      <c r="BD129">
        <v>-99</v>
      </c>
      <c r="BE129">
        <v>-99</v>
      </c>
      <c r="BF129">
        <v>-99</v>
      </c>
      <c r="BG129">
        <v>-99</v>
      </c>
      <c r="BH129">
        <f t="shared" si="21"/>
        <v>0</v>
      </c>
      <c r="BI129" t="str">
        <f t="shared" si="22"/>
        <v/>
      </c>
      <c r="BJ129" t="str">
        <f t="shared" si="23"/>
        <v/>
      </c>
      <c r="BK129" t="str">
        <f t="shared" si="24"/>
        <v/>
      </c>
      <c r="BL129" t="str">
        <f t="shared" si="25"/>
        <v/>
      </c>
      <c r="BM129" t="str">
        <f t="shared" si="26"/>
        <v/>
      </c>
      <c r="BN129" t="str">
        <f t="shared" si="27"/>
        <v/>
      </c>
      <c r="BO129" t="str">
        <f t="shared" si="28"/>
        <v/>
      </c>
      <c r="BP129" t="str">
        <f t="shared" si="29"/>
        <v/>
      </c>
      <c r="BQ129" t="str">
        <f t="shared" si="30"/>
        <v/>
      </c>
      <c r="BR129" t="str">
        <f t="shared" si="31"/>
        <v/>
      </c>
      <c r="BS129" t="str">
        <f t="shared" si="32"/>
        <v/>
      </c>
      <c r="BT129" t="str">
        <f t="shared" si="33"/>
        <v/>
      </c>
      <c r="BU129" t="str">
        <f t="shared" si="34"/>
        <v/>
      </c>
      <c r="BV129" t="str">
        <f t="shared" si="35"/>
        <v/>
      </c>
      <c r="BW129">
        <f t="shared" si="36"/>
        <v>0</v>
      </c>
      <c r="BX129">
        <f t="shared" si="37"/>
        <v>1</v>
      </c>
      <c r="BY129">
        <f t="shared" si="38"/>
        <v>0</v>
      </c>
      <c r="BZ129">
        <f t="shared" si="39"/>
        <v>0</v>
      </c>
      <c r="CA129">
        <f t="shared" si="40"/>
        <v>0</v>
      </c>
      <c r="CB129">
        <f t="shared" si="41"/>
        <v>1</v>
      </c>
    </row>
    <row r="130" spans="1:80" x14ac:dyDescent="0.35">
      <c r="A130">
        <v>4.9002629999999998</v>
      </c>
      <c r="B130">
        <v>2008</v>
      </c>
      <c r="C130">
        <v>50</v>
      </c>
      <c r="D130">
        <v>1</v>
      </c>
      <c r="E130">
        <v>3</v>
      </c>
      <c r="F130">
        <v>-9</v>
      </c>
      <c r="G130">
        <v>1</v>
      </c>
      <c r="H130">
        <v>6276</v>
      </c>
      <c r="I130">
        <v>7</v>
      </c>
      <c r="J130">
        <v>2</v>
      </c>
      <c r="K130">
        <v>492975</v>
      </c>
      <c r="L130">
        <v>3</v>
      </c>
      <c r="M130">
        <v>-9</v>
      </c>
      <c r="N130">
        <v>20</v>
      </c>
      <c r="O130">
        <v>41041</v>
      </c>
      <c r="P130">
        <v>78551</v>
      </c>
      <c r="Q130">
        <v>27800</v>
      </c>
      <c r="R130">
        <v>412</v>
      </c>
      <c r="S130">
        <v>41401</v>
      </c>
      <c r="T130">
        <v>4280</v>
      </c>
      <c r="U130">
        <v>2724</v>
      </c>
      <c r="V130">
        <v>51881</v>
      </c>
      <c r="W130">
        <v>4019</v>
      </c>
      <c r="X130">
        <v>570</v>
      </c>
      <c r="Y130">
        <v>32723</v>
      </c>
      <c r="Z130">
        <v>481</v>
      </c>
      <c r="AA130">
        <v>42821</v>
      </c>
      <c r="AB130">
        <v>5939</v>
      </c>
      <c r="AC130">
        <v>41011</v>
      </c>
      <c r="AD130">
        <v>3768</v>
      </c>
      <c r="AE130">
        <v>3607</v>
      </c>
      <c r="AF130">
        <v>8856</v>
      </c>
      <c r="AG130">
        <v>8848</v>
      </c>
      <c r="AH130">
        <v>8842</v>
      </c>
      <c r="AI130">
        <v>9744</v>
      </c>
      <c r="AJ130">
        <v>41</v>
      </c>
      <c r="AK130">
        <v>3323</v>
      </c>
      <c r="AL130">
        <v>3723</v>
      </c>
      <c r="AM130">
        <v>8853</v>
      </c>
      <c r="AN130">
        <v>47</v>
      </c>
      <c r="AO130">
        <v>9671</v>
      </c>
      <c r="AP130">
        <v>66</v>
      </c>
      <c r="AQ130" t="s">
        <v>62</v>
      </c>
      <c r="AR130" t="s">
        <v>62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-99</v>
      </c>
      <c r="BG130">
        <v>-99</v>
      </c>
      <c r="BH130">
        <f t="shared" ref="BH130:BH193" si="42">IFERROR(VLOOKUP(3768, AD130:AS130, 16, FALSE), "")</f>
        <v>0</v>
      </c>
      <c r="BI130" t="str">
        <f t="shared" ref="BI130:BI193" si="43">IFERROR(VLOOKUP(3768, AE130:AT130, 16, FALSE), "")</f>
        <v/>
      </c>
      <c r="BJ130" t="str">
        <f t="shared" ref="BJ130:BJ193" si="44">IFERROR(VLOOKUP(3768, AF130:AU130, 16, FALSE), "")</f>
        <v/>
      </c>
      <c r="BK130" t="str">
        <f t="shared" ref="BK130:BK193" si="45">IFERROR(VLOOKUP(3768, AG130:AV130, 16, FALSE), "")</f>
        <v/>
      </c>
      <c r="BL130" t="str">
        <f t="shared" ref="BL130:BL193" si="46">IFERROR(VLOOKUP(3768, AH130:AW130, 16, FALSE), "")</f>
        <v/>
      </c>
      <c r="BM130" t="str">
        <f t="shared" ref="BM130:BM193" si="47">IFERROR(VLOOKUP(3768, AI130:AX130, 16, FALSE), "")</f>
        <v/>
      </c>
      <c r="BN130" t="str">
        <f t="shared" ref="BN130:BN193" si="48">IFERROR(VLOOKUP(3768, AJ130:AY130, 16, FALSE), "")</f>
        <v/>
      </c>
      <c r="BO130" t="str">
        <f t="shared" ref="BO130:BO193" si="49">IFERROR(VLOOKUP(3768, AK130:AZ130, 16, FALSE), "")</f>
        <v/>
      </c>
      <c r="BP130" t="str">
        <f t="shared" ref="BP130:BP193" si="50">IFERROR(VLOOKUP(3768, AL130:BA130, 16, FALSE), "")</f>
        <v/>
      </c>
      <c r="BQ130" t="str">
        <f t="shared" ref="BQ130:BQ193" si="51">IFERROR(VLOOKUP(3768, AM130:BB130, 16, FALSE), "")</f>
        <v/>
      </c>
      <c r="BR130" t="str">
        <f t="shared" ref="BR130:BR193" si="52">IFERROR(VLOOKUP(3768, AN130:BC130, 16, FALSE), "")</f>
        <v/>
      </c>
      <c r="BS130" t="str">
        <f t="shared" ref="BS130:BS193" si="53">IFERROR(VLOOKUP(3768, AO130:BD130, 16, FALSE), "")</f>
        <v/>
      </c>
      <c r="BT130" t="str">
        <f t="shared" ref="BT130:BT193" si="54">IFERROR(VLOOKUP(3768, AP130:BE130, 16, FALSE), "")</f>
        <v/>
      </c>
      <c r="BU130" t="str">
        <f t="shared" ref="BU130:BU193" si="55">IFERROR(VLOOKUP(3768, AQ130:BF130, 16, FALSE), "")</f>
        <v/>
      </c>
      <c r="BV130" t="str">
        <f t="shared" ref="BV130:BV193" si="56">IFERROR(VLOOKUP(3768, AR130:BG130, 16, FALSE), "")</f>
        <v/>
      </c>
      <c r="BW130">
        <f t="shared" ref="BW130:BW193" si="57">IF(OR(BH130=-99, BI130=-99, BJ130=-99, BK130=-99, BL130=-99, BM130=-99, BN130=-99, BO130=-99, BP130=-99, BQ130=-99, BR130=-99, BS130=-99, BT130=-99, BU130=-99, BV130=-99), " ", MIN(BH130:BV130))</f>
        <v>0</v>
      </c>
      <c r="BX130">
        <f t="shared" ref="BX130:BX193" si="58">COUNTIF($AD130:$AR130, "=66") + COUNTIF($AD130:$AR130, "=3601") + COUNTIF($AD130:$AR130, "=3602") + COUNTIF($AD130:$AR130, "=3605")</f>
        <v>1</v>
      </c>
      <c r="BY130">
        <f t="shared" ref="BY130:BY193" si="59">COUNTIF(O130:AC130, "=78551")</f>
        <v>1</v>
      </c>
      <c r="BZ130">
        <f t="shared" ref="BZ130:BZ193" si="60">SUMPRODUCT(--(LEFT(O130:AC130,3)="410"))</f>
        <v>2</v>
      </c>
      <c r="CA130">
        <f t="shared" ref="CA130:CA193" si="61">SUM(BZ130:BZ130)</f>
        <v>2</v>
      </c>
      <c r="CB130">
        <f t="shared" ref="CB130:CB193" si="62">COUNTIF(O130:AC130, "=4280")</f>
        <v>1</v>
      </c>
    </row>
    <row r="131" spans="1:80" x14ac:dyDescent="0.35">
      <c r="A131">
        <v>4.7055525999999999</v>
      </c>
      <c r="B131">
        <v>2008</v>
      </c>
      <c r="C131">
        <v>50</v>
      </c>
      <c r="D131">
        <v>0</v>
      </c>
      <c r="E131">
        <v>1</v>
      </c>
      <c r="F131">
        <v>3</v>
      </c>
      <c r="G131">
        <v>0</v>
      </c>
      <c r="H131">
        <v>20068</v>
      </c>
      <c r="I131">
        <v>7</v>
      </c>
      <c r="J131">
        <v>1</v>
      </c>
      <c r="K131">
        <v>226679</v>
      </c>
      <c r="L131">
        <v>3</v>
      </c>
      <c r="M131">
        <v>3</v>
      </c>
      <c r="N131">
        <v>5</v>
      </c>
      <c r="O131">
        <v>41011</v>
      </c>
      <c r="P131">
        <v>78551</v>
      </c>
      <c r="Q131">
        <v>4254</v>
      </c>
      <c r="R131">
        <v>41401</v>
      </c>
      <c r="S131">
        <v>4299</v>
      </c>
      <c r="T131" t="s">
        <v>94</v>
      </c>
      <c r="U131">
        <v>4019</v>
      </c>
      <c r="V131">
        <v>25000</v>
      </c>
      <c r="W131">
        <v>42731</v>
      </c>
      <c r="X131" t="s">
        <v>61</v>
      </c>
      <c r="Y131" t="s">
        <v>61</v>
      </c>
      <c r="Z131" t="s">
        <v>61</v>
      </c>
      <c r="AA131" t="s">
        <v>61</v>
      </c>
      <c r="AB131" t="s">
        <v>61</v>
      </c>
      <c r="AC131" t="s">
        <v>61</v>
      </c>
      <c r="AD131">
        <v>3768</v>
      </c>
      <c r="AE131">
        <v>3722</v>
      </c>
      <c r="AF131">
        <v>66</v>
      </c>
      <c r="AG131">
        <v>3606</v>
      </c>
      <c r="AH131">
        <v>8856</v>
      </c>
      <c r="AI131">
        <v>8853</v>
      </c>
      <c r="AJ131" t="s">
        <v>62</v>
      </c>
      <c r="AK131" t="s">
        <v>62</v>
      </c>
      <c r="AL131" t="s">
        <v>62</v>
      </c>
      <c r="AM131" t="s">
        <v>62</v>
      </c>
      <c r="AN131" t="s">
        <v>62</v>
      </c>
      <c r="AO131" t="s">
        <v>62</v>
      </c>
      <c r="AP131" t="s">
        <v>62</v>
      </c>
      <c r="AQ131" t="s">
        <v>62</v>
      </c>
      <c r="AR131" t="s">
        <v>62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-99</v>
      </c>
      <c r="AZ131">
        <v>-99</v>
      </c>
      <c r="BA131">
        <v>-99</v>
      </c>
      <c r="BB131">
        <v>-99</v>
      </c>
      <c r="BC131">
        <v>-99</v>
      </c>
      <c r="BD131">
        <v>-99</v>
      </c>
      <c r="BE131">
        <v>-99</v>
      </c>
      <c r="BF131">
        <v>-99</v>
      </c>
      <c r="BG131">
        <v>-99</v>
      </c>
      <c r="BH131">
        <f t="shared" si="42"/>
        <v>0</v>
      </c>
      <c r="BI131" t="str">
        <f t="shared" si="43"/>
        <v/>
      </c>
      <c r="BJ131" t="str">
        <f t="shared" si="44"/>
        <v/>
      </c>
      <c r="BK131" t="str">
        <f t="shared" si="45"/>
        <v/>
      </c>
      <c r="BL131" t="str">
        <f t="shared" si="46"/>
        <v/>
      </c>
      <c r="BM131" t="str">
        <f t="shared" si="47"/>
        <v/>
      </c>
      <c r="BN131" t="str">
        <f t="shared" si="48"/>
        <v/>
      </c>
      <c r="BO131" t="str">
        <f t="shared" si="49"/>
        <v/>
      </c>
      <c r="BP131" t="str">
        <f t="shared" si="50"/>
        <v/>
      </c>
      <c r="BQ131" t="str">
        <f t="shared" si="51"/>
        <v/>
      </c>
      <c r="BR131" t="str">
        <f t="shared" si="52"/>
        <v/>
      </c>
      <c r="BS131" t="str">
        <f t="shared" si="53"/>
        <v/>
      </c>
      <c r="BT131" t="str">
        <f t="shared" si="54"/>
        <v/>
      </c>
      <c r="BU131" t="str">
        <f t="shared" si="55"/>
        <v/>
      </c>
      <c r="BV131" t="str">
        <f t="shared" si="56"/>
        <v/>
      </c>
      <c r="BW131">
        <f t="shared" si="57"/>
        <v>0</v>
      </c>
      <c r="BX131">
        <f t="shared" si="58"/>
        <v>1</v>
      </c>
      <c r="BY131">
        <f t="shared" si="59"/>
        <v>1</v>
      </c>
      <c r="BZ131">
        <f t="shared" si="60"/>
        <v>1</v>
      </c>
      <c r="CA131">
        <f t="shared" si="61"/>
        <v>1</v>
      </c>
      <c r="CB131">
        <f t="shared" si="62"/>
        <v>0</v>
      </c>
    </row>
    <row r="132" spans="1:80" x14ac:dyDescent="0.35">
      <c r="A132">
        <v>4.9165448999999999</v>
      </c>
      <c r="B132">
        <v>2008</v>
      </c>
      <c r="C132">
        <v>50</v>
      </c>
      <c r="D132">
        <v>0</v>
      </c>
      <c r="E132">
        <v>3</v>
      </c>
      <c r="F132">
        <v>-9</v>
      </c>
      <c r="G132">
        <v>0</v>
      </c>
      <c r="H132">
        <v>42323</v>
      </c>
      <c r="I132">
        <v>8</v>
      </c>
      <c r="J132">
        <v>1</v>
      </c>
      <c r="K132">
        <v>181410</v>
      </c>
      <c r="L132">
        <v>1</v>
      </c>
      <c r="M132">
        <v>1</v>
      </c>
      <c r="N132">
        <v>1</v>
      </c>
      <c r="O132">
        <v>41041</v>
      </c>
      <c r="P132">
        <v>51881</v>
      </c>
      <c r="Q132">
        <v>78551</v>
      </c>
      <c r="R132">
        <v>48239</v>
      </c>
      <c r="S132">
        <v>42741</v>
      </c>
      <c r="T132">
        <v>5990</v>
      </c>
      <c r="U132">
        <v>5180</v>
      </c>
      <c r="V132">
        <v>4260</v>
      </c>
      <c r="W132">
        <v>99931</v>
      </c>
      <c r="X132">
        <v>41401</v>
      </c>
      <c r="Y132">
        <v>4269</v>
      </c>
      <c r="Z132">
        <v>4104</v>
      </c>
      <c r="AA132">
        <v>43310</v>
      </c>
      <c r="AB132">
        <v>2720</v>
      </c>
      <c r="AC132">
        <v>2724</v>
      </c>
      <c r="AD132">
        <v>3768</v>
      </c>
      <c r="AE132">
        <v>3722</v>
      </c>
      <c r="AF132">
        <v>66</v>
      </c>
      <c r="AG132">
        <v>3606</v>
      </c>
      <c r="AH132">
        <v>8856</v>
      </c>
      <c r="AI132">
        <v>8853</v>
      </c>
      <c r="AJ132">
        <v>48</v>
      </c>
      <c r="AK132">
        <v>41</v>
      </c>
      <c r="AL132">
        <v>9920</v>
      </c>
      <c r="AM132">
        <v>9672</v>
      </c>
      <c r="AN132">
        <v>9915</v>
      </c>
      <c r="AO132">
        <v>9904</v>
      </c>
      <c r="AP132">
        <v>3893</v>
      </c>
      <c r="AQ132">
        <v>3778</v>
      </c>
      <c r="AR132">
        <v>9960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-99</v>
      </c>
      <c r="AZ132">
        <v>-99</v>
      </c>
      <c r="BA132">
        <v>-99</v>
      </c>
      <c r="BB132">
        <v>-99</v>
      </c>
      <c r="BC132">
        <v>-99</v>
      </c>
      <c r="BD132">
        <v>-99</v>
      </c>
      <c r="BE132">
        <v>-99</v>
      </c>
      <c r="BF132">
        <v>-99</v>
      </c>
      <c r="BG132">
        <v>-99</v>
      </c>
      <c r="BH132">
        <f t="shared" si="42"/>
        <v>0</v>
      </c>
      <c r="BI132" t="str">
        <f t="shared" si="43"/>
        <v/>
      </c>
      <c r="BJ132" t="str">
        <f t="shared" si="44"/>
        <v/>
      </c>
      <c r="BK132" t="str">
        <f t="shared" si="45"/>
        <v/>
      </c>
      <c r="BL132" t="str">
        <f t="shared" si="46"/>
        <v/>
      </c>
      <c r="BM132" t="str">
        <f t="shared" si="47"/>
        <v/>
      </c>
      <c r="BN132" t="str">
        <f t="shared" si="48"/>
        <v/>
      </c>
      <c r="BO132" t="str">
        <f t="shared" si="49"/>
        <v/>
      </c>
      <c r="BP132" t="str">
        <f t="shared" si="50"/>
        <v/>
      </c>
      <c r="BQ132" t="str">
        <f t="shared" si="51"/>
        <v/>
      </c>
      <c r="BR132" t="str">
        <f t="shared" si="52"/>
        <v/>
      </c>
      <c r="BS132" t="str">
        <f t="shared" si="53"/>
        <v/>
      </c>
      <c r="BT132" t="str">
        <f t="shared" si="54"/>
        <v/>
      </c>
      <c r="BU132" t="str">
        <f t="shared" si="55"/>
        <v/>
      </c>
      <c r="BV132" t="str">
        <f t="shared" si="56"/>
        <v/>
      </c>
      <c r="BW132">
        <f t="shared" si="57"/>
        <v>0</v>
      </c>
      <c r="BX132">
        <f t="shared" si="58"/>
        <v>1</v>
      </c>
      <c r="BY132">
        <f t="shared" si="59"/>
        <v>1</v>
      </c>
      <c r="BZ132">
        <f t="shared" si="60"/>
        <v>2</v>
      </c>
      <c r="CA132">
        <f t="shared" si="61"/>
        <v>2</v>
      </c>
      <c r="CB132">
        <f t="shared" si="62"/>
        <v>0</v>
      </c>
    </row>
    <row r="133" spans="1:80" x14ac:dyDescent="0.35">
      <c r="A133">
        <v>4.4836565000000004</v>
      </c>
      <c r="B133">
        <v>2009</v>
      </c>
      <c r="C133">
        <v>50</v>
      </c>
      <c r="D133">
        <v>0</v>
      </c>
      <c r="E133">
        <v>1</v>
      </c>
      <c r="F133">
        <v>-9</v>
      </c>
      <c r="G133">
        <v>1</v>
      </c>
      <c r="H133">
        <v>6641</v>
      </c>
      <c r="I133">
        <v>88</v>
      </c>
      <c r="J133">
        <v>2</v>
      </c>
      <c r="K133">
        <v>-666666666</v>
      </c>
      <c r="L133">
        <v>3</v>
      </c>
      <c r="M133">
        <v>-9</v>
      </c>
      <c r="N133">
        <v>1</v>
      </c>
      <c r="O133">
        <v>41011</v>
      </c>
      <c r="P133">
        <v>51881</v>
      </c>
      <c r="Q133">
        <v>78551</v>
      </c>
      <c r="R133">
        <v>2764</v>
      </c>
      <c r="S133">
        <v>99672</v>
      </c>
      <c r="T133">
        <v>4280</v>
      </c>
      <c r="U133">
        <v>25002</v>
      </c>
      <c r="V133">
        <v>42732</v>
      </c>
      <c r="W133">
        <v>5601</v>
      </c>
      <c r="X133">
        <v>4142</v>
      </c>
      <c r="Y133">
        <v>41401</v>
      </c>
      <c r="Z133">
        <v>27801</v>
      </c>
      <c r="AA133" t="s">
        <v>75</v>
      </c>
      <c r="AB133">
        <v>5939</v>
      </c>
      <c r="AC133">
        <v>2724</v>
      </c>
      <c r="AD133">
        <v>3768</v>
      </c>
      <c r="AE133">
        <v>8856</v>
      </c>
      <c r="AF133">
        <v>66</v>
      </c>
      <c r="AG133">
        <v>9920</v>
      </c>
      <c r="AH133">
        <v>24</v>
      </c>
      <c r="AI133">
        <v>3607</v>
      </c>
      <c r="AJ133">
        <v>40</v>
      </c>
      <c r="AK133">
        <v>47</v>
      </c>
      <c r="AL133">
        <v>8964</v>
      </c>
      <c r="AM133">
        <v>9604</v>
      </c>
      <c r="AN133">
        <v>9671</v>
      </c>
      <c r="AO133" t="s">
        <v>62</v>
      </c>
      <c r="AP133" t="s">
        <v>62</v>
      </c>
      <c r="AQ133" t="s">
        <v>62</v>
      </c>
      <c r="AR133" t="s">
        <v>62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-99</v>
      </c>
      <c r="BE133">
        <v>-99</v>
      </c>
      <c r="BF133">
        <v>-99</v>
      </c>
      <c r="BG133">
        <v>-99</v>
      </c>
      <c r="BH133">
        <f t="shared" si="42"/>
        <v>0</v>
      </c>
      <c r="BI133" t="str">
        <f t="shared" si="43"/>
        <v/>
      </c>
      <c r="BJ133" t="str">
        <f t="shared" si="44"/>
        <v/>
      </c>
      <c r="BK133" t="str">
        <f t="shared" si="45"/>
        <v/>
      </c>
      <c r="BL133" t="str">
        <f t="shared" si="46"/>
        <v/>
      </c>
      <c r="BM133" t="str">
        <f t="shared" si="47"/>
        <v/>
      </c>
      <c r="BN133" t="str">
        <f t="shared" si="48"/>
        <v/>
      </c>
      <c r="BO133" t="str">
        <f t="shared" si="49"/>
        <v/>
      </c>
      <c r="BP133" t="str">
        <f t="shared" si="50"/>
        <v/>
      </c>
      <c r="BQ133" t="str">
        <f t="shared" si="51"/>
        <v/>
      </c>
      <c r="BR133" t="str">
        <f t="shared" si="52"/>
        <v/>
      </c>
      <c r="BS133" t="str">
        <f t="shared" si="53"/>
        <v/>
      </c>
      <c r="BT133" t="str">
        <f t="shared" si="54"/>
        <v/>
      </c>
      <c r="BU133" t="str">
        <f t="shared" si="55"/>
        <v/>
      </c>
      <c r="BV133" t="str">
        <f t="shared" si="56"/>
        <v/>
      </c>
      <c r="BW133">
        <f t="shared" si="57"/>
        <v>0</v>
      </c>
      <c r="BX133">
        <f t="shared" si="58"/>
        <v>1</v>
      </c>
      <c r="BY133">
        <f t="shared" si="59"/>
        <v>1</v>
      </c>
      <c r="BZ133">
        <f t="shared" si="60"/>
        <v>1</v>
      </c>
      <c r="CA133">
        <f t="shared" si="61"/>
        <v>1</v>
      </c>
      <c r="CB133">
        <f t="shared" si="62"/>
        <v>1</v>
      </c>
    </row>
    <row r="134" spans="1:80" x14ac:dyDescent="0.35">
      <c r="A134">
        <v>5.4076288999999997</v>
      </c>
      <c r="B134">
        <v>2009</v>
      </c>
      <c r="C134">
        <v>50</v>
      </c>
      <c r="D134">
        <v>0</v>
      </c>
      <c r="E134">
        <v>3</v>
      </c>
      <c r="F134">
        <v>-9</v>
      </c>
      <c r="G134">
        <v>1</v>
      </c>
      <c r="H134">
        <v>12150</v>
      </c>
      <c r="I134">
        <v>4</v>
      </c>
      <c r="J134">
        <v>3</v>
      </c>
      <c r="K134">
        <v>152843</v>
      </c>
      <c r="L134">
        <v>1</v>
      </c>
      <c r="M134">
        <v>1</v>
      </c>
      <c r="N134">
        <v>1</v>
      </c>
      <c r="O134">
        <v>41011</v>
      </c>
      <c r="P134">
        <v>42741</v>
      </c>
      <c r="Q134">
        <v>4019</v>
      </c>
      <c r="R134">
        <v>42732</v>
      </c>
      <c r="S134">
        <v>48283</v>
      </c>
      <c r="T134">
        <v>51881</v>
      </c>
      <c r="U134">
        <v>2639</v>
      </c>
      <c r="V134">
        <v>9975</v>
      </c>
      <c r="W134">
        <v>389</v>
      </c>
      <c r="X134">
        <v>78551</v>
      </c>
      <c r="Y134">
        <v>25000</v>
      </c>
      <c r="Z134">
        <v>42731</v>
      </c>
      <c r="AA134">
        <v>5849</v>
      </c>
      <c r="AB134">
        <v>28984</v>
      </c>
      <c r="AC134">
        <v>570</v>
      </c>
      <c r="AD134">
        <v>3768</v>
      </c>
      <c r="AE134">
        <v>9744</v>
      </c>
      <c r="AF134">
        <v>9905</v>
      </c>
      <c r="AG134">
        <v>51</v>
      </c>
      <c r="AH134">
        <v>9672</v>
      </c>
      <c r="AI134">
        <v>9604</v>
      </c>
      <c r="AJ134">
        <v>3404</v>
      </c>
      <c r="AK134">
        <v>311</v>
      </c>
      <c r="AL134">
        <v>3895</v>
      </c>
      <c r="AM134">
        <v>3778</v>
      </c>
      <c r="AN134">
        <v>9904</v>
      </c>
      <c r="AO134">
        <v>3893</v>
      </c>
      <c r="AP134">
        <v>3323</v>
      </c>
      <c r="AQ134">
        <v>3764</v>
      </c>
      <c r="AR134">
        <v>8872</v>
      </c>
      <c r="AS134">
        <v>0</v>
      </c>
      <c r="AT134">
        <v>0</v>
      </c>
      <c r="AU134">
        <v>1</v>
      </c>
      <c r="AV134">
        <v>5</v>
      </c>
      <c r="AW134">
        <v>0</v>
      </c>
      <c r="AX134">
        <v>0</v>
      </c>
      <c r="AY134">
        <v>7</v>
      </c>
      <c r="AZ134">
        <v>9</v>
      </c>
      <c r="BA134">
        <v>1</v>
      </c>
      <c r="BB134">
        <v>4</v>
      </c>
      <c r="BC134">
        <v>1</v>
      </c>
      <c r="BD134">
        <v>9</v>
      </c>
      <c r="BE134">
        <v>9</v>
      </c>
      <c r="BF134">
        <v>6</v>
      </c>
      <c r="BG134">
        <v>0</v>
      </c>
      <c r="BH134">
        <f t="shared" si="42"/>
        <v>0</v>
      </c>
      <c r="BI134" t="str">
        <f t="shared" si="43"/>
        <v/>
      </c>
      <c r="BJ134" t="str">
        <f t="shared" si="44"/>
        <v/>
      </c>
      <c r="BK134" t="str">
        <f t="shared" si="45"/>
        <v/>
      </c>
      <c r="BL134" t="str">
        <f t="shared" si="46"/>
        <v/>
      </c>
      <c r="BM134" t="str">
        <f t="shared" si="47"/>
        <v/>
      </c>
      <c r="BN134" t="str">
        <f t="shared" si="48"/>
        <v/>
      </c>
      <c r="BO134" t="str">
        <f t="shared" si="49"/>
        <v/>
      </c>
      <c r="BP134" t="str">
        <f t="shared" si="50"/>
        <v/>
      </c>
      <c r="BQ134" t="str">
        <f t="shared" si="51"/>
        <v/>
      </c>
      <c r="BR134" t="str">
        <f t="shared" si="52"/>
        <v/>
      </c>
      <c r="BS134" t="str">
        <f t="shared" si="53"/>
        <v/>
      </c>
      <c r="BT134" t="str">
        <f t="shared" si="54"/>
        <v/>
      </c>
      <c r="BU134" t="str">
        <f t="shared" si="55"/>
        <v/>
      </c>
      <c r="BV134" t="str">
        <f t="shared" si="56"/>
        <v/>
      </c>
      <c r="BW134">
        <f t="shared" si="57"/>
        <v>0</v>
      </c>
      <c r="BX134">
        <f t="shared" si="58"/>
        <v>0</v>
      </c>
      <c r="BY134">
        <f t="shared" si="59"/>
        <v>1</v>
      </c>
      <c r="BZ134">
        <f t="shared" si="60"/>
        <v>1</v>
      </c>
      <c r="CA134">
        <f t="shared" si="61"/>
        <v>1</v>
      </c>
      <c r="CB134">
        <f t="shared" si="62"/>
        <v>0</v>
      </c>
    </row>
    <row r="135" spans="1:80" x14ac:dyDescent="0.35">
      <c r="A135">
        <v>3.8217538000000002</v>
      </c>
      <c r="B135">
        <v>2009</v>
      </c>
      <c r="C135">
        <v>50</v>
      </c>
      <c r="D135">
        <v>0</v>
      </c>
      <c r="E135">
        <v>3</v>
      </c>
      <c r="F135">
        <v>-9</v>
      </c>
      <c r="G135">
        <v>0</v>
      </c>
      <c r="H135">
        <v>42174</v>
      </c>
      <c r="I135">
        <v>11</v>
      </c>
      <c r="J135">
        <v>1</v>
      </c>
      <c r="K135">
        <v>146894</v>
      </c>
      <c r="L135">
        <v>3</v>
      </c>
      <c r="M135">
        <v>1</v>
      </c>
      <c r="N135">
        <v>1</v>
      </c>
      <c r="O135">
        <v>4280</v>
      </c>
      <c r="P135">
        <v>51881</v>
      </c>
      <c r="Q135">
        <v>78003</v>
      </c>
      <c r="R135">
        <v>389</v>
      </c>
      <c r="S135">
        <v>2764</v>
      </c>
      <c r="T135">
        <v>99591</v>
      </c>
      <c r="U135">
        <v>99811</v>
      </c>
      <c r="V135">
        <v>78551</v>
      </c>
      <c r="W135">
        <v>1122</v>
      </c>
      <c r="X135">
        <v>4259</v>
      </c>
      <c r="Y135">
        <v>4233</v>
      </c>
      <c r="Z135">
        <v>34830</v>
      </c>
      <c r="AA135">
        <v>4589</v>
      </c>
      <c r="AB135">
        <v>2761</v>
      </c>
      <c r="AC135">
        <v>5849</v>
      </c>
      <c r="AD135">
        <v>311</v>
      </c>
      <c r="AE135">
        <v>3760</v>
      </c>
      <c r="AF135">
        <v>3323</v>
      </c>
      <c r="AG135">
        <v>3403</v>
      </c>
      <c r="AH135">
        <v>3403</v>
      </c>
      <c r="AI135">
        <v>3403</v>
      </c>
      <c r="AJ135">
        <v>9672</v>
      </c>
      <c r="AK135">
        <v>3895</v>
      </c>
      <c r="AL135">
        <v>3323</v>
      </c>
      <c r="AM135">
        <v>3768</v>
      </c>
      <c r="AN135">
        <v>2309</v>
      </c>
      <c r="AO135">
        <v>8964</v>
      </c>
      <c r="AP135">
        <v>8872</v>
      </c>
      <c r="AQ135">
        <v>9604</v>
      </c>
      <c r="AR135">
        <v>3472</v>
      </c>
      <c r="AS135">
        <v>16</v>
      </c>
      <c r="AT135">
        <v>14</v>
      </c>
      <c r="AU135">
        <v>24</v>
      </c>
      <c r="AV135">
        <v>20</v>
      </c>
      <c r="AW135">
        <v>28</v>
      </c>
      <c r="AX135">
        <v>28</v>
      </c>
      <c r="AY135">
        <v>1</v>
      </c>
      <c r="AZ135">
        <v>14</v>
      </c>
      <c r="BA135">
        <v>17</v>
      </c>
      <c r="BB135">
        <v>1</v>
      </c>
      <c r="BC135">
        <v>17</v>
      </c>
      <c r="BD135">
        <v>1</v>
      </c>
      <c r="BE135">
        <v>14</v>
      </c>
      <c r="BF135">
        <v>1</v>
      </c>
      <c r="BG135">
        <v>16</v>
      </c>
      <c r="BH135" t="str">
        <f t="shared" si="42"/>
        <v/>
      </c>
      <c r="BI135" t="str">
        <f t="shared" si="43"/>
        <v/>
      </c>
      <c r="BJ135" t="str">
        <f t="shared" si="44"/>
        <v/>
      </c>
      <c r="BK135" t="str">
        <f t="shared" si="45"/>
        <v/>
      </c>
      <c r="BL135" t="str">
        <f t="shared" si="46"/>
        <v/>
      </c>
      <c r="BM135" t="str">
        <f t="shared" si="47"/>
        <v/>
      </c>
      <c r="BN135" t="str">
        <f t="shared" si="48"/>
        <v/>
      </c>
      <c r="BO135" t="str">
        <f t="shared" si="49"/>
        <v/>
      </c>
      <c r="BP135" t="str">
        <f t="shared" si="50"/>
        <v/>
      </c>
      <c r="BQ135">
        <f t="shared" si="51"/>
        <v>1</v>
      </c>
      <c r="BR135" t="str">
        <f t="shared" si="52"/>
        <v/>
      </c>
      <c r="BS135" t="str">
        <f t="shared" si="53"/>
        <v/>
      </c>
      <c r="BT135" t="str">
        <f t="shared" si="54"/>
        <v/>
      </c>
      <c r="BU135" t="str">
        <f t="shared" si="55"/>
        <v/>
      </c>
      <c r="BV135" t="str">
        <f t="shared" si="56"/>
        <v/>
      </c>
      <c r="BW135">
        <f t="shared" si="57"/>
        <v>1</v>
      </c>
      <c r="BX135">
        <f t="shared" si="58"/>
        <v>0</v>
      </c>
      <c r="BY135">
        <f t="shared" si="59"/>
        <v>1</v>
      </c>
      <c r="BZ135">
        <f t="shared" si="60"/>
        <v>0</v>
      </c>
      <c r="CA135">
        <f t="shared" si="61"/>
        <v>0</v>
      </c>
      <c r="CB135">
        <f t="shared" si="62"/>
        <v>1</v>
      </c>
    </row>
    <row r="136" spans="1:80" x14ac:dyDescent="0.35">
      <c r="A136">
        <v>4.8641163000000001</v>
      </c>
      <c r="B136">
        <v>2010</v>
      </c>
      <c r="C136">
        <v>50</v>
      </c>
      <c r="D136">
        <v>0</v>
      </c>
      <c r="E136">
        <v>3</v>
      </c>
      <c r="F136">
        <v>-9</v>
      </c>
      <c r="G136">
        <v>0</v>
      </c>
      <c r="H136">
        <v>34062</v>
      </c>
      <c r="I136">
        <v>3</v>
      </c>
      <c r="J136">
        <v>6</v>
      </c>
      <c r="K136">
        <v>138569</v>
      </c>
      <c r="L136">
        <v>2</v>
      </c>
      <c r="M136">
        <v>1</v>
      </c>
      <c r="N136">
        <v>1</v>
      </c>
      <c r="O136">
        <v>4241</v>
      </c>
      <c r="P136">
        <v>5185</v>
      </c>
      <c r="Q136">
        <v>9971</v>
      </c>
      <c r="R136">
        <v>4271</v>
      </c>
      <c r="S136">
        <v>4254</v>
      </c>
      <c r="T136">
        <v>2869</v>
      </c>
      <c r="U136">
        <v>570</v>
      </c>
      <c r="V136">
        <v>42971</v>
      </c>
      <c r="W136">
        <v>99811</v>
      </c>
      <c r="X136">
        <v>2764</v>
      </c>
      <c r="Y136">
        <v>389</v>
      </c>
      <c r="Z136">
        <v>99591</v>
      </c>
      <c r="AA136">
        <v>99731</v>
      </c>
      <c r="AB136">
        <v>4275</v>
      </c>
      <c r="AC136">
        <v>4412</v>
      </c>
      <c r="AD136">
        <v>3766</v>
      </c>
      <c r="AE136">
        <v>3521</v>
      </c>
      <c r="AF136">
        <v>3845</v>
      </c>
      <c r="AG136">
        <v>3961</v>
      </c>
      <c r="AH136">
        <v>9672</v>
      </c>
      <c r="AI136">
        <v>9604</v>
      </c>
      <c r="AJ136">
        <v>9960</v>
      </c>
      <c r="AK136">
        <v>3893</v>
      </c>
      <c r="AL136">
        <v>3768</v>
      </c>
      <c r="AM136">
        <v>3768</v>
      </c>
      <c r="AN136">
        <v>3722</v>
      </c>
      <c r="AO136">
        <v>8856</v>
      </c>
      <c r="AP136">
        <v>3778</v>
      </c>
      <c r="AQ136">
        <v>3721</v>
      </c>
      <c r="AR136">
        <v>8964</v>
      </c>
      <c r="AS136">
        <v>6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 t="str">
        <f t="shared" si="42"/>
        <v/>
      </c>
      <c r="BI136" t="str">
        <f t="shared" si="43"/>
        <v/>
      </c>
      <c r="BJ136" t="str">
        <f t="shared" si="44"/>
        <v/>
      </c>
      <c r="BK136" t="str">
        <f t="shared" si="45"/>
        <v/>
      </c>
      <c r="BL136" t="str">
        <f t="shared" si="46"/>
        <v/>
      </c>
      <c r="BM136" t="str">
        <f t="shared" si="47"/>
        <v/>
      </c>
      <c r="BN136" t="str">
        <f t="shared" si="48"/>
        <v/>
      </c>
      <c r="BO136" t="str">
        <f t="shared" si="49"/>
        <v/>
      </c>
      <c r="BP136">
        <f t="shared" si="50"/>
        <v>2</v>
      </c>
      <c r="BQ136">
        <f t="shared" si="51"/>
        <v>2</v>
      </c>
      <c r="BR136" t="str">
        <f t="shared" si="52"/>
        <v/>
      </c>
      <c r="BS136" t="str">
        <f t="shared" si="53"/>
        <v/>
      </c>
      <c r="BT136" t="str">
        <f t="shared" si="54"/>
        <v/>
      </c>
      <c r="BU136" t="str">
        <f t="shared" si="55"/>
        <v/>
      </c>
      <c r="BV136" t="str">
        <f t="shared" si="56"/>
        <v/>
      </c>
      <c r="BW136">
        <f t="shared" si="57"/>
        <v>2</v>
      </c>
      <c r="BX136">
        <f t="shared" si="58"/>
        <v>0</v>
      </c>
      <c r="BY136">
        <f t="shared" si="59"/>
        <v>0</v>
      </c>
      <c r="BZ136">
        <f t="shared" si="60"/>
        <v>0</v>
      </c>
      <c r="CA136">
        <f t="shared" si="61"/>
        <v>0</v>
      </c>
      <c r="CB136">
        <f t="shared" si="62"/>
        <v>0</v>
      </c>
    </row>
    <row r="137" spans="1:80" x14ac:dyDescent="0.35">
      <c r="A137">
        <v>4.5205622999999999</v>
      </c>
      <c r="B137">
        <v>2011</v>
      </c>
      <c r="C137">
        <v>50</v>
      </c>
      <c r="D137">
        <v>0</v>
      </c>
      <c r="E137">
        <v>3</v>
      </c>
      <c r="F137">
        <v>-9</v>
      </c>
      <c r="G137">
        <v>0</v>
      </c>
      <c r="H137">
        <v>18007</v>
      </c>
      <c r="I137">
        <v>6</v>
      </c>
      <c r="J137">
        <v>1</v>
      </c>
      <c r="K137">
        <v>184652</v>
      </c>
      <c r="L137">
        <v>1</v>
      </c>
      <c r="M137">
        <v>3</v>
      </c>
      <c r="N137">
        <v>1</v>
      </c>
      <c r="O137">
        <v>41011</v>
      </c>
      <c r="P137">
        <v>42821</v>
      </c>
      <c r="Q137">
        <v>4280</v>
      </c>
      <c r="R137">
        <v>5852</v>
      </c>
      <c r="S137">
        <v>99672</v>
      </c>
      <c r="T137">
        <v>4589</v>
      </c>
      <c r="U137">
        <v>41402</v>
      </c>
      <c r="V137">
        <v>4148</v>
      </c>
      <c r="W137" t="s">
        <v>81</v>
      </c>
      <c r="X137" t="s">
        <v>70</v>
      </c>
      <c r="Y137">
        <v>4139</v>
      </c>
      <c r="Z137">
        <v>41091</v>
      </c>
      <c r="AA137">
        <v>2724</v>
      </c>
      <c r="AB137">
        <v>42731</v>
      </c>
      <c r="AC137">
        <v>41401</v>
      </c>
      <c r="AD137">
        <v>3768</v>
      </c>
      <c r="AE137">
        <v>66</v>
      </c>
      <c r="AF137">
        <v>3721</v>
      </c>
      <c r="AG137">
        <v>8855</v>
      </c>
      <c r="AH137">
        <v>8853</v>
      </c>
      <c r="AI137">
        <v>3607</v>
      </c>
      <c r="AJ137">
        <v>41</v>
      </c>
      <c r="AK137">
        <v>47</v>
      </c>
      <c r="AL137">
        <v>8872</v>
      </c>
      <c r="AM137" t="s">
        <v>62</v>
      </c>
      <c r="AN137" t="s">
        <v>62</v>
      </c>
      <c r="AO137" t="s">
        <v>62</v>
      </c>
      <c r="AP137" t="s">
        <v>62</v>
      </c>
      <c r="AQ137" t="s">
        <v>62</v>
      </c>
      <c r="AR137" t="s">
        <v>62</v>
      </c>
      <c r="AS137">
        <v>6</v>
      </c>
      <c r="AT137">
        <v>6</v>
      </c>
      <c r="AU137">
        <v>6</v>
      </c>
      <c r="AV137">
        <v>6</v>
      </c>
      <c r="AW137">
        <v>6</v>
      </c>
      <c r="AX137">
        <v>6</v>
      </c>
      <c r="AY137">
        <v>6</v>
      </c>
      <c r="AZ137">
        <v>6</v>
      </c>
      <c r="BA137">
        <v>2</v>
      </c>
      <c r="BB137">
        <v>-99</v>
      </c>
      <c r="BC137">
        <v>-99</v>
      </c>
      <c r="BD137">
        <v>-99</v>
      </c>
      <c r="BE137">
        <v>-99</v>
      </c>
      <c r="BF137">
        <v>-99</v>
      </c>
      <c r="BG137">
        <v>-99</v>
      </c>
      <c r="BH137">
        <f t="shared" si="42"/>
        <v>6</v>
      </c>
      <c r="BI137" t="str">
        <f t="shared" si="43"/>
        <v/>
      </c>
      <c r="BJ137" t="str">
        <f t="shared" si="44"/>
        <v/>
      </c>
      <c r="BK137" t="str">
        <f t="shared" si="45"/>
        <v/>
      </c>
      <c r="BL137" t="str">
        <f t="shared" si="46"/>
        <v/>
      </c>
      <c r="BM137" t="str">
        <f t="shared" si="47"/>
        <v/>
      </c>
      <c r="BN137" t="str">
        <f t="shared" si="48"/>
        <v/>
      </c>
      <c r="BO137" t="str">
        <f t="shared" si="49"/>
        <v/>
      </c>
      <c r="BP137" t="str">
        <f t="shared" si="50"/>
        <v/>
      </c>
      <c r="BQ137" t="str">
        <f t="shared" si="51"/>
        <v/>
      </c>
      <c r="BR137" t="str">
        <f t="shared" si="52"/>
        <v/>
      </c>
      <c r="BS137" t="str">
        <f t="shared" si="53"/>
        <v/>
      </c>
      <c r="BT137" t="str">
        <f t="shared" si="54"/>
        <v/>
      </c>
      <c r="BU137" t="str">
        <f t="shared" si="55"/>
        <v/>
      </c>
      <c r="BV137" t="str">
        <f t="shared" si="56"/>
        <v/>
      </c>
      <c r="BW137">
        <f t="shared" si="57"/>
        <v>6</v>
      </c>
      <c r="BX137">
        <f t="shared" si="58"/>
        <v>1</v>
      </c>
      <c r="BY137">
        <f t="shared" si="59"/>
        <v>0</v>
      </c>
      <c r="BZ137">
        <f t="shared" si="60"/>
        <v>2</v>
      </c>
      <c r="CA137">
        <f t="shared" si="61"/>
        <v>2</v>
      </c>
      <c r="CB137">
        <f t="shared" si="62"/>
        <v>1</v>
      </c>
    </row>
    <row r="138" spans="1:80" x14ac:dyDescent="0.35">
      <c r="A138">
        <v>4.5547652999999997</v>
      </c>
      <c r="B138">
        <v>2011</v>
      </c>
      <c r="C138">
        <v>50</v>
      </c>
      <c r="D138">
        <v>1</v>
      </c>
      <c r="E138">
        <v>1</v>
      </c>
      <c r="F138">
        <v>3</v>
      </c>
      <c r="G138">
        <v>0</v>
      </c>
      <c r="H138">
        <v>21090</v>
      </c>
      <c r="I138">
        <v>1</v>
      </c>
      <c r="J138">
        <v>1</v>
      </c>
      <c r="K138">
        <v>65326</v>
      </c>
      <c r="L138">
        <v>1</v>
      </c>
      <c r="M138">
        <v>1</v>
      </c>
      <c r="N138">
        <v>20</v>
      </c>
      <c r="O138">
        <v>4280</v>
      </c>
      <c r="P138">
        <v>4111</v>
      </c>
      <c r="Q138">
        <v>40391</v>
      </c>
      <c r="R138">
        <v>5859</v>
      </c>
      <c r="S138">
        <v>5849</v>
      </c>
      <c r="T138">
        <v>99661</v>
      </c>
      <c r="U138">
        <v>7907</v>
      </c>
      <c r="V138">
        <v>486</v>
      </c>
      <c r="W138">
        <v>99672</v>
      </c>
      <c r="X138">
        <v>2760</v>
      </c>
      <c r="Y138">
        <v>496</v>
      </c>
      <c r="Z138">
        <v>42781</v>
      </c>
      <c r="AA138">
        <v>41400</v>
      </c>
      <c r="AB138" t="s">
        <v>64</v>
      </c>
      <c r="AC138">
        <v>2749</v>
      </c>
      <c r="AD138">
        <v>66</v>
      </c>
      <c r="AE138">
        <v>3768</v>
      </c>
      <c r="AF138">
        <v>3722</v>
      </c>
      <c r="AG138">
        <v>9671</v>
      </c>
      <c r="AH138">
        <v>3772</v>
      </c>
      <c r="AI138">
        <v>3783</v>
      </c>
      <c r="AJ138">
        <v>3607</v>
      </c>
      <c r="AK138">
        <v>8856</v>
      </c>
      <c r="AL138">
        <v>46</v>
      </c>
      <c r="AM138">
        <v>41</v>
      </c>
      <c r="AN138">
        <v>4311</v>
      </c>
      <c r="AO138">
        <v>4513</v>
      </c>
      <c r="AP138">
        <v>8853</v>
      </c>
      <c r="AQ138">
        <v>8842</v>
      </c>
      <c r="AR138">
        <v>9604</v>
      </c>
      <c r="AS138">
        <v>7</v>
      </c>
      <c r="AT138">
        <v>7</v>
      </c>
      <c r="AU138">
        <v>3</v>
      </c>
      <c r="AV138">
        <v>3</v>
      </c>
      <c r="AW138">
        <v>7</v>
      </c>
      <c r="AX138">
        <v>14</v>
      </c>
      <c r="AY138">
        <v>14</v>
      </c>
      <c r="AZ138">
        <v>7</v>
      </c>
      <c r="BA138">
        <v>7</v>
      </c>
      <c r="BB138">
        <v>7</v>
      </c>
      <c r="BC138">
        <v>7</v>
      </c>
      <c r="BD138">
        <v>19</v>
      </c>
      <c r="BE138">
        <v>19</v>
      </c>
      <c r="BF138">
        <v>3</v>
      </c>
      <c r="BG138">
        <v>3</v>
      </c>
      <c r="BH138" t="str">
        <f t="shared" si="42"/>
        <v/>
      </c>
      <c r="BI138">
        <f t="shared" si="43"/>
        <v>7</v>
      </c>
      <c r="BJ138" t="str">
        <f t="shared" si="44"/>
        <v/>
      </c>
      <c r="BK138" t="str">
        <f t="shared" si="45"/>
        <v/>
      </c>
      <c r="BL138" t="str">
        <f t="shared" si="46"/>
        <v/>
      </c>
      <c r="BM138" t="str">
        <f t="shared" si="47"/>
        <v/>
      </c>
      <c r="BN138" t="str">
        <f t="shared" si="48"/>
        <v/>
      </c>
      <c r="BO138" t="str">
        <f t="shared" si="49"/>
        <v/>
      </c>
      <c r="BP138" t="str">
        <f t="shared" si="50"/>
        <v/>
      </c>
      <c r="BQ138" t="str">
        <f t="shared" si="51"/>
        <v/>
      </c>
      <c r="BR138" t="str">
        <f t="shared" si="52"/>
        <v/>
      </c>
      <c r="BS138" t="str">
        <f t="shared" si="53"/>
        <v/>
      </c>
      <c r="BT138" t="str">
        <f t="shared" si="54"/>
        <v/>
      </c>
      <c r="BU138" t="str">
        <f t="shared" si="55"/>
        <v/>
      </c>
      <c r="BV138" t="str">
        <f t="shared" si="56"/>
        <v/>
      </c>
      <c r="BW138">
        <f t="shared" si="57"/>
        <v>7</v>
      </c>
      <c r="BX138">
        <f t="shared" si="58"/>
        <v>1</v>
      </c>
      <c r="BY138">
        <f t="shared" si="59"/>
        <v>0</v>
      </c>
      <c r="BZ138">
        <f t="shared" si="60"/>
        <v>0</v>
      </c>
      <c r="CA138">
        <f t="shared" si="61"/>
        <v>0</v>
      </c>
      <c r="CB138">
        <f t="shared" si="62"/>
        <v>1</v>
      </c>
    </row>
    <row r="139" spans="1:80" x14ac:dyDescent="0.35">
      <c r="A139">
        <v>4.5205622999999999</v>
      </c>
      <c r="B139">
        <v>2011</v>
      </c>
      <c r="C139">
        <v>50</v>
      </c>
      <c r="D139">
        <v>0</v>
      </c>
      <c r="E139">
        <v>2</v>
      </c>
      <c r="F139">
        <v>-9</v>
      </c>
      <c r="G139">
        <v>0</v>
      </c>
      <c r="H139">
        <v>26006</v>
      </c>
      <c r="I139">
        <v>5</v>
      </c>
      <c r="J139">
        <v>1</v>
      </c>
      <c r="K139">
        <v>84257</v>
      </c>
      <c r="L139">
        <v>4</v>
      </c>
      <c r="M139">
        <v>2</v>
      </c>
      <c r="N139">
        <v>1</v>
      </c>
      <c r="O139">
        <v>41071</v>
      </c>
      <c r="P139">
        <v>41401</v>
      </c>
      <c r="Q139">
        <v>51881</v>
      </c>
      <c r="R139">
        <v>4142</v>
      </c>
      <c r="S139">
        <v>99603</v>
      </c>
      <c r="T139">
        <v>41411</v>
      </c>
      <c r="U139">
        <v>9971</v>
      </c>
      <c r="V139">
        <v>42732</v>
      </c>
      <c r="W139">
        <v>5849</v>
      </c>
      <c r="X139">
        <v>4254</v>
      </c>
      <c r="Y139">
        <v>40390</v>
      </c>
      <c r="Z139">
        <v>2724</v>
      </c>
      <c r="AA139" t="s">
        <v>64</v>
      </c>
      <c r="AB139" t="s">
        <v>75</v>
      </c>
      <c r="AC139">
        <v>42789</v>
      </c>
      <c r="AD139">
        <v>3768</v>
      </c>
      <c r="AE139">
        <v>66</v>
      </c>
      <c r="AF139">
        <v>3722</v>
      </c>
      <c r="AG139">
        <v>3606</v>
      </c>
      <c r="AH139">
        <v>9671</v>
      </c>
      <c r="AI139">
        <v>8856</v>
      </c>
      <c r="AJ139">
        <v>3722</v>
      </c>
      <c r="AK139">
        <v>8856</v>
      </c>
      <c r="AL139">
        <v>40</v>
      </c>
      <c r="AM139">
        <v>46</v>
      </c>
      <c r="AN139">
        <v>3895</v>
      </c>
      <c r="AO139">
        <v>3995</v>
      </c>
      <c r="AP139">
        <v>9904</v>
      </c>
      <c r="AQ139">
        <v>9604</v>
      </c>
      <c r="AR139" t="s">
        <v>62</v>
      </c>
      <c r="AS139">
        <v>7</v>
      </c>
      <c r="AT139">
        <v>7</v>
      </c>
      <c r="AU139">
        <v>0</v>
      </c>
      <c r="AV139">
        <v>7</v>
      </c>
      <c r="AW139">
        <v>24</v>
      </c>
      <c r="AX139">
        <v>0</v>
      </c>
      <c r="AY139">
        <v>7</v>
      </c>
      <c r="AZ139">
        <v>7</v>
      </c>
      <c r="BA139">
        <v>7</v>
      </c>
      <c r="BB139">
        <v>7</v>
      </c>
      <c r="BC139">
        <v>10</v>
      </c>
      <c r="BD139">
        <v>10</v>
      </c>
      <c r="BE139">
        <v>11</v>
      </c>
      <c r="BF139">
        <v>24</v>
      </c>
      <c r="BG139">
        <v>-99</v>
      </c>
      <c r="BH139">
        <f t="shared" si="42"/>
        <v>7</v>
      </c>
      <c r="BI139" t="str">
        <f t="shared" si="43"/>
        <v/>
      </c>
      <c r="BJ139" t="str">
        <f t="shared" si="44"/>
        <v/>
      </c>
      <c r="BK139" t="str">
        <f t="shared" si="45"/>
        <v/>
      </c>
      <c r="BL139" t="str">
        <f t="shared" si="46"/>
        <v/>
      </c>
      <c r="BM139" t="str">
        <f t="shared" si="47"/>
        <v/>
      </c>
      <c r="BN139" t="str">
        <f t="shared" si="48"/>
        <v/>
      </c>
      <c r="BO139" t="str">
        <f t="shared" si="49"/>
        <v/>
      </c>
      <c r="BP139" t="str">
        <f t="shared" si="50"/>
        <v/>
      </c>
      <c r="BQ139" t="str">
        <f t="shared" si="51"/>
        <v/>
      </c>
      <c r="BR139" t="str">
        <f t="shared" si="52"/>
        <v/>
      </c>
      <c r="BS139" t="str">
        <f t="shared" si="53"/>
        <v/>
      </c>
      <c r="BT139" t="str">
        <f t="shared" si="54"/>
        <v/>
      </c>
      <c r="BU139" t="str">
        <f t="shared" si="55"/>
        <v/>
      </c>
      <c r="BV139" t="str">
        <f t="shared" si="56"/>
        <v/>
      </c>
      <c r="BW139">
        <f t="shared" si="57"/>
        <v>7</v>
      </c>
      <c r="BX139">
        <f t="shared" si="58"/>
        <v>1</v>
      </c>
      <c r="BY139">
        <f t="shared" si="59"/>
        <v>0</v>
      </c>
      <c r="BZ139">
        <f t="shared" si="60"/>
        <v>1</v>
      </c>
      <c r="CA139">
        <f t="shared" si="61"/>
        <v>1</v>
      </c>
      <c r="CB139">
        <f t="shared" si="62"/>
        <v>0</v>
      </c>
    </row>
    <row r="140" spans="1:80" x14ac:dyDescent="0.35">
      <c r="A140">
        <v>4.5922435999999998</v>
      </c>
      <c r="B140">
        <v>2011</v>
      </c>
      <c r="C140">
        <v>50</v>
      </c>
      <c r="D140">
        <v>1</v>
      </c>
      <c r="E140">
        <v>2</v>
      </c>
      <c r="F140">
        <v>4</v>
      </c>
      <c r="G140">
        <v>0</v>
      </c>
      <c r="H140">
        <v>36336</v>
      </c>
      <c r="I140">
        <v>4</v>
      </c>
      <c r="J140">
        <v>3</v>
      </c>
      <c r="K140">
        <v>166039</v>
      </c>
      <c r="L140">
        <v>3</v>
      </c>
      <c r="M140">
        <v>1</v>
      </c>
      <c r="N140">
        <v>20</v>
      </c>
      <c r="O140">
        <v>44101</v>
      </c>
      <c r="P140">
        <v>4275</v>
      </c>
      <c r="Q140">
        <v>3481</v>
      </c>
      <c r="R140">
        <v>570</v>
      </c>
      <c r="S140">
        <v>5853</v>
      </c>
      <c r="T140">
        <v>4589</v>
      </c>
      <c r="U140">
        <v>8719</v>
      </c>
      <c r="V140">
        <v>51881</v>
      </c>
      <c r="W140">
        <v>41401</v>
      </c>
      <c r="X140">
        <v>28860</v>
      </c>
      <c r="Y140">
        <v>2859</v>
      </c>
      <c r="Z140">
        <v>486</v>
      </c>
      <c r="AA140">
        <v>3361</v>
      </c>
      <c r="AB140">
        <v>5845</v>
      </c>
      <c r="AC140">
        <v>41071</v>
      </c>
      <c r="AD140">
        <v>3768</v>
      </c>
      <c r="AE140">
        <v>3961</v>
      </c>
      <c r="AF140">
        <v>9604</v>
      </c>
      <c r="AG140">
        <v>48</v>
      </c>
      <c r="AH140">
        <v>8842</v>
      </c>
      <c r="AI140">
        <v>3722</v>
      </c>
      <c r="AJ140">
        <v>8856</v>
      </c>
      <c r="AK140">
        <v>66</v>
      </c>
      <c r="AL140">
        <v>3323</v>
      </c>
      <c r="AM140">
        <v>3722</v>
      </c>
      <c r="AN140">
        <v>9904</v>
      </c>
      <c r="AO140">
        <v>41</v>
      </c>
      <c r="AP140">
        <v>3607</v>
      </c>
      <c r="AQ140">
        <v>8853</v>
      </c>
      <c r="AR140">
        <v>3973</v>
      </c>
      <c r="AS140">
        <v>13</v>
      </c>
      <c r="AT140">
        <v>7</v>
      </c>
      <c r="AU140">
        <v>11</v>
      </c>
      <c r="AV140">
        <v>13</v>
      </c>
      <c r="AW140">
        <v>2</v>
      </c>
      <c r="AX140">
        <v>2</v>
      </c>
      <c r="AY140">
        <v>13</v>
      </c>
      <c r="AZ140">
        <v>13</v>
      </c>
      <c r="BA140">
        <v>12</v>
      </c>
      <c r="BB140">
        <v>13</v>
      </c>
      <c r="BC140">
        <v>7</v>
      </c>
      <c r="BD140">
        <v>13</v>
      </c>
      <c r="BE140">
        <v>13</v>
      </c>
      <c r="BF140">
        <v>13</v>
      </c>
      <c r="BG140">
        <v>7</v>
      </c>
      <c r="BH140">
        <f t="shared" si="42"/>
        <v>13</v>
      </c>
      <c r="BI140" t="str">
        <f t="shared" si="43"/>
        <v/>
      </c>
      <c r="BJ140" t="str">
        <f t="shared" si="44"/>
        <v/>
      </c>
      <c r="BK140" t="str">
        <f t="shared" si="45"/>
        <v/>
      </c>
      <c r="BL140" t="str">
        <f t="shared" si="46"/>
        <v/>
      </c>
      <c r="BM140" t="str">
        <f t="shared" si="47"/>
        <v/>
      </c>
      <c r="BN140" t="str">
        <f t="shared" si="48"/>
        <v/>
      </c>
      <c r="BO140" t="str">
        <f t="shared" si="49"/>
        <v/>
      </c>
      <c r="BP140" t="str">
        <f t="shared" si="50"/>
        <v/>
      </c>
      <c r="BQ140" t="str">
        <f t="shared" si="51"/>
        <v/>
      </c>
      <c r="BR140" t="str">
        <f t="shared" si="52"/>
        <v/>
      </c>
      <c r="BS140" t="str">
        <f t="shared" si="53"/>
        <v/>
      </c>
      <c r="BT140" t="str">
        <f t="shared" si="54"/>
        <v/>
      </c>
      <c r="BU140" t="str">
        <f t="shared" si="55"/>
        <v/>
      </c>
      <c r="BV140" t="str">
        <f t="shared" si="56"/>
        <v/>
      </c>
      <c r="BW140">
        <f t="shared" si="57"/>
        <v>13</v>
      </c>
      <c r="BX140">
        <f t="shared" si="58"/>
        <v>1</v>
      </c>
      <c r="BY140">
        <f t="shared" si="59"/>
        <v>0</v>
      </c>
      <c r="BZ140">
        <f t="shared" si="60"/>
        <v>1</v>
      </c>
      <c r="CA140">
        <f t="shared" si="61"/>
        <v>1</v>
      </c>
      <c r="CB140">
        <f t="shared" si="62"/>
        <v>0</v>
      </c>
    </row>
    <row r="141" spans="1:80" x14ac:dyDescent="0.35">
      <c r="A141">
        <v>5.0853688999999997</v>
      </c>
      <c r="B141">
        <v>2007</v>
      </c>
      <c r="C141">
        <v>51</v>
      </c>
      <c r="D141">
        <v>1</v>
      </c>
      <c r="E141">
        <v>3</v>
      </c>
      <c r="F141">
        <v>-9</v>
      </c>
      <c r="G141">
        <v>0</v>
      </c>
      <c r="H141">
        <v>12007</v>
      </c>
      <c r="I141">
        <v>37</v>
      </c>
      <c r="J141">
        <v>1</v>
      </c>
      <c r="K141">
        <v>342042</v>
      </c>
      <c r="L141">
        <v>2</v>
      </c>
      <c r="M141">
        <v>3</v>
      </c>
      <c r="N141">
        <v>20</v>
      </c>
      <c r="O141">
        <v>41401</v>
      </c>
      <c r="P141">
        <v>42823</v>
      </c>
      <c r="Q141">
        <v>4280</v>
      </c>
      <c r="R141">
        <v>5853</v>
      </c>
      <c r="S141">
        <v>3051</v>
      </c>
      <c r="T141">
        <v>40390</v>
      </c>
      <c r="U141">
        <v>2724</v>
      </c>
      <c r="V141">
        <v>412</v>
      </c>
      <c r="W141" t="s">
        <v>77</v>
      </c>
      <c r="X141" t="s">
        <v>61</v>
      </c>
      <c r="Y141" t="s">
        <v>61</v>
      </c>
      <c r="Z141" t="s">
        <v>61</v>
      </c>
      <c r="AA141" t="s">
        <v>61</v>
      </c>
      <c r="AB141" t="s">
        <v>61</v>
      </c>
      <c r="AC141" t="s">
        <v>61</v>
      </c>
      <c r="AD141">
        <v>3768</v>
      </c>
      <c r="AE141">
        <v>3723</v>
      </c>
      <c r="AF141">
        <v>66</v>
      </c>
      <c r="AG141">
        <v>3607</v>
      </c>
      <c r="AH141">
        <v>3606</v>
      </c>
      <c r="AI141">
        <v>41</v>
      </c>
      <c r="AJ141">
        <v>46</v>
      </c>
      <c r="AK141">
        <v>8856</v>
      </c>
      <c r="AL141">
        <v>3964</v>
      </c>
      <c r="AM141">
        <v>9744</v>
      </c>
      <c r="AN141">
        <v>8872</v>
      </c>
      <c r="AO141" t="s">
        <v>62</v>
      </c>
      <c r="AP141" t="s">
        <v>62</v>
      </c>
      <c r="AQ141" t="s">
        <v>62</v>
      </c>
      <c r="AR141" t="s">
        <v>62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-99</v>
      </c>
      <c r="BE141">
        <v>-99</v>
      </c>
      <c r="BF141">
        <v>-99</v>
      </c>
      <c r="BG141">
        <v>-99</v>
      </c>
      <c r="BH141">
        <f t="shared" si="42"/>
        <v>0</v>
      </c>
      <c r="BI141" t="str">
        <f t="shared" si="43"/>
        <v/>
      </c>
      <c r="BJ141" t="str">
        <f t="shared" si="44"/>
        <v/>
      </c>
      <c r="BK141" t="str">
        <f t="shared" si="45"/>
        <v/>
      </c>
      <c r="BL141" t="str">
        <f t="shared" si="46"/>
        <v/>
      </c>
      <c r="BM141" t="str">
        <f t="shared" si="47"/>
        <v/>
      </c>
      <c r="BN141" t="str">
        <f t="shared" si="48"/>
        <v/>
      </c>
      <c r="BO141" t="str">
        <f t="shared" si="49"/>
        <v/>
      </c>
      <c r="BP141" t="str">
        <f t="shared" si="50"/>
        <v/>
      </c>
      <c r="BQ141" t="str">
        <f t="shared" si="51"/>
        <v/>
      </c>
      <c r="BR141" t="str">
        <f t="shared" si="52"/>
        <v/>
      </c>
      <c r="BS141" t="str">
        <f t="shared" si="53"/>
        <v/>
      </c>
      <c r="BT141" t="str">
        <f t="shared" si="54"/>
        <v/>
      </c>
      <c r="BU141" t="str">
        <f t="shared" si="55"/>
        <v/>
      </c>
      <c r="BV141" t="str">
        <f t="shared" si="56"/>
        <v/>
      </c>
      <c r="BW141">
        <f t="shared" si="57"/>
        <v>0</v>
      </c>
      <c r="BX141">
        <f t="shared" si="58"/>
        <v>1</v>
      </c>
      <c r="BY141">
        <f t="shared" si="59"/>
        <v>0</v>
      </c>
      <c r="BZ141">
        <f t="shared" si="60"/>
        <v>0</v>
      </c>
      <c r="CA141">
        <f t="shared" si="61"/>
        <v>0</v>
      </c>
      <c r="CB141">
        <f t="shared" si="62"/>
        <v>1</v>
      </c>
    </row>
    <row r="142" spans="1:80" x14ac:dyDescent="0.35">
      <c r="A142">
        <v>5.4107605999999997</v>
      </c>
      <c r="B142">
        <v>2008</v>
      </c>
      <c r="C142">
        <v>51</v>
      </c>
      <c r="D142">
        <v>0</v>
      </c>
      <c r="E142">
        <v>3</v>
      </c>
      <c r="F142">
        <v>-9</v>
      </c>
      <c r="G142">
        <v>0</v>
      </c>
      <c r="H142">
        <v>33015</v>
      </c>
      <c r="I142">
        <v>2</v>
      </c>
      <c r="J142">
        <v>1</v>
      </c>
      <c r="K142">
        <v>175749</v>
      </c>
      <c r="L142">
        <v>3</v>
      </c>
      <c r="M142">
        <v>2</v>
      </c>
      <c r="N142">
        <v>2</v>
      </c>
      <c r="O142">
        <v>9971</v>
      </c>
      <c r="P142">
        <v>41011</v>
      </c>
      <c r="Q142">
        <v>78551</v>
      </c>
      <c r="R142">
        <v>53081</v>
      </c>
      <c r="S142">
        <v>4271</v>
      </c>
      <c r="T142">
        <v>5185</v>
      </c>
      <c r="U142">
        <v>5845</v>
      </c>
      <c r="V142">
        <v>570</v>
      </c>
      <c r="W142" t="s">
        <v>97</v>
      </c>
      <c r="X142">
        <v>4254</v>
      </c>
      <c r="Y142">
        <v>33829</v>
      </c>
      <c r="Z142">
        <v>2639</v>
      </c>
      <c r="AA142">
        <v>53190</v>
      </c>
      <c r="AB142" t="s">
        <v>98</v>
      </c>
      <c r="AC142" t="s">
        <v>76</v>
      </c>
      <c r="AD142">
        <v>3768</v>
      </c>
      <c r="AE142">
        <v>3723</v>
      </c>
      <c r="AF142">
        <v>9671</v>
      </c>
      <c r="AG142">
        <v>8856</v>
      </c>
      <c r="AH142">
        <v>8853</v>
      </c>
      <c r="AI142">
        <v>9907</v>
      </c>
      <c r="AJ142">
        <v>9962</v>
      </c>
      <c r="AK142">
        <v>3995</v>
      </c>
      <c r="AL142">
        <v>9904</v>
      </c>
      <c r="AM142">
        <v>9905</v>
      </c>
      <c r="AN142">
        <v>3893</v>
      </c>
      <c r="AO142">
        <v>8964</v>
      </c>
      <c r="AP142" t="s">
        <v>62</v>
      </c>
      <c r="AQ142" t="s">
        <v>62</v>
      </c>
      <c r="AR142" t="s">
        <v>62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</v>
      </c>
      <c r="AZ142">
        <v>2</v>
      </c>
      <c r="BA142">
        <v>1</v>
      </c>
      <c r="BB142">
        <v>1</v>
      </c>
      <c r="BC142">
        <v>1</v>
      </c>
      <c r="BD142">
        <v>1</v>
      </c>
      <c r="BE142">
        <v>-99</v>
      </c>
      <c r="BF142">
        <v>-99</v>
      </c>
      <c r="BG142">
        <v>-99</v>
      </c>
      <c r="BH142">
        <f t="shared" si="42"/>
        <v>0</v>
      </c>
      <c r="BI142" t="str">
        <f t="shared" si="43"/>
        <v/>
      </c>
      <c r="BJ142" t="str">
        <f t="shared" si="44"/>
        <v/>
      </c>
      <c r="BK142" t="str">
        <f t="shared" si="45"/>
        <v/>
      </c>
      <c r="BL142" t="str">
        <f t="shared" si="46"/>
        <v/>
      </c>
      <c r="BM142" t="str">
        <f t="shared" si="47"/>
        <v/>
      </c>
      <c r="BN142" t="str">
        <f t="shared" si="48"/>
        <v/>
      </c>
      <c r="BO142" t="str">
        <f t="shared" si="49"/>
        <v/>
      </c>
      <c r="BP142" t="str">
        <f t="shared" si="50"/>
        <v/>
      </c>
      <c r="BQ142" t="str">
        <f t="shared" si="51"/>
        <v/>
      </c>
      <c r="BR142" t="str">
        <f t="shared" si="52"/>
        <v/>
      </c>
      <c r="BS142" t="str">
        <f t="shared" si="53"/>
        <v/>
      </c>
      <c r="BT142" t="str">
        <f t="shared" si="54"/>
        <v/>
      </c>
      <c r="BU142" t="str">
        <f t="shared" si="55"/>
        <v/>
      </c>
      <c r="BV142" t="str">
        <f t="shared" si="56"/>
        <v/>
      </c>
      <c r="BW142">
        <f t="shared" si="57"/>
        <v>0</v>
      </c>
      <c r="BX142">
        <f t="shared" si="58"/>
        <v>0</v>
      </c>
      <c r="BY142">
        <f t="shared" si="59"/>
        <v>1</v>
      </c>
      <c r="BZ142">
        <f t="shared" si="60"/>
        <v>1</v>
      </c>
      <c r="CA142">
        <f t="shared" si="61"/>
        <v>1</v>
      </c>
      <c r="CB142">
        <f t="shared" si="62"/>
        <v>0</v>
      </c>
    </row>
    <row r="143" spans="1:80" x14ac:dyDescent="0.35">
      <c r="A143">
        <v>4.4836565000000004</v>
      </c>
      <c r="B143">
        <v>2009</v>
      </c>
      <c r="C143">
        <v>51</v>
      </c>
      <c r="D143">
        <v>1</v>
      </c>
      <c r="E143">
        <v>3</v>
      </c>
      <c r="F143">
        <v>-9</v>
      </c>
      <c r="G143">
        <v>0</v>
      </c>
      <c r="H143">
        <v>6641</v>
      </c>
      <c r="I143">
        <v>54</v>
      </c>
      <c r="J143">
        <v>1</v>
      </c>
      <c r="K143">
        <v>-666666666</v>
      </c>
      <c r="L143">
        <v>3</v>
      </c>
      <c r="M143">
        <v>-9</v>
      </c>
      <c r="N143">
        <v>20</v>
      </c>
      <c r="O143">
        <v>41091</v>
      </c>
      <c r="P143">
        <v>382</v>
      </c>
      <c r="Q143">
        <v>481</v>
      </c>
      <c r="R143">
        <v>5070</v>
      </c>
      <c r="S143">
        <v>99592</v>
      </c>
      <c r="T143">
        <v>51881</v>
      </c>
      <c r="U143">
        <v>5849</v>
      </c>
      <c r="V143">
        <v>34982</v>
      </c>
      <c r="W143">
        <v>78552</v>
      </c>
      <c r="X143">
        <v>261</v>
      </c>
      <c r="Y143">
        <v>3481</v>
      </c>
      <c r="Z143" t="s">
        <v>81</v>
      </c>
      <c r="AA143">
        <v>78551</v>
      </c>
      <c r="AB143">
        <v>2875</v>
      </c>
      <c r="AC143">
        <v>2768</v>
      </c>
      <c r="AD143">
        <v>3768</v>
      </c>
      <c r="AE143">
        <v>3723</v>
      </c>
      <c r="AF143">
        <v>3764</v>
      </c>
      <c r="AG143">
        <v>3893</v>
      </c>
      <c r="AH143">
        <v>8856</v>
      </c>
      <c r="AI143">
        <v>9604</v>
      </c>
      <c r="AJ143">
        <v>9672</v>
      </c>
      <c r="AK143">
        <v>9915</v>
      </c>
      <c r="AL143">
        <v>17</v>
      </c>
      <c r="AM143" t="s">
        <v>62</v>
      </c>
      <c r="AN143" t="s">
        <v>62</v>
      </c>
      <c r="AO143" t="s">
        <v>62</v>
      </c>
      <c r="AP143" t="s">
        <v>62</v>
      </c>
      <c r="AQ143" t="s">
        <v>62</v>
      </c>
      <c r="AR143" t="s">
        <v>62</v>
      </c>
      <c r="AS143">
        <v>0</v>
      </c>
      <c r="AT143">
        <v>-99</v>
      </c>
      <c r="AU143">
        <v>-99</v>
      </c>
      <c r="AV143">
        <v>-99</v>
      </c>
      <c r="AW143">
        <v>-99</v>
      </c>
      <c r="AX143">
        <v>-99</v>
      </c>
      <c r="AY143">
        <v>-99</v>
      </c>
      <c r="AZ143">
        <v>-99</v>
      </c>
      <c r="BA143">
        <v>-99</v>
      </c>
      <c r="BB143">
        <v>-99</v>
      </c>
      <c r="BC143">
        <v>-99</v>
      </c>
      <c r="BD143">
        <v>-99</v>
      </c>
      <c r="BE143">
        <v>-99</v>
      </c>
      <c r="BF143">
        <v>-99</v>
      </c>
      <c r="BG143">
        <v>-99</v>
      </c>
      <c r="BH143">
        <f t="shared" si="42"/>
        <v>0</v>
      </c>
      <c r="BI143" t="str">
        <f t="shared" si="43"/>
        <v/>
      </c>
      <c r="BJ143" t="str">
        <f t="shared" si="44"/>
        <v/>
      </c>
      <c r="BK143" t="str">
        <f t="shared" si="45"/>
        <v/>
      </c>
      <c r="BL143" t="str">
        <f t="shared" si="46"/>
        <v/>
      </c>
      <c r="BM143" t="str">
        <f t="shared" si="47"/>
        <v/>
      </c>
      <c r="BN143" t="str">
        <f t="shared" si="48"/>
        <v/>
      </c>
      <c r="BO143" t="str">
        <f t="shared" si="49"/>
        <v/>
      </c>
      <c r="BP143" t="str">
        <f t="shared" si="50"/>
        <v/>
      </c>
      <c r="BQ143" t="str">
        <f t="shared" si="51"/>
        <v/>
      </c>
      <c r="BR143" t="str">
        <f t="shared" si="52"/>
        <v/>
      </c>
      <c r="BS143" t="str">
        <f t="shared" si="53"/>
        <v/>
      </c>
      <c r="BT143" t="str">
        <f t="shared" si="54"/>
        <v/>
      </c>
      <c r="BU143" t="str">
        <f t="shared" si="55"/>
        <v/>
      </c>
      <c r="BV143" t="str">
        <f t="shared" si="56"/>
        <v/>
      </c>
      <c r="BW143">
        <f t="shared" si="57"/>
        <v>0</v>
      </c>
      <c r="BX143">
        <f t="shared" si="58"/>
        <v>0</v>
      </c>
      <c r="BY143">
        <f t="shared" si="59"/>
        <v>1</v>
      </c>
      <c r="BZ143">
        <f t="shared" si="60"/>
        <v>1</v>
      </c>
      <c r="CA143">
        <f t="shared" si="61"/>
        <v>1</v>
      </c>
      <c r="CB143">
        <f t="shared" si="62"/>
        <v>0</v>
      </c>
    </row>
    <row r="144" spans="1:80" x14ac:dyDescent="0.35">
      <c r="A144">
        <v>4.6981218</v>
      </c>
      <c r="B144">
        <v>2009</v>
      </c>
      <c r="C144">
        <v>51</v>
      </c>
      <c r="D144">
        <v>0</v>
      </c>
      <c r="E144">
        <v>3</v>
      </c>
      <c r="F144">
        <v>-9</v>
      </c>
      <c r="G144">
        <v>0</v>
      </c>
      <c r="H144">
        <v>17123</v>
      </c>
      <c r="I144">
        <v>10</v>
      </c>
      <c r="J144">
        <v>2</v>
      </c>
      <c r="K144">
        <v>419693</v>
      </c>
      <c r="L144">
        <v>1</v>
      </c>
      <c r="M144">
        <v>2</v>
      </c>
      <c r="N144">
        <v>1</v>
      </c>
      <c r="O144">
        <v>41011</v>
      </c>
      <c r="P144">
        <v>51881</v>
      </c>
      <c r="Q144">
        <v>41041</v>
      </c>
      <c r="R144">
        <v>42821</v>
      </c>
      <c r="S144">
        <v>5845</v>
      </c>
      <c r="T144">
        <v>2762</v>
      </c>
      <c r="U144">
        <v>3481</v>
      </c>
      <c r="V144">
        <v>78551</v>
      </c>
      <c r="W144">
        <v>42741</v>
      </c>
      <c r="X144">
        <v>4280</v>
      </c>
      <c r="Y144">
        <v>25000</v>
      </c>
      <c r="Z144">
        <v>496</v>
      </c>
      <c r="AA144">
        <v>4148</v>
      </c>
      <c r="AB144" t="s">
        <v>75</v>
      </c>
      <c r="AC144" t="s">
        <v>61</v>
      </c>
      <c r="AD144">
        <v>3768</v>
      </c>
      <c r="AE144">
        <v>3893</v>
      </c>
      <c r="AF144">
        <v>9671</v>
      </c>
      <c r="AG144" t="s">
        <v>62</v>
      </c>
      <c r="AH144" t="s">
        <v>62</v>
      </c>
      <c r="AI144" t="s">
        <v>62</v>
      </c>
      <c r="AJ144" t="s">
        <v>62</v>
      </c>
      <c r="AK144" t="s">
        <v>62</v>
      </c>
      <c r="AL144" t="s">
        <v>62</v>
      </c>
      <c r="AM144" t="s">
        <v>62</v>
      </c>
      <c r="AN144" t="s">
        <v>62</v>
      </c>
      <c r="AO144" t="s">
        <v>62</v>
      </c>
      <c r="AP144" t="s">
        <v>62</v>
      </c>
      <c r="AQ144" t="s">
        <v>62</v>
      </c>
      <c r="AR144" t="s">
        <v>62</v>
      </c>
      <c r="AS144">
        <v>0</v>
      </c>
      <c r="AT144">
        <v>0</v>
      </c>
      <c r="AU144">
        <v>0</v>
      </c>
      <c r="AV144">
        <v>-99</v>
      </c>
      <c r="AW144">
        <v>-99</v>
      </c>
      <c r="AX144">
        <v>-99</v>
      </c>
      <c r="AY144">
        <v>-99</v>
      </c>
      <c r="AZ144">
        <v>-99</v>
      </c>
      <c r="BA144">
        <v>-99</v>
      </c>
      <c r="BB144">
        <v>-99</v>
      </c>
      <c r="BC144">
        <v>-99</v>
      </c>
      <c r="BD144">
        <v>-99</v>
      </c>
      <c r="BE144">
        <v>-99</v>
      </c>
      <c r="BF144">
        <v>-99</v>
      </c>
      <c r="BG144">
        <v>-99</v>
      </c>
      <c r="BH144">
        <f t="shared" si="42"/>
        <v>0</v>
      </c>
      <c r="BI144" t="str">
        <f t="shared" si="43"/>
        <v/>
      </c>
      <c r="BJ144" t="str">
        <f t="shared" si="44"/>
        <v/>
      </c>
      <c r="BK144" t="str">
        <f t="shared" si="45"/>
        <v/>
      </c>
      <c r="BL144" t="str">
        <f t="shared" si="46"/>
        <v/>
      </c>
      <c r="BM144" t="str">
        <f t="shared" si="47"/>
        <v/>
      </c>
      <c r="BN144" t="str">
        <f t="shared" si="48"/>
        <v/>
      </c>
      <c r="BO144" t="str">
        <f t="shared" si="49"/>
        <v/>
      </c>
      <c r="BP144" t="str">
        <f t="shared" si="50"/>
        <v/>
      </c>
      <c r="BQ144" t="str">
        <f t="shared" si="51"/>
        <v/>
      </c>
      <c r="BR144" t="str">
        <f t="shared" si="52"/>
        <v/>
      </c>
      <c r="BS144" t="str">
        <f t="shared" si="53"/>
        <v/>
      </c>
      <c r="BT144" t="str">
        <f t="shared" si="54"/>
        <v/>
      </c>
      <c r="BU144" t="str">
        <f t="shared" si="55"/>
        <v/>
      </c>
      <c r="BV144" t="str">
        <f t="shared" si="56"/>
        <v/>
      </c>
      <c r="BW144">
        <f t="shared" si="57"/>
        <v>0</v>
      </c>
      <c r="BX144">
        <f t="shared" si="58"/>
        <v>0</v>
      </c>
      <c r="BY144">
        <f t="shared" si="59"/>
        <v>1</v>
      </c>
      <c r="BZ144">
        <f t="shared" si="60"/>
        <v>2</v>
      </c>
      <c r="CA144">
        <f t="shared" si="61"/>
        <v>2</v>
      </c>
      <c r="CB144">
        <f t="shared" si="62"/>
        <v>1</v>
      </c>
    </row>
    <row r="145" spans="1:80" x14ac:dyDescent="0.35">
      <c r="A145">
        <v>5.6621094999999997</v>
      </c>
      <c r="B145">
        <v>2009</v>
      </c>
      <c r="C145">
        <v>51</v>
      </c>
      <c r="D145">
        <v>0</v>
      </c>
      <c r="E145">
        <v>3</v>
      </c>
      <c r="F145">
        <v>-9</v>
      </c>
      <c r="G145">
        <v>0</v>
      </c>
      <c r="H145">
        <v>34035</v>
      </c>
      <c r="I145">
        <v>49</v>
      </c>
      <c r="J145">
        <v>1</v>
      </c>
      <c r="K145">
        <v>996453</v>
      </c>
      <c r="L145">
        <v>4</v>
      </c>
      <c r="M145">
        <v>2</v>
      </c>
      <c r="N145">
        <v>1</v>
      </c>
      <c r="O145">
        <v>41071</v>
      </c>
      <c r="P145">
        <v>5845</v>
      </c>
      <c r="Q145">
        <v>570</v>
      </c>
      <c r="R145">
        <v>4271</v>
      </c>
      <c r="S145">
        <v>2762</v>
      </c>
      <c r="T145">
        <v>78551</v>
      </c>
      <c r="U145">
        <v>4275</v>
      </c>
      <c r="V145">
        <v>41401</v>
      </c>
      <c r="W145">
        <v>4148</v>
      </c>
      <c r="X145">
        <v>42731</v>
      </c>
      <c r="Y145">
        <v>4280</v>
      </c>
      <c r="Z145">
        <v>2753</v>
      </c>
      <c r="AA145">
        <v>5859</v>
      </c>
      <c r="AB145">
        <v>27801</v>
      </c>
      <c r="AC145" t="s">
        <v>123</v>
      </c>
      <c r="AD145">
        <v>3768</v>
      </c>
      <c r="AE145">
        <v>3723</v>
      </c>
      <c r="AF145">
        <v>66</v>
      </c>
      <c r="AG145">
        <v>3607</v>
      </c>
      <c r="AH145">
        <v>8856</v>
      </c>
      <c r="AI145">
        <v>8964</v>
      </c>
      <c r="AJ145">
        <v>42</v>
      </c>
      <c r="AK145">
        <v>45</v>
      </c>
      <c r="AL145">
        <v>17</v>
      </c>
      <c r="AM145">
        <v>9960</v>
      </c>
      <c r="AN145">
        <v>9390</v>
      </c>
      <c r="AO145">
        <v>9604</v>
      </c>
      <c r="AP145">
        <v>9671</v>
      </c>
      <c r="AQ145">
        <v>3995</v>
      </c>
      <c r="AR145">
        <v>3895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f t="shared" si="42"/>
        <v>0</v>
      </c>
      <c r="BI145" t="str">
        <f t="shared" si="43"/>
        <v/>
      </c>
      <c r="BJ145" t="str">
        <f t="shared" si="44"/>
        <v/>
      </c>
      <c r="BK145" t="str">
        <f t="shared" si="45"/>
        <v/>
      </c>
      <c r="BL145" t="str">
        <f t="shared" si="46"/>
        <v/>
      </c>
      <c r="BM145" t="str">
        <f t="shared" si="47"/>
        <v/>
      </c>
      <c r="BN145" t="str">
        <f t="shared" si="48"/>
        <v/>
      </c>
      <c r="BO145" t="str">
        <f t="shared" si="49"/>
        <v/>
      </c>
      <c r="BP145" t="str">
        <f t="shared" si="50"/>
        <v/>
      </c>
      <c r="BQ145" t="str">
        <f t="shared" si="51"/>
        <v/>
      </c>
      <c r="BR145" t="str">
        <f t="shared" si="52"/>
        <v/>
      </c>
      <c r="BS145" t="str">
        <f t="shared" si="53"/>
        <v/>
      </c>
      <c r="BT145" t="str">
        <f t="shared" si="54"/>
        <v/>
      </c>
      <c r="BU145" t="str">
        <f t="shared" si="55"/>
        <v/>
      </c>
      <c r="BV145" t="str">
        <f t="shared" si="56"/>
        <v/>
      </c>
      <c r="BW145">
        <f t="shared" si="57"/>
        <v>0</v>
      </c>
      <c r="BX145">
        <f t="shared" si="58"/>
        <v>1</v>
      </c>
      <c r="BY145">
        <f t="shared" si="59"/>
        <v>1</v>
      </c>
      <c r="BZ145">
        <f t="shared" si="60"/>
        <v>1</v>
      </c>
      <c r="CA145">
        <f t="shared" si="61"/>
        <v>1</v>
      </c>
      <c r="CB145">
        <f t="shared" si="62"/>
        <v>1</v>
      </c>
    </row>
    <row r="146" spans="1:80" x14ac:dyDescent="0.35">
      <c r="A146">
        <v>5.0247918</v>
      </c>
      <c r="B146">
        <v>2009</v>
      </c>
      <c r="C146">
        <v>51</v>
      </c>
      <c r="D146">
        <v>0</v>
      </c>
      <c r="E146">
        <v>4</v>
      </c>
      <c r="F146">
        <v>-9</v>
      </c>
      <c r="G146">
        <v>0</v>
      </c>
      <c r="H146">
        <v>55092</v>
      </c>
      <c r="I146">
        <v>13</v>
      </c>
      <c r="J146">
        <v>2</v>
      </c>
      <c r="K146">
        <v>180812</v>
      </c>
      <c r="L146">
        <v>1</v>
      </c>
      <c r="M146">
        <v>1</v>
      </c>
      <c r="N146">
        <v>1</v>
      </c>
      <c r="O146">
        <v>41401</v>
      </c>
      <c r="P146">
        <v>5849</v>
      </c>
      <c r="Q146">
        <v>4111</v>
      </c>
      <c r="R146">
        <v>5990</v>
      </c>
      <c r="S146">
        <v>41402</v>
      </c>
      <c r="T146">
        <v>4142</v>
      </c>
      <c r="U146">
        <v>4148</v>
      </c>
      <c r="V146" t="s">
        <v>66</v>
      </c>
      <c r="W146">
        <v>496</v>
      </c>
      <c r="X146" t="s">
        <v>118</v>
      </c>
      <c r="Y146">
        <v>7224</v>
      </c>
      <c r="Z146">
        <v>2752</v>
      </c>
      <c r="AA146">
        <v>3569</v>
      </c>
      <c r="AB146">
        <v>412</v>
      </c>
      <c r="AC146">
        <v>2724</v>
      </c>
      <c r="AD146">
        <v>3768</v>
      </c>
      <c r="AE146">
        <v>3722</v>
      </c>
      <c r="AF146">
        <v>66</v>
      </c>
      <c r="AG146">
        <v>8856</v>
      </c>
      <c r="AH146">
        <v>8853</v>
      </c>
      <c r="AI146">
        <v>8847</v>
      </c>
      <c r="AJ146">
        <v>3607</v>
      </c>
      <c r="AK146">
        <v>47</v>
      </c>
      <c r="AL146">
        <v>42</v>
      </c>
      <c r="AM146">
        <v>9744</v>
      </c>
      <c r="AN146" t="s">
        <v>62</v>
      </c>
      <c r="AO146" t="s">
        <v>62</v>
      </c>
      <c r="AP146" t="s">
        <v>62</v>
      </c>
      <c r="AQ146" t="s">
        <v>62</v>
      </c>
      <c r="AR146" t="s">
        <v>62</v>
      </c>
      <c r="AS146">
        <v>1</v>
      </c>
      <c r="AT146">
        <v>0</v>
      </c>
      <c r="AU146">
        <v>1</v>
      </c>
      <c r="AV146">
        <v>1</v>
      </c>
      <c r="AW146">
        <v>1</v>
      </c>
      <c r="AX146">
        <v>4</v>
      </c>
      <c r="AY146">
        <v>4</v>
      </c>
      <c r="AZ146">
        <v>4</v>
      </c>
      <c r="BA146">
        <v>4</v>
      </c>
      <c r="BB146">
        <v>4</v>
      </c>
      <c r="BC146">
        <v>-99</v>
      </c>
      <c r="BD146">
        <v>-99</v>
      </c>
      <c r="BE146">
        <v>-99</v>
      </c>
      <c r="BF146">
        <v>-99</v>
      </c>
      <c r="BG146">
        <v>-99</v>
      </c>
      <c r="BH146">
        <f t="shared" si="42"/>
        <v>1</v>
      </c>
      <c r="BI146" t="str">
        <f t="shared" si="43"/>
        <v/>
      </c>
      <c r="BJ146" t="str">
        <f t="shared" si="44"/>
        <v/>
      </c>
      <c r="BK146" t="str">
        <f t="shared" si="45"/>
        <v/>
      </c>
      <c r="BL146" t="str">
        <f t="shared" si="46"/>
        <v/>
      </c>
      <c r="BM146" t="str">
        <f t="shared" si="47"/>
        <v/>
      </c>
      <c r="BN146" t="str">
        <f t="shared" si="48"/>
        <v/>
      </c>
      <c r="BO146" t="str">
        <f t="shared" si="49"/>
        <v/>
      </c>
      <c r="BP146" t="str">
        <f t="shared" si="50"/>
        <v/>
      </c>
      <c r="BQ146" t="str">
        <f t="shared" si="51"/>
        <v/>
      </c>
      <c r="BR146" t="str">
        <f t="shared" si="52"/>
        <v/>
      </c>
      <c r="BS146" t="str">
        <f t="shared" si="53"/>
        <v/>
      </c>
      <c r="BT146" t="str">
        <f t="shared" si="54"/>
        <v/>
      </c>
      <c r="BU146" t="str">
        <f t="shared" si="55"/>
        <v/>
      </c>
      <c r="BV146" t="str">
        <f t="shared" si="56"/>
        <v/>
      </c>
      <c r="BW146">
        <f t="shared" si="57"/>
        <v>1</v>
      </c>
      <c r="BX146">
        <f t="shared" si="58"/>
        <v>1</v>
      </c>
      <c r="BY146">
        <f t="shared" si="59"/>
        <v>0</v>
      </c>
      <c r="BZ146">
        <f t="shared" si="60"/>
        <v>0</v>
      </c>
      <c r="CA146">
        <f t="shared" si="61"/>
        <v>0</v>
      </c>
      <c r="CB146">
        <f t="shared" si="62"/>
        <v>0</v>
      </c>
    </row>
    <row r="147" spans="1:80" x14ac:dyDescent="0.35">
      <c r="A147">
        <v>5.5324670999999999</v>
      </c>
      <c r="B147">
        <v>2010</v>
      </c>
      <c r="C147">
        <v>51</v>
      </c>
      <c r="D147">
        <v>0</v>
      </c>
      <c r="E147">
        <v>2</v>
      </c>
      <c r="F147">
        <v>-9</v>
      </c>
      <c r="G147">
        <v>0</v>
      </c>
      <c r="H147">
        <v>12051</v>
      </c>
      <c r="I147">
        <v>19</v>
      </c>
      <c r="J147">
        <v>1</v>
      </c>
      <c r="K147">
        <v>441822</v>
      </c>
      <c r="L147">
        <v>3</v>
      </c>
      <c r="M147">
        <v>2</v>
      </c>
      <c r="N147">
        <v>1</v>
      </c>
      <c r="O147">
        <v>41071</v>
      </c>
      <c r="P147">
        <v>4275</v>
      </c>
      <c r="Q147">
        <v>40390</v>
      </c>
      <c r="R147">
        <v>4271</v>
      </c>
      <c r="S147">
        <v>41401</v>
      </c>
      <c r="T147">
        <v>5849</v>
      </c>
      <c r="U147">
        <v>2875</v>
      </c>
      <c r="V147">
        <v>5070</v>
      </c>
      <c r="W147">
        <v>2768</v>
      </c>
      <c r="X147">
        <v>34830</v>
      </c>
      <c r="Y147">
        <v>4264</v>
      </c>
      <c r="Z147">
        <v>51881</v>
      </c>
      <c r="AA147">
        <v>48283</v>
      </c>
      <c r="AB147">
        <v>25000</v>
      </c>
      <c r="AC147">
        <v>78551</v>
      </c>
      <c r="AD147">
        <v>3768</v>
      </c>
      <c r="AE147">
        <v>66</v>
      </c>
      <c r="AF147">
        <v>8856</v>
      </c>
      <c r="AG147">
        <v>9604</v>
      </c>
      <c r="AH147">
        <v>8853</v>
      </c>
      <c r="AI147">
        <v>9904</v>
      </c>
      <c r="AJ147">
        <v>40</v>
      </c>
      <c r="AK147">
        <v>48</v>
      </c>
      <c r="AL147">
        <v>3604</v>
      </c>
      <c r="AM147">
        <v>3606</v>
      </c>
      <c r="AN147">
        <v>9671</v>
      </c>
      <c r="AO147">
        <v>3722</v>
      </c>
      <c r="AP147" t="s">
        <v>62</v>
      </c>
      <c r="AQ147" t="s">
        <v>62</v>
      </c>
      <c r="AR147" t="s">
        <v>62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-99</v>
      </c>
      <c r="BF147">
        <v>-99</v>
      </c>
      <c r="BG147">
        <v>-99</v>
      </c>
      <c r="BH147">
        <f t="shared" si="42"/>
        <v>1</v>
      </c>
      <c r="BI147" t="str">
        <f t="shared" si="43"/>
        <v/>
      </c>
      <c r="BJ147" t="str">
        <f t="shared" si="44"/>
        <v/>
      </c>
      <c r="BK147" t="str">
        <f t="shared" si="45"/>
        <v/>
      </c>
      <c r="BL147" t="str">
        <f t="shared" si="46"/>
        <v/>
      </c>
      <c r="BM147" t="str">
        <f t="shared" si="47"/>
        <v/>
      </c>
      <c r="BN147" t="str">
        <f t="shared" si="48"/>
        <v/>
      </c>
      <c r="BO147" t="str">
        <f t="shared" si="49"/>
        <v/>
      </c>
      <c r="BP147" t="str">
        <f t="shared" si="50"/>
        <v/>
      </c>
      <c r="BQ147" t="str">
        <f t="shared" si="51"/>
        <v/>
      </c>
      <c r="BR147" t="str">
        <f t="shared" si="52"/>
        <v/>
      </c>
      <c r="BS147" t="str">
        <f t="shared" si="53"/>
        <v/>
      </c>
      <c r="BT147" t="str">
        <f t="shared" si="54"/>
        <v/>
      </c>
      <c r="BU147" t="str">
        <f t="shared" si="55"/>
        <v/>
      </c>
      <c r="BV147" t="str">
        <f t="shared" si="56"/>
        <v/>
      </c>
      <c r="BW147">
        <f t="shared" si="57"/>
        <v>1</v>
      </c>
      <c r="BX147">
        <f t="shared" si="58"/>
        <v>1</v>
      </c>
      <c r="BY147">
        <f t="shared" si="59"/>
        <v>1</v>
      </c>
      <c r="BZ147">
        <f t="shared" si="60"/>
        <v>1</v>
      </c>
      <c r="CA147">
        <f t="shared" si="61"/>
        <v>1</v>
      </c>
      <c r="CB147">
        <f t="shared" si="62"/>
        <v>0</v>
      </c>
    </row>
    <row r="148" spans="1:80" x14ac:dyDescent="0.35">
      <c r="A148">
        <v>5.3693093999999997</v>
      </c>
      <c r="B148">
        <v>2010</v>
      </c>
      <c r="C148">
        <v>51</v>
      </c>
      <c r="D148">
        <v>0</v>
      </c>
      <c r="E148">
        <v>6</v>
      </c>
      <c r="F148">
        <v>-9</v>
      </c>
      <c r="G148">
        <v>0</v>
      </c>
      <c r="H148">
        <v>12266</v>
      </c>
      <c r="I148">
        <v>12</v>
      </c>
      <c r="J148">
        <v>3</v>
      </c>
      <c r="K148">
        <v>257538</v>
      </c>
      <c r="L148">
        <v>1</v>
      </c>
      <c r="M148">
        <v>1</v>
      </c>
      <c r="N148">
        <v>1</v>
      </c>
      <c r="O148">
        <v>41071</v>
      </c>
      <c r="P148">
        <v>4148</v>
      </c>
      <c r="Q148" t="s">
        <v>144</v>
      </c>
      <c r="R148" t="s">
        <v>75</v>
      </c>
      <c r="S148" t="s">
        <v>66</v>
      </c>
      <c r="T148">
        <v>4280</v>
      </c>
      <c r="U148">
        <v>25000</v>
      </c>
      <c r="V148">
        <v>5859</v>
      </c>
      <c r="W148">
        <v>4263</v>
      </c>
      <c r="X148">
        <v>41401</v>
      </c>
      <c r="Y148" t="s">
        <v>61</v>
      </c>
      <c r="Z148" t="s">
        <v>61</v>
      </c>
      <c r="AA148" t="s">
        <v>61</v>
      </c>
      <c r="AB148" t="s">
        <v>61</v>
      </c>
      <c r="AC148" t="s">
        <v>61</v>
      </c>
      <c r="AD148">
        <v>3768</v>
      </c>
      <c r="AE148">
        <v>66</v>
      </c>
      <c r="AF148">
        <v>8856</v>
      </c>
      <c r="AG148">
        <v>3607</v>
      </c>
      <c r="AH148">
        <v>46</v>
      </c>
      <c r="AI148">
        <v>41</v>
      </c>
      <c r="AJ148">
        <v>8853</v>
      </c>
      <c r="AK148">
        <v>3722</v>
      </c>
      <c r="AL148" t="s">
        <v>62</v>
      </c>
      <c r="AM148" t="s">
        <v>62</v>
      </c>
      <c r="AN148" t="s">
        <v>62</v>
      </c>
      <c r="AO148" t="s">
        <v>62</v>
      </c>
      <c r="AP148" t="s">
        <v>62</v>
      </c>
      <c r="AQ148" t="s">
        <v>62</v>
      </c>
      <c r="AR148" t="s">
        <v>62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-99</v>
      </c>
      <c r="BB148">
        <v>-99</v>
      </c>
      <c r="BC148">
        <v>-99</v>
      </c>
      <c r="BD148">
        <v>-99</v>
      </c>
      <c r="BE148">
        <v>-99</v>
      </c>
      <c r="BF148">
        <v>-99</v>
      </c>
      <c r="BG148">
        <v>-99</v>
      </c>
      <c r="BH148">
        <f t="shared" si="42"/>
        <v>1</v>
      </c>
      <c r="BI148" t="str">
        <f t="shared" si="43"/>
        <v/>
      </c>
      <c r="BJ148" t="str">
        <f t="shared" si="44"/>
        <v/>
      </c>
      <c r="BK148" t="str">
        <f t="shared" si="45"/>
        <v/>
      </c>
      <c r="BL148" t="str">
        <f t="shared" si="46"/>
        <v/>
      </c>
      <c r="BM148" t="str">
        <f t="shared" si="47"/>
        <v/>
      </c>
      <c r="BN148" t="str">
        <f t="shared" si="48"/>
        <v/>
      </c>
      <c r="BO148" t="str">
        <f t="shared" si="49"/>
        <v/>
      </c>
      <c r="BP148" t="str">
        <f t="shared" si="50"/>
        <v/>
      </c>
      <c r="BQ148" t="str">
        <f t="shared" si="51"/>
        <v/>
      </c>
      <c r="BR148" t="str">
        <f t="shared" si="52"/>
        <v/>
      </c>
      <c r="BS148" t="str">
        <f t="shared" si="53"/>
        <v/>
      </c>
      <c r="BT148" t="str">
        <f t="shared" si="54"/>
        <v/>
      </c>
      <c r="BU148" t="str">
        <f t="shared" si="55"/>
        <v/>
      </c>
      <c r="BV148" t="str">
        <f t="shared" si="56"/>
        <v/>
      </c>
      <c r="BW148">
        <f t="shared" si="57"/>
        <v>1</v>
      </c>
      <c r="BX148">
        <f t="shared" si="58"/>
        <v>1</v>
      </c>
      <c r="BY148">
        <f t="shared" si="59"/>
        <v>0</v>
      </c>
      <c r="BZ148">
        <f t="shared" si="60"/>
        <v>1</v>
      </c>
      <c r="CA148">
        <f t="shared" si="61"/>
        <v>1</v>
      </c>
      <c r="CB148">
        <f t="shared" si="62"/>
        <v>1</v>
      </c>
    </row>
    <row r="149" spans="1:80" x14ac:dyDescent="0.35">
      <c r="A149">
        <v>5.1950630000000002</v>
      </c>
      <c r="B149">
        <v>2010</v>
      </c>
      <c r="C149">
        <v>51</v>
      </c>
      <c r="D149">
        <v>0</v>
      </c>
      <c r="E149">
        <v>3</v>
      </c>
      <c r="F149">
        <v>5</v>
      </c>
      <c r="G149">
        <v>1</v>
      </c>
      <c r="H149">
        <v>17123</v>
      </c>
      <c r="I149">
        <v>2</v>
      </c>
      <c r="J149">
        <v>1</v>
      </c>
      <c r="K149">
        <v>190514</v>
      </c>
      <c r="L149">
        <v>4</v>
      </c>
      <c r="M149">
        <v>3</v>
      </c>
      <c r="N149">
        <v>1</v>
      </c>
      <c r="O149">
        <v>41071</v>
      </c>
      <c r="P149">
        <v>5856</v>
      </c>
      <c r="Q149">
        <v>42842</v>
      </c>
      <c r="R149">
        <v>40391</v>
      </c>
      <c r="S149">
        <v>4280</v>
      </c>
      <c r="T149">
        <v>41401</v>
      </c>
      <c r="U149">
        <v>2724</v>
      </c>
      <c r="V149">
        <v>25050</v>
      </c>
      <c r="W149">
        <v>36201</v>
      </c>
      <c r="X149">
        <v>2749</v>
      </c>
      <c r="Y149">
        <v>60001</v>
      </c>
      <c r="Z149">
        <v>78820</v>
      </c>
      <c r="AA149" t="s">
        <v>80</v>
      </c>
      <c r="AB149" t="s">
        <v>69</v>
      </c>
      <c r="AC149" t="s">
        <v>59</v>
      </c>
      <c r="AD149">
        <v>3768</v>
      </c>
      <c r="AE149">
        <v>3722</v>
      </c>
      <c r="AF149">
        <v>66</v>
      </c>
      <c r="AG149">
        <v>3607</v>
      </c>
      <c r="AH149">
        <v>45</v>
      </c>
      <c r="AI149">
        <v>40</v>
      </c>
      <c r="AJ149">
        <v>8856</v>
      </c>
      <c r="AK149">
        <v>3995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2</v>
      </c>
      <c r="BA149">
        <v>-99</v>
      </c>
      <c r="BB149">
        <v>-99</v>
      </c>
      <c r="BC149">
        <v>-99</v>
      </c>
      <c r="BD149">
        <v>-99</v>
      </c>
      <c r="BE149">
        <v>-99</v>
      </c>
      <c r="BF149">
        <v>-99</v>
      </c>
      <c r="BG149">
        <v>-99</v>
      </c>
      <c r="BH149">
        <f t="shared" si="42"/>
        <v>1</v>
      </c>
      <c r="BI149" t="str">
        <f t="shared" si="43"/>
        <v/>
      </c>
      <c r="BJ149" t="str">
        <f t="shared" si="44"/>
        <v/>
      </c>
      <c r="BK149" t="str">
        <f t="shared" si="45"/>
        <v/>
      </c>
      <c r="BL149" t="str">
        <f t="shared" si="46"/>
        <v/>
      </c>
      <c r="BM149" t="str">
        <f t="shared" si="47"/>
        <v/>
      </c>
      <c r="BN149" t="str">
        <f t="shared" si="48"/>
        <v/>
      </c>
      <c r="BO149" t="str">
        <f t="shared" si="49"/>
        <v/>
      </c>
      <c r="BP149" t="str">
        <f t="shared" si="50"/>
        <v/>
      </c>
      <c r="BQ149" t="str">
        <f t="shared" si="51"/>
        <v/>
      </c>
      <c r="BR149" t="str">
        <f t="shared" si="52"/>
        <v/>
      </c>
      <c r="BS149" t="str">
        <f t="shared" si="53"/>
        <v/>
      </c>
      <c r="BT149" t="str">
        <f t="shared" si="54"/>
        <v/>
      </c>
      <c r="BU149" t="str">
        <f t="shared" si="55"/>
        <v/>
      </c>
      <c r="BV149" t="str">
        <f t="shared" si="56"/>
        <v/>
      </c>
      <c r="BW149">
        <f t="shared" si="57"/>
        <v>1</v>
      </c>
      <c r="BX149">
        <f t="shared" si="58"/>
        <v>1</v>
      </c>
      <c r="BY149">
        <f t="shared" si="59"/>
        <v>0</v>
      </c>
      <c r="BZ149">
        <f t="shared" si="60"/>
        <v>1</v>
      </c>
      <c r="CA149">
        <f t="shared" si="61"/>
        <v>1</v>
      </c>
      <c r="CB149">
        <f t="shared" si="62"/>
        <v>1</v>
      </c>
    </row>
    <row r="150" spans="1:80" x14ac:dyDescent="0.35">
      <c r="A150">
        <v>4.6257744000000001</v>
      </c>
      <c r="B150">
        <v>2010</v>
      </c>
      <c r="C150">
        <v>51</v>
      </c>
      <c r="D150">
        <v>0</v>
      </c>
      <c r="E150">
        <v>1</v>
      </c>
      <c r="F150">
        <v>-8</v>
      </c>
      <c r="G150">
        <v>0</v>
      </c>
      <c r="H150">
        <v>35008</v>
      </c>
      <c r="I150">
        <v>7</v>
      </c>
      <c r="J150">
        <v>1</v>
      </c>
      <c r="K150">
        <v>169606</v>
      </c>
      <c r="L150">
        <v>-9</v>
      </c>
      <c r="M150">
        <v>2</v>
      </c>
      <c r="N150">
        <v>1</v>
      </c>
      <c r="O150">
        <v>41071</v>
      </c>
      <c r="P150">
        <v>4254</v>
      </c>
      <c r="Q150">
        <v>41401</v>
      </c>
      <c r="R150">
        <v>42822</v>
      </c>
      <c r="S150">
        <v>4280</v>
      </c>
      <c r="T150">
        <v>25000</v>
      </c>
      <c r="U150" t="s">
        <v>61</v>
      </c>
      <c r="V150" t="s">
        <v>61</v>
      </c>
      <c r="W150" t="s">
        <v>61</v>
      </c>
      <c r="X150" t="s">
        <v>61</v>
      </c>
      <c r="Y150" t="s">
        <v>61</v>
      </c>
      <c r="Z150" t="s">
        <v>61</v>
      </c>
      <c r="AA150" t="s">
        <v>61</v>
      </c>
      <c r="AB150" t="s">
        <v>61</v>
      </c>
      <c r="AC150" t="s">
        <v>61</v>
      </c>
      <c r="AD150">
        <v>66</v>
      </c>
      <c r="AE150">
        <v>3768</v>
      </c>
      <c r="AF150">
        <v>3722</v>
      </c>
      <c r="AG150">
        <v>3607</v>
      </c>
      <c r="AH150">
        <v>41</v>
      </c>
      <c r="AI150">
        <v>46</v>
      </c>
      <c r="AJ150">
        <v>44</v>
      </c>
      <c r="AK150">
        <v>8847</v>
      </c>
      <c r="AL150">
        <v>8842</v>
      </c>
      <c r="AM150">
        <v>5794</v>
      </c>
      <c r="AN150">
        <v>8856</v>
      </c>
      <c r="AO150">
        <v>8853</v>
      </c>
      <c r="AP150">
        <v>9744</v>
      </c>
      <c r="AQ150" t="s">
        <v>62</v>
      </c>
      <c r="AR150" t="s">
        <v>62</v>
      </c>
      <c r="AS150">
        <v>5</v>
      </c>
      <c r="AT150">
        <v>2</v>
      </c>
      <c r="AU150">
        <v>2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2</v>
      </c>
      <c r="BD150">
        <v>2</v>
      </c>
      <c r="BE150">
        <v>2</v>
      </c>
      <c r="BF150">
        <v>-99</v>
      </c>
      <c r="BG150">
        <v>-99</v>
      </c>
      <c r="BH150" t="str">
        <f t="shared" si="42"/>
        <v/>
      </c>
      <c r="BI150">
        <f t="shared" si="43"/>
        <v>2</v>
      </c>
      <c r="BJ150" t="str">
        <f t="shared" si="44"/>
        <v/>
      </c>
      <c r="BK150" t="str">
        <f t="shared" si="45"/>
        <v/>
      </c>
      <c r="BL150" t="str">
        <f t="shared" si="46"/>
        <v/>
      </c>
      <c r="BM150" t="str">
        <f t="shared" si="47"/>
        <v/>
      </c>
      <c r="BN150" t="str">
        <f t="shared" si="48"/>
        <v/>
      </c>
      <c r="BO150" t="str">
        <f t="shared" si="49"/>
        <v/>
      </c>
      <c r="BP150" t="str">
        <f t="shared" si="50"/>
        <v/>
      </c>
      <c r="BQ150" t="str">
        <f t="shared" si="51"/>
        <v/>
      </c>
      <c r="BR150" t="str">
        <f t="shared" si="52"/>
        <v/>
      </c>
      <c r="BS150" t="str">
        <f t="shared" si="53"/>
        <v/>
      </c>
      <c r="BT150" t="str">
        <f t="shared" si="54"/>
        <v/>
      </c>
      <c r="BU150" t="str">
        <f t="shared" si="55"/>
        <v/>
      </c>
      <c r="BV150" t="str">
        <f t="shared" si="56"/>
        <v/>
      </c>
      <c r="BW150">
        <f t="shared" si="57"/>
        <v>2</v>
      </c>
      <c r="BX150">
        <f t="shared" si="58"/>
        <v>1</v>
      </c>
      <c r="BY150">
        <f t="shared" si="59"/>
        <v>0</v>
      </c>
      <c r="BZ150">
        <f t="shared" si="60"/>
        <v>1</v>
      </c>
      <c r="CA150">
        <f t="shared" si="61"/>
        <v>1</v>
      </c>
      <c r="CB150">
        <f t="shared" si="62"/>
        <v>1</v>
      </c>
    </row>
    <row r="151" spans="1:80" x14ac:dyDescent="0.35">
      <c r="A151">
        <v>5.4700958999999996</v>
      </c>
      <c r="B151">
        <v>2010</v>
      </c>
      <c r="C151">
        <v>51</v>
      </c>
      <c r="D151">
        <v>0</v>
      </c>
      <c r="E151">
        <v>1</v>
      </c>
      <c r="F151">
        <v>1</v>
      </c>
      <c r="G151">
        <v>0</v>
      </c>
      <c r="H151">
        <v>36300</v>
      </c>
      <c r="I151">
        <v>0</v>
      </c>
      <c r="J151">
        <v>2</v>
      </c>
      <c r="K151">
        <v>174803</v>
      </c>
      <c r="L151">
        <v>2</v>
      </c>
      <c r="M151">
        <v>1</v>
      </c>
      <c r="N151">
        <v>2</v>
      </c>
      <c r="O151">
        <v>41401</v>
      </c>
      <c r="P151">
        <v>4111</v>
      </c>
      <c r="Q151">
        <v>3320</v>
      </c>
      <c r="R151">
        <v>2851</v>
      </c>
      <c r="S151">
        <v>2720</v>
      </c>
      <c r="T151">
        <v>3569</v>
      </c>
      <c r="U151">
        <v>4580</v>
      </c>
      <c r="V151">
        <v>4439</v>
      </c>
      <c r="W151" t="s">
        <v>61</v>
      </c>
      <c r="X151" t="s">
        <v>61</v>
      </c>
      <c r="Y151" t="s">
        <v>61</v>
      </c>
      <c r="Z151" t="s">
        <v>61</v>
      </c>
      <c r="AA151" t="s">
        <v>61</v>
      </c>
      <c r="AB151" t="s">
        <v>61</v>
      </c>
      <c r="AC151" t="s">
        <v>61</v>
      </c>
      <c r="AD151">
        <v>3768</v>
      </c>
      <c r="AE151">
        <v>3722</v>
      </c>
      <c r="AF151">
        <v>66</v>
      </c>
      <c r="AG151">
        <v>8856</v>
      </c>
      <c r="AH151">
        <v>8853</v>
      </c>
      <c r="AI151">
        <v>3607</v>
      </c>
      <c r="AJ151" t="s">
        <v>62</v>
      </c>
      <c r="AK151" t="s">
        <v>62</v>
      </c>
      <c r="AL151" t="s">
        <v>62</v>
      </c>
      <c r="AM151" t="s">
        <v>62</v>
      </c>
      <c r="AN151" t="s">
        <v>62</v>
      </c>
      <c r="AO151" t="s">
        <v>62</v>
      </c>
      <c r="AP151" t="s">
        <v>62</v>
      </c>
      <c r="AQ151" t="s">
        <v>62</v>
      </c>
      <c r="AR151" t="s">
        <v>62</v>
      </c>
      <c r="AS151">
        <v>2</v>
      </c>
      <c r="AT151">
        <v>0</v>
      </c>
      <c r="AU151">
        <v>2</v>
      </c>
      <c r="AV151">
        <v>0</v>
      </c>
      <c r="AW151">
        <v>0</v>
      </c>
      <c r="AX151">
        <v>2</v>
      </c>
      <c r="AY151">
        <v>-99</v>
      </c>
      <c r="AZ151">
        <v>-99</v>
      </c>
      <c r="BA151">
        <v>-99</v>
      </c>
      <c r="BB151">
        <v>-99</v>
      </c>
      <c r="BC151">
        <v>-99</v>
      </c>
      <c r="BD151">
        <v>-99</v>
      </c>
      <c r="BE151">
        <v>-99</v>
      </c>
      <c r="BF151">
        <v>-99</v>
      </c>
      <c r="BG151">
        <v>-99</v>
      </c>
      <c r="BH151">
        <f t="shared" si="42"/>
        <v>2</v>
      </c>
      <c r="BI151" t="str">
        <f t="shared" si="43"/>
        <v/>
      </c>
      <c r="BJ151" t="str">
        <f t="shared" si="44"/>
        <v/>
      </c>
      <c r="BK151" t="str">
        <f t="shared" si="45"/>
        <v/>
      </c>
      <c r="BL151" t="str">
        <f t="shared" si="46"/>
        <v/>
      </c>
      <c r="BM151" t="str">
        <f t="shared" si="47"/>
        <v/>
      </c>
      <c r="BN151" t="str">
        <f t="shared" si="48"/>
        <v/>
      </c>
      <c r="BO151" t="str">
        <f t="shared" si="49"/>
        <v/>
      </c>
      <c r="BP151" t="str">
        <f t="shared" si="50"/>
        <v/>
      </c>
      <c r="BQ151" t="str">
        <f t="shared" si="51"/>
        <v/>
      </c>
      <c r="BR151" t="str">
        <f t="shared" si="52"/>
        <v/>
      </c>
      <c r="BS151" t="str">
        <f t="shared" si="53"/>
        <v/>
      </c>
      <c r="BT151" t="str">
        <f t="shared" si="54"/>
        <v/>
      </c>
      <c r="BU151" t="str">
        <f t="shared" si="55"/>
        <v/>
      </c>
      <c r="BV151" t="str">
        <f t="shared" si="56"/>
        <v/>
      </c>
      <c r="BW151">
        <f t="shared" si="57"/>
        <v>2</v>
      </c>
      <c r="BX151">
        <f t="shared" si="58"/>
        <v>1</v>
      </c>
      <c r="BY151">
        <f t="shared" si="59"/>
        <v>0</v>
      </c>
      <c r="BZ151">
        <f t="shared" si="60"/>
        <v>0</v>
      </c>
      <c r="CA151">
        <f t="shared" si="61"/>
        <v>0</v>
      </c>
      <c r="CB151">
        <f t="shared" si="62"/>
        <v>0</v>
      </c>
    </row>
    <row r="152" spans="1:80" x14ac:dyDescent="0.35">
      <c r="A152">
        <v>4.6576982999999998</v>
      </c>
      <c r="B152">
        <v>2011</v>
      </c>
      <c r="C152">
        <v>51</v>
      </c>
      <c r="D152">
        <v>0</v>
      </c>
      <c r="E152">
        <v>3</v>
      </c>
      <c r="F152">
        <v>-9</v>
      </c>
      <c r="G152">
        <v>0</v>
      </c>
      <c r="H152">
        <v>29184</v>
      </c>
      <c r="I152">
        <v>10</v>
      </c>
      <c r="J152">
        <v>1</v>
      </c>
      <c r="K152">
        <v>372816</v>
      </c>
      <c r="L152">
        <v>1</v>
      </c>
      <c r="M152">
        <v>1</v>
      </c>
      <c r="N152">
        <v>6</v>
      </c>
      <c r="O152">
        <v>41071</v>
      </c>
      <c r="P152">
        <v>42821</v>
      </c>
      <c r="Q152">
        <v>4275</v>
      </c>
      <c r="R152">
        <v>3843</v>
      </c>
      <c r="S152">
        <v>78551</v>
      </c>
      <c r="T152">
        <v>99592</v>
      </c>
      <c r="U152">
        <v>78552</v>
      </c>
      <c r="V152">
        <v>51851</v>
      </c>
      <c r="W152">
        <v>4271</v>
      </c>
      <c r="X152">
        <v>5789</v>
      </c>
      <c r="Y152">
        <v>2761</v>
      </c>
      <c r="Z152">
        <v>25541</v>
      </c>
      <c r="AA152">
        <v>49320</v>
      </c>
      <c r="AB152">
        <v>4280</v>
      </c>
      <c r="AC152">
        <v>41401</v>
      </c>
      <c r="AD152">
        <v>3768</v>
      </c>
      <c r="AE152">
        <v>3732</v>
      </c>
      <c r="AF152">
        <v>3615</v>
      </c>
      <c r="AG152">
        <v>3749</v>
      </c>
      <c r="AH152">
        <v>3794</v>
      </c>
      <c r="AI152">
        <v>3723</v>
      </c>
      <c r="AJ152" t="s">
        <v>62</v>
      </c>
      <c r="AK152" t="s">
        <v>62</v>
      </c>
      <c r="AL152" t="s">
        <v>62</v>
      </c>
      <c r="AM152" t="s">
        <v>62</v>
      </c>
      <c r="AN152" t="s">
        <v>62</v>
      </c>
      <c r="AO152" t="s">
        <v>62</v>
      </c>
      <c r="AP152" t="s">
        <v>62</v>
      </c>
      <c r="AQ152" t="s">
        <v>62</v>
      </c>
      <c r="AR152" t="s">
        <v>62</v>
      </c>
      <c r="AS152">
        <v>8</v>
      </c>
      <c r="AT152">
        <v>8</v>
      </c>
      <c r="AU152">
        <v>8</v>
      </c>
      <c r="AV152">
        <v>8</v>
      </c>
      <c r="AW152">
        <v>26</v>
      </c>
      <c r="AX152">
        <v>0</v>
      </c>
      <c r="AY152">
        <v>-99</v>
      </c>
      <c r="AZ152">
        <v>-99</v>
      </c>
      <c r="BA152">
        <v>-99</v>
      </c>
      <c r="BB152">
        <v>-99</v>
      </c>
      <c r="BC152">
        <v>-99</v>
      </c>
      <c r="BD152">
        <v>-99</v>
      </c>
      <c r="BE152">
        <v>-99</v>
      </c>
      <c r="BF152">
        <v>-99</v>
      </c>
      <c r="BG152">
        <v>-99</v>
      </c>
      <c r="BH152">
        <f t="shared" si="42"/>
        <v>8</v>
      </c>
      <c r="BI152" t="str">
        <f t="shared" si="43"/>
        <v/>
      </c>
      <c r="BJ152" t="str">
        <f t="shared" si="44"/>
        <v/>
      </c>
      <c r="BK152" t="str">
        <f t="shared" si="45"/>
        <v/>
      </c>
      <c r="BL152" t="str">
        <f t="shared" si="46"/>
        <v/>
      </c>
      <c r="BM152" t="str">
        <f t="shared" si="47"/>
        <v/>
      </c>
      <c r="BN152" t="str">
        <f t="shared" si="48"/>
        <v/>
      </c>
      <c r="BO152" t="str">
        <f t="shared" si="49"/>
        <v/>
      </c>
      <c r="BP152" t="str">
        <f t="shared" si="50"/>
        <v/>
      </c>
      <c r="BQ152" t="str">
        <f t="shared" si="51"/>
        <v/>
      </c>
      <c r="BR152" t="str">
        <f t="shared" si="52"/>
        <v/>
      </c>
      <c r="BS152" t="str">
        <f t="shared" si="53"/>
        <v/>
      </c>
      <c r="BT152" t="str">
        <f t="shared" si="54"/>
        <v/>
      </c>
      <c r="BU152" t="str">
        <f t="shared" si="55"/>
        <v/>
      </c>
      <c r="BV152" t="str">
        <f t="shared" si="56"/>
        <v/>
      </c>
      <c r="BW152">
        <f t="shared" si="57"/>
        <v>8</v>
      </c>
      <c r="BX152">
        <f t="shared" si="58"/>
        <v>0</v>
      </c>
      <c r="BY152">
        <f t="shared" si="59"/>
        <v>1</v>
      </c>
      <c r="BZ152">
        <f t="shared" si="60"/>
        <v>1</v>
      </c>
      <c r="CA152">
        <f t="shared" si="61"/>
        <v>1</v>
      </c>
      <c r="CB152">
        <f t="shared" si="62"/>
        <v>1</v>
      </c>
    </row>
    <row r="153" spans="1:80" x14ac:dyDescent="0.35">
      <c r="A153">
        <v>4.5922435999999998</v>
      </c>
      <c r="B153">
        <v>2011</v>
      </c>
      <c r="C153">
        <v>51</v>
      </c>
      <c r="D153">
        <v>1</v>
      </c>
      <c r="E153">
        <v>1</v>
      </c>
      <c r="F153">
        <v>3</v>
      </c>
      <c r="G153">
        <v>0</v>
      </c>
      <c r="H153">
        <v>36336</v>
      </c>
      <c r="I153">
        <v>6</v>
      </c>
      <c r="J153">
        <v>2</v>
      </c>
      <c r="K153">
        <v>154777</v>
      </c>
      <c r="L153">
        <v>1</v>
      </c>
      <c r="M153">
        <v>2</v>
      </c>
      <c r="N153">
        <v>20</v>
      </c>
      <c r="O153">
        <v>42823</v>
      </c>
      <c r="P153">
        <v>51882</v>
      </c>
      <c r="Q153">
        <v>70709</v>
      </c>
      <c r="R153">
        <v>78551</v>
      </c>
      <c r="S153">
        <v>42769</v>
      </c>
      <c r="T153">
        <v>4280</v>
      </c>
      <c r="U153">
        <v>28860</v>
      </c>
      <c r="V153">
        <v>4271</v>
      </c>
      <c r="W153">
        <v>40390</v>
      </c>
      <c r="X153">
        <v>486</v>
      </c>
      <c r="Y153">
        <v>5859</v>
      </c>
      <c r="Z153">
        <v>5849</v>
      </c>
      <c r="AA153">
        <v>4254</v>
      </c>
      <c r="AB153">
        <v>42731</v>
      </c>
      <c r="AC153">
        <v>42299</v>
      </c>
      <c r="AD153">
        <v>3768</v>
      </c>
      <c r="AE153">
        <v>9604</v>
      </c>
      <c r="AF153">
        <v>9904</v>
      </c>
      <c r="AG153">
        <v>59</v>
      </c>
      <c r="AH153">
        <v>8856</v>
      </c>
      <c r="AI153">
        <v>8872</v>
      </c>
      <c r="AJ153">
        <v>9672</v>
      </c>
      <c r="AK153">
        <v>9960</v>
      </c>
      <c r="AL153">
        <v>3893</v>
      </c>
      <c r="AM153">
        <v>5794</v>
      </c>
      <c r="AN153">
        <v>966</v>
      </c>
      <c r="AO153">
        <v>13</v>
      </c>
      <c r="AP153">
        <v>8961</v>
      </c>
      <c r="AQ153">
        <v>3723</v>
      </c>
      <c r="AR153" t="s">
        <v>62</v>
      </c>
      <c r="AS153">
        <v>12</v>
      </c>
      <c r="AT153">
        <v>12</v>
      </c>
      <c r="AU153">
        <v>12</v>
      </c>
      <c r="AV153">
        <v>12</v>
      </c>
      <c r="AW153">
        <v>12</v>
      </c>
      <c r="AX153">
        <v>12</v>
      </c>
      <c r="AY153">
        <v>12</v>
      </c>
      <c r="AZ153">
        <v>12</v>
      </c>
      <c r="BA153">
        <v>12</v>
      </c>
      <c r="BB153">
        <v>12</v>
      </c>
      <c r="BC153">
        <v>12</v>
      </c>
      <c r="BD153">
        <v>12</v>
      </c>
      <c r="BE153">
        <v>12</v>
      </c>
      <c r="BF153">
        <v>12</v>
      </c>
      <c r="BG153">
        <v>-99</v>
      </c>
      <c r="BH153">
        <f t="shared" si="42"/>
        <v>12</v>
      </c>
      <c r="BI153" t="str">
        <f t="shared" si="43"/>
        <v/>
      </c>
      <c r="BJ153" t="str">
        <f t="shared" si="44"/>
        <v/>
      </c>
      <c r="BK153" t="str">
        <f t="shared" si="45"/>
        <v/>
      </c>
      <c r="BL153" t="str">
        <f t="shared" si="46"/>
        <v/>
      </c>
      <c r="BM153" t="str">
        <f t="shared" si="47"/>
        <v/>
      </c>
      <c r="BN153" t="str">
        <f t="shared" si="48"/>
        <v/>
      </c>
      <c r="BO153" t="str">
        <f t="shared" si="49"/>
        <v/>
      </c>
      <c r="BP153" t="str">
        <f t="shared" si="50"/>
        <v/>
      </c>
      <c r="BQ153" t="str">
        <f t="shared" si="51"/>
        <v/>
      </c>
      <c r="BR153" t="str">
        <f t="shared" si="52"/>
        <v/>
      </c>
      <c r="BS153" t="str">
        <f t="shared" si="53"/>
        <v/>
      </c>
      <c r="BT153" t="str">
        <f t="shared" si="54"/>
        <v/>
      </c>
      <c r="BU153" t="str">
        <f t="shared" si="55"/>
        <v/>
      </c>
      <c r="BV153" t="str">
        <f t="shared" si="56"/>
        <v/>
      </c>
      <c r="BW153">
        <f t="shared" si="57"/>
        <v>12</v>
      </c>
      <c r="BX153">
        <f t="shared" si="58"/>
        <v>0</v>
      </c>
      <c r="BY153">
        <f t="shared" si="59"/>
        <v>1</v>
      </c>
      <c r="BZ153">
        <f t="shared" si="60"/>
        <v>0</v>
      </c>
      <c r="CA153">
        <f t="shared" si="61"/>
        <v>0</v>
      </c>
      <c r="CB153">
        <f t="shared" si="62"/>
        <v>1</v>
      </c>
    </row>
    <row r="154" spans="1:80" x14ac:dyDescent="0.35">
      <c r="A154">
        <v>5.8345004999999999</v>
      </c>
      <c r="B154">
        <v>2011</v>
      </c>
      <c r="C154">
        <v>51</v>
      </c>
      <c r="D154">
        <v>0</v>
      </c>
      <c r="E154">
        <v>3</v>
      </c>
      <c r="F154">
        <v>3</v>
      </c>
      <c r="G154">
        <v>1</v>
      </c>
      <c r="H154">
        <v>42025</v>
      </c>
      <c r="I154">
        <v>22</v>
      </c>
      <c r="J154">
        <v>2</v>
      </c>
      <c r="K154">
        <v>905617</v>
      </c>
      <c r="L154">
        <v>4</v>
      </c>
      <c r="M154">
        <v>3</v>
      </c>
      <c r="N154">
        <v>5</v>
      </c>
      <c r="O154">
        <v>42823</v>
      </c>
      <c r="P154">
        <v>51881</v>
      </c>
      <c r="Q154">
        <v>5845</v>
      </c>
      <c r="R154">
        <v>5752</v>
      </c>
      <c r="S154">
        <v>4280</v>
      </c>
      <c r="T154">
        <v>4139</v>
      </c>
      <c r="U154">
        <v>2767</v>
      </c>
      <c r="V154">
        <v>5712</v>
      </c>
      <c r="W154">
        <v>496</v>
      </c>
      <c r="X154">
        <v>2875</v>
      </c>
      <c r="Y154">
        <v>30390</v>
      </c>
      <c r="Z154">
        <v>2841</v>
      </c>
      <c r="AA154">
        <v>57512</v>
      </c>
      <c r="AB154">
        <v>28731</v>
      </c>
      <c r="AC154">
        <v>4148</v>
      </c>
      <c r="AD154">
        <v>3768</v>
      </c>
      <c r="AE154">
        <v>3722</v>
      </c>
      <c r="AF154">
        <v>8856</v>
      </c>
      <c r="AG154">
        <v>66</v>
      </c>
      <c r="AH154">
        <v>3606</v>
      </c>
      <c r="AI154">
        <v>48</v>
      </c>
      <c r="AJ154" t="s">
        <v>62</v>
      </c>
      <c r="AK154" t="s">
        <v>62</v>
      </c>
      <c r="AL154" t="s">
        <v>62</v>
      </c>
      <c r="AM154" t="s">
        <v>62</v>
      </c>
      <c r="AN154" t="s">
        <v>62</v>
      </c>
      <c r="AO154" t="s">
        <v>62</v>
      </c>
      <c r="AP154" t="s">
        <v>62</v>
      </c>
      <c r="AQ154" t="s">
        <v>62</v>
      </c>
      <c r="AR154" t="s">
        <v>62</v>
      </c>
      <c r="AS154">
        <v>19</v>
      </c>
      <c r="AT154">
        <v>3</v>
      </c>
      <c r="AU154">
        <v>3</v>
      </c>
      <c r="AV154">
        <v>19</v>
      </c>
      <c r="AW154">
        <v>19</v>
      </c>
      <c r="AX154">
        <v>19</v>
      </c>
      <c r="AY154">
        <v>-99</v>
      </c>
      <c r="AZ154">
        <v>-99</v>
      </c>
      <c r="BA154">
        <v>-99</v>
      </c>
      <c r="BB154">
        <v>-99</v>
      </c>
      <c r="BC154">
        <v>-99</v>
      </c>
      <c r="BD154">
        <v>-99</v>
      </c>
      <c r="BE154">
        <v>-99</v>
      </c>
      <c r="BF154">
        <v>-99</v>
      </c>
      <c r="BG154">
        <v>-99</v>
      </c>
      <c r="BH154">
        <f t="shared" si="42"/>
        <v>19</v>
      </c>
      <c r="BI154" t="str">
        <f t="shared" si="43"/>
        <v/>
      </c>
      <c r="BJ154" t="str">
        <f t="shared" si="44"/>
        <v/>
      </c>
      <c r="BK154" t="str">
        <f t="shared" si="45"/>
        <v/>
      </c>
      <c r="BL154" t="str">
        <f t="shared" si="46"/>
        <v/>
      </c>
      <c r="BM154" t="str">
        <f t="shared" si="47"/>
        <v/>
      </c>
      <c r="BN154" t="str">
        <f t="shared" si="48"/>
        <v/>
      </c>
      <c r="BO154" t="str">
        <f t="shared" si="49"/>
        <v/>
      </c>
      <c r="BP154" t="str">
        <f t="shared" si="50"/>
        <v/>
      </c>
      <c r="BQ154" t="str">
        <f t="shared" si="51"/>
        <v/>
      </c>
      <c r="BR154" t="str">
        <f t="shared" si="52"/>
        <v/>
      </c>
      <c r="BS154" t="str">
        <f t="shared" si="53"/>
        <v/>
      </c>
      <c r="BT154" t="str">
        <f t="shared" si="54"/>
        <v/>
      </c>
      <c r="BU154" t="str">
        <f t="shared" si="55"/>
        <v/>
      </c>
      <c r="BV154" t="str">
        <f t="shared" si="56"/>
        <v/>
      </c>
      <c r="BW154">
        <f t="shared" si="57"/>
        <v>19</v>
      </c>
      <c r="BX154">
        <f t="shared" si="58"/>
        <v>1</v>
      </c>
      <c r="BY154">
        <f t="shared" si="59"/>
        <v>0</v>
      </c>
      <c r="BZ154">
        <f t="shared" si="60"/>
        <v>0</v>
      </c>
      <c r="CA154">
        <f t="shared" si="61"/>
        <v>0</v>
      </c>
      <c r="CB154">
        <f t="shared" si="62"/>
        <v>1</v>
      </c>
    </row>
    <row r="155" spans="1:80" x14ac:dyDescent="0.35">
      <c r="A155">
        <v>5.1820969000000003</v>
      </c>
      <c r="B155">
        <v>2005</v>
      </c>
      <c r="C155">
        <v>52</v>
      </c>
      <c r="D155">
        <v>0</v>
      </c>
      <c r="E155">
        <v>3</v>
      </c>
      <c r="F155">
        <v>-9</v>
      </c>
      <c r="G155">
        <v>0</v>
      </c>
      <c r="H155">
        <v>26099</v>
      </c>
      <c r="I155">
        <v>13</v>
      </c>
      <c r="J155">
        <v>1</v>
      </c>
      <c r="K155">
        <v>143030</v>
      </c>
      <c r="L155">
        <v>4</v>
      </c>
      <c r="M155">
        <v>5</v>
      </c>
      <c r="N155">
        <v>1</v>
      </c>
      <c r="O155">
        <v>41011</v>
      </c>
      <c r="P155">
        <v>41401</v>
      </c>
      <c r="Q155">
        <v>99812</v>
      </c>
      <c r="R155">
        <v>7806</v>
      </c>
      <c r="S155">
        <v>2720</v>
      </c>
      <c r="T155">
        <v>79029</v>
      </c>
      <c r="U155" t="s">
        <v>61</v>
      </c>
      <c r="V155" t="s">
        <v>61</v>
      </c>
      <c r="W155" t="s">
        <v>61</v>
      </c>
      <c r="X155" t="s">
        <v>61</v>
      </c>
      <c r="Y155" t="s">
        <v>61</v>
      </c>
      <c r="Z155" t="s">
        <v>61</v>
      </c>
      <c r="AA155" t="s">
        <v>61</v>
      </c>
      <c r="AB155" t="s">
        <v>61</v>
      </c>
      <c r="AC155" t="s">
        <v>61</v>
      </c>
      <c r="AD155">
        <v>66</v>
      </c>
      <c r="AE155">
        <v>3722</v>
      </c>
      <c r="AF155">
        <v>3607</v>
      </c>
      <c r="AG155">
        <v>3768</v>
      </c>
      <c r="AH155">
        <v>40</v>
      </c>
      <c r="AI155">
        <v>46</v>
      </c>
      <c r="AJ155">
        <v>8857</v>
      </c>
      <c r="AK155">
        <v>9744</v>
      </c>
      <c r="AL155">
        <v>9919</v>
      </c>
      <c r="AM155">
        <v>9920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-99</v>
      </c>
      <c r="BD155">
        <v>-99</v>
      </c>
      <c r="BE155">
        <v>-99</v>
      </c>
      <c r="BF155">
        <v>-99</v>
      </c>
      <c r="BG155">
        <v>-99</v>
      </c>
      <c r="BH155" t="str">
        <f t="shared" si="42"/>
        <v/>
      </c>
      <c r="BI155" t="str">
        <f t="shared" si="43"/>
        <v/>
      </c>
      <c r="BJ155" t="str">
        <f t="shared" si="44"/>
        <v/>
      </c>
      <c r="BK155">
        <f t="shared" si="45"/>
        <v>0</v>
      </c>
      <c r="BL155" t="str">
        <f t="shared" si="46"/>
        <v/>
      </c>
      <c r="BM155" t="str">
        <f t="shared" si="47"/>
        <v/>
      </c>
      <c r="BN155" t="str">
        <f t="shared" si="48"/>
        <v/>
      </c>
      <c r="BO155" t="str">
        <f t="shared" si="49"/>
        <v/>
      </c>
      <c r="BP155" t="str">
        <f t="shared" si="50"/>
        <v/>
      </c>
      <c r="BQ155" t="str">
        <f t="shared" si="51"/>
        <v/>
      </c>
      <c r="BR155" t="str">
        <f t="shared" si="52"/>
        <v/>
      </c>
      <c r="BS155" t="str">
        <f t="shared" si="53"/>
        <v/>
      </c>
      <c r="BT155" t="str">
        <f t="shared" si="54"/>
        <v/>
      </c>
      <c r="BU155" t="str">
        <f t="shared" si="55"/>
        <v/>
      </c>
      <c r="BV155" t="str">
        <f t="shared" si="56"/>
        <v/>
      </c>
      <c r="BW155">
        <f t="shared" si="57"/>
        <v>0</v>
      </c>
      <c r="BX155">
        <f t="shared" si="58"/>
        <v>1</v>
      </c>
      <c r="BY155">
        <f t="shared" si="59"/>
        <v>0</v>
      </c>
      <c r="BZ155">
        <f t="shared" si="60"/>
        <v>1</v>
      </c>
      <c r="CA155">
        <f t="shared" si="61"/>
        <v>1</v>
      </c>
      <c r="CB155">
        <f t="shared" si="62"/>
        <v>0</v>
      </c>
    </row>
    <row r="156" spans="1:80" x14ac:dyDescent="0.35">
      <c r="A156">
        <v>5.1943542000000003</v>
      </c>
      <c r="B156">
        <v>2005</v>
      </c>
      <c r="C156">
        <v>52</v>
      </c>
      <c r="D156">
        <v>0</v>
      </c>
      <c r="E156">
        <v>4</v>
      </c>
      <c r="F156">
        <v>-9</v>
      </c>
      <c r="G156">
        <v>0</v>
      </c>
      <c r="H156">
        <v>36137</v>
      </c>
      <c r="I156">
        <v>33</v>
      </c>
      <c r="J156">
        <v>-9</v>
      </c>
      <c r="K156">
        <v>450779</v>
      </c>
      <c r="L156">
        <v>2</v>
      </c>
      <c r="M156">
        <v>2</v>
      </c>
      <c r="N156">
        <v>5</v>
      </c>
      <c r="O156">
        <v>41401</v>
      </c>
      <c r="P156">
        <v>4019</v>
      </c>
      <c r="Q156">
        <v>2724</v>
      </c>
      <c r="R156" t="s">
        <v>65</v>
      </c>
      <c r="S156" t="s">
        <v>66</v>
      </c>
      <c r="T156" t="s">
        <v>64</v>
      </c>
      <c r="U156">
        <v>25000</v>
      </c>
      <c r="V156" t="s">
        <v>61</v>
      </c>
      <c r="W156" t="s">
        <v>61</v>
      </c>
      <c r="X156" t="s">
        <v>61</v>
      </c>
      <c r="Y156" t="s">
        <v>61</v>
      </c>
      <c r="Z156" t="s">
        <v>61</v>
      </c>
      <c r="AA156" t="s">
        <v>61</v>
      </c>
      <c r="AB156" t="s">
        <v>61</v>
      </c>
      <c r="AC156" t="s">
        <v>61</v>
      </c>
      <c r="AD156">
        <v>3768</v>
      </c>
      <c r="AE156">
        <v>66</v>
      </c>
      <c r="AF156">
        <v>9744</v>
      </c>
      <c r="AG156">
        <v>3607</v>
      </c>
      <c r="AH156">
        <v>47</v>
      </c>
      <c r="AI156">
        <v>42</v>
      </c>
      <c r="AJ156">
        <v>8856</v>
      </c>
      <c r="AK156">
        <v>3723</v>
      </c>
      <c r="AL156" t="s">
        <v>62</v>
      </c>
      <c r="AM156" t="s">
        <v>62</v>
      </c>
      <c r="AN156" t="s">
        <v>62</v>
      </c>
      <c r="AO156" t="s">
        <v>62</v>
      </c>
      <c r="AP156" t="s">
        <v>62</v>
      </c>
      <c r="AQ156" t="s">
        <v>62</v>
      </c>
      <c r="AR156" t="s">
        <v>62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-99</v>
      </c>
      <c r="BB156">
        <v>-99</v>
      </c>
      <c r="BC156">
        <v>-99</v>
      </c>
      <c r="BD156">
        <v>-99</v>
      </c>
      <c r="BE156">
        <v>-99</v>
      </c>
      <c r="BF156">
        <v>-99</v>
      </c>
      <c r="BG156">
        <v>-99</v>
      </c>
      <c r="BH156">
        <f t="shared" si="42"/>
        <v>0</v>
      </c>
      <c r="BI156" t="str">
        <f t="shared" si="43"/>
        <v/>
      </c>
      <c r="BJ156" t="str">
        <f t="shared" si="44"/>
        <v/>
      </c>
      <c r="BK156" t="str">
        <f t="shared" si="45"/>
        <v/>
      </c>
      <c r="BL156" t="str">
        <f t="shared" si="46"/>
        <v/>
      </c>
      <c r="BM156" t="str">
        <f t="shared" si="47"/>
        <v/>
      </c>
      <c r="BN156" t="str">
        <f t="shared" si="48"/>
        <v/>
      </c>
      <c r="BO156" t="str">
        <f t="shared" si="49"/>
        <v/>
      </c>
      <c r="BP156" t="str">
        <f t="shared" si="50"/>
        <v/>
      </c>
      <c r="BQ156" t="str">
        <f t="shared" si="51"/>
        <v/>
      </c>
      <c r="BR156" t="str">
        <f t="shared" si="52"/>
        <v/>
      </c>
      <c r="BS156" t="str">
        <f t="shared" si="53"/>
        <v/>
      </c>
      <c r="BT156" t="str">
        <f t="shared" si="54"/>
        <v/>
      </c>
      <c r="BU156" t="str">
        <f t="shared" si="55"/>
        <v/>
      </c>
      <c r="BV156" t="str">
        <f t="shared" si="56"/>
        <v/>
      </c>
      <c r="BW156">
        <f t="shared" si="57"/>
        <v>0</v>
      </c>
      <c r="BX156">
        <f t="shared" si="58"/>
        <v>1</v>
      </c>
      <c r="BY156">
        <f t="shared" si="59"/>
        <v>0</v>
      </c>
      <c r="BZ156">
        <f t="shared" si="60"/>
        <v>0</v>
      </c>
      <c r="CA156">
        <f t="shared" si="61"/>
        <v>0</v>
      </c>
      <c r="CB156">
        <f t="shared" si="62"/>
        <v>0</v>
      </c>
    </row>
    <row r="157" spans="1:80" x14ac:dyDescent="0.35">
      <c r="A157">
        <v>4.6981218</v>
      </c>
      <c r="B157">
        <v>2009</v>
      </c>
      <c r="C157">
        <v>52</v>
      </c>
      <c r="D157">
        <v>0</v>
      </c>
      <c r="E157">
        <v>1</v>
      </c>
      <c r="F157">
        <v>2</v>
      </c>
      <c r="G157">
        <v>1</v>
      </c>
      <c r="H157">
        <v>17123</v>
      </c>
      <c r="I157">
        <v>4</v>
      </c>
      <c r="J157">
        <v>2</v>
      </c>
      <c r="K157">
        <v>129345</v>
      </c>
      <c r="L157">
        <v>1</v>
      </c>
      <c r="M157">
        <v>1</v>
      </c>
      <c r="N157">
        <v>1</v>
      </c>
      <c r="O157">
        <v>41401</v>
      </c>
      <c r="P157">
        <v>42821</v>
      </c>
      <c r="Q157">
        <v>4111</v>
      </c>
      <c r="R157">
        <v>4142</v>
      </c>
      <c r="S157">
        <v>496</v>
      </c>
      <c r="T157">
        <v>4280</v>
      </c>
      <c r="U157">
        <v>412</v>
      </c>
      <c r="V157">
        <v>4148</v>
      </c>
      <c r="W157" t="s">
        <v>61</v>
      </c>
      <c r="X157" t="s">
        <v>61</v>
      </c>
      <c r="Y157" t="s">
        <v>61</v>
      </c>
      <c r="Z157" t="s">
        <v>61</v>
      </c>
      <c r="AA157" t="s">
        <v>61</v>
      </c>
      <c r="AB157" t="s">
        <v>61</v>
      </c>
      <c r="AC157" t="s">
        <v>61</v>
      </c>
      <c r="AD157">
        <v>3768</v>
      </c>
      <c r="AE157">
        <v>8856</v>
      </c>
      <c r="AF157">
        <v>66</v>
      </c>
      <c r="AG157">
        <v>3606</v>
      </c>
      <c r="AH157">
        <v>3607</v>
      </c>
      <c r="AI157">
        <v>41</v>
      </c>
      <c r="AJ157">
        <v>9744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-99</v>
      </c>
      <c r="AZ157">
        <v>-99</v>
      </c>
      <c r="BA157">
        <v>-99</v>
      </c>
      <c r="BB157">
        <v>-99</v>
      </c>
      <c r="BC157">
        <v>-99</v>
      </c>
      <c r="BD157">
        <v>-99</v>
      </c>
      <c r="BE157">
        <v>-99</v>
      </c>
      <c r="BF157">
        <v>-99</v>
      </c>
      <c r="BG157">
        <v>-99</v>
      </c>
      <c r="BH157">
        <f t="shared" si="42"/>
        <v>0</v>
      </c>
      <c r="BI157" t="str">
        <f t="shared" si="43"/>
        <v/>
      </c>
      <c r="BJ157" t="str">
        <f t="shared" si="44"/>
        <v/>
      </c>
      <c r="BK157" t="str">
        <f t="shared" si="45"/>
        <v/>
      </c>
      <c r="BL157" t="str">
        <f t="shared" si="46"/>
        <v/>
      </c>
      <c r="BM157" t="str">
        <f t="shared" si="47"/>
        <v/>
      </c>
      <c r="BN157" t="str">
        <f t="shared" si="48"/>
        <v/>
      </c>
      <c r="BO157" t="str">
        <f t="shared" si="49"/>
        <v/>
      </c>
      <c r="BP157" t="str">
        <f t="shared" si="50"/>
        <v/>
      </c>
      <c r="BQ157" t="str">
        <f t="shared" si="51"/>
        <v/>
      </c>
      <c r="BR157" t="str">
        <f t="shared" si="52"/>
        <v/>
      </c>
      <c r="BS157" t="str">
        <f t="shared" si="53"/>
        <v/>
      </c>
      <c r="BT157" t="str">
        <f t="shared" si="54"/>
        <v/>
      </c>
      <c r="BU157" t="str">
        <f t="shared" si="55"/>
        <v/>
      </c>
      <c r="BV157" t="str">
        <f t="shared" si="56"/>
        <v/>
      </c>
      <c r="BW157">
        <f t="shared" si="57"/>
        <v>0</v>
      </c>
      <c r="BX157">
        <f t="shared" si="58"/>
        <v>1</v>
      </c>
      <c r="BY157">
        <f t="shared" si="59"/>
        <v>0</v>
      </c>
      <c r="BZ157">
        <f t="shared" si="60"/>
        <v>0</v>
      </c>
      <c r="CA157">
        <f t="shared" si="61"/>
        <v>0</v>
      </c>
      <c r="CB157">
        <f t="shared" si="62"/>
        <v>1</v>
      </c>
    </row>
    <row r="158" spans="1:80" x14ac:dyDescent="0.35">
      <c r="A158">
        <v>4.6981218</v>
      </c>
      <c r="B158">
        <v>2009</v>
      </c>
      <c r="C158">
        <v>52</v>
      </c>
      <c r="D158">
        <v>0</v>
      </c>
      <c r="E158">
        <v>2</v>
      </c>
      <c r="F158">
        <v>-9</v>
      </c>
      <c r="G158">
        <v>0</v>
      </c>
      <c r="H158">
        <v>26072</v>
      </c>
      <c r="I158">
        <v>1</v>
      </c>
      <c r="J158">
        <v>1</v>
      </c>
      <c r="K158">
        <v>73088</v>
      </c>
      <c r="L158">
        <v>4</v>
      </c>
      <c r="M158">
        <v>3</v>
      </c>
      <c r="N158">
        <v>1</v>
      </c>
      <c r="O158">
        <v>41011</v>
      </c>
      <c r="P158">
        <v>2859</v>
      </c>
      <c r="Q158">
        <v>2768</v>
      </c>
      <c r="R158">
        <v>5180</v>
      </c>
      <c r="S158">
        <v>53190</v>
      </c>
      <c r="T158">
        <v>42741</v>
      </c>
      <c r="U158">
        <v>5533</v>
      </c>
      <c r="V158">
        <v>53560</v>
      </c>
      <c r="W158" t="s">
        <v>61</v>
      </c>
      <c r="X158" t="s">
        <v>61</v>
      </c>
      <c r="Y158" t="s">
        <v>61</v>
      </c>
      <c r="Z158" t="s">
        <v>61</v>
      </c>
      <c r="AA158" t="s">
        <v>61</v>
      </c>
      <c r="AB158" t="s">
        <v>61</v>
      </c>
      <c r="AC158" t="s">
        <v>61</v>
      </c>
      <c r="AD158">
        <v>3768</v>
      </c>
      <c r="AE158">
        <v>9671</v>
      </c>
      <c r="AF158">
        <v>9604</v>
      </c>
      <c r="AG158">
        <v>9962</v>
      </c>
      <c r="AH158">
        <v>9904</v>
      </c>
      <c r="AI158">
        <v>4513</v>
      </c>
      <c r="AJ158">
        <v>3723</v>
      </c>
      <c r="AK158">
        <v>8853</v>
      </c>
      <c r="AL158">
        <v>8856</v>
      </c>
      <c r="AM158">
        <v>66</v>
      </c>
      <c r="AN158">
        <v>3607</v>
      </c>
      <c r="AO158">
        <v>45</v>
      </c>
      <c r="AP158">
        <v>40</v>
      </c>
      <c r="AQ158" t="s">
        <v>62</v>
      </c>
      <c r="AR158" t="s">
        <v>62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9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-99</v>
      </c>
      <c r="BG158">
        <v>-99</v>
      </c>
      <c r="BH158">
        <f t="shared" si="42"/>
        <v>0</v>
      </c>
      <c r="BI158" t="str">
        <f t="shared" si="43"/>
        <v/>
      </c>
      <c r="BJ158" t="str">
        <f t="shared" si="44"/>
        <v/>
      </c>
      <c r="BK158" t="str">
        <f t="shared" si="45"/>
        <v/>
      </c>
      <c r="BL158" t="str">
        <f t="shared" si="46"/>
        <v/>
      </c>
      <c r="BM158" t="str">
        <f t="shared" si="47"/>
        <v/>
      </c>
      <c r="BN158" t="str">
        <f t="shared" si="48"/>
        <v/>
      </c>
      <c r="BO158" t="str">
        <f t="shared" si="49"/>
        <v/>
      </c>
      <c r="BP158" t="str">
        <f t="shared" si="50"/>
        <v/>
      </c>
      <c r="BQ158" t="str">
        <f t="shared" si="51"/>
        <v/>
      </c>
      <c r="BR158" t="str">
        <f t="shared" si="52"/>
        <v/>
      </c>
      <c r="BS158" t="str">
        <f t="shared" si="53"/>
        <v/>
      </c>
      <c r="BT158" t="str">
        <f t="shared" si="54"/>
        <v/>
      </c>
      <c r="BU158" t="str">
        <f t="shared" si="55"/>
        <v/>
      </c>
      <c r="BV158" t="str">
        <f t="shared" si="56"/>
        <v/>
      </c>
      <c r="BW158">
        <f t="shared" si="57"/>
        <v>0</v>
      </c>
      <c r="BX158">
        <f t="shared" si="58"/>
        <v>1</v>
      </c>
      <c r="BY158">
        <f t="shared" si="59"/>
        <v>0</v>
      </c>
      <c r="BZ158">
        <f t="shared" si="60"/>
        <v>1</v>
      </c>
      <c r="CA158">
        <f t="shared" si="61"/>
        <v>1</v>
      </c>
      <c r="CB158">
        <f t="shared" si="62"/>
        <v>0</v>
      </c>
    </row>
    <row r="159" spans="1:80" x14ac:dyDescent="0.35">
      <c r="A159">
        <v>3.8217538000000002</v>
      </c>
      <c r="B159">
        <v>2009</v>
      </c>
      <c r="C159">
        <v>52</v>
      </c>
      <c r="D159">
        <v>0</v>
      </c>
      <c r="E159">
        <v>3</v>
      </c>
      <c r="F159">
        <v>-9</v>
      </c>
      <c r="G159">
        <v>0</v>
      </c>
      <c r="H159">
        <v>42174</v>
      </c>
      <c r="I159">
        <v>2</v>
      </c>
      <c r="J159">
        <v>1</v>
      </c>
      <c r="K159">
        <v>95967</v>
      </c>
      <c r="L159">
        <v>1</v>
      </c>
      <c r="M159">
        <v>3</v>
      </c>
      <c r="N159">
        <v>1</v>
      </c>
      <c r="O159">
        <v>4254</v>
      </c>
      <c r="P159">
        <v>5845</v>
      </c>
      <c r="Q159">
        <v>5859</v>
      </c>
      <c r="R159" t="s">
        <v>67</v>
      </c>
      <c r="S159">
        <v>42731</v>
      </c>
      <c r="T159" t="s">
        <v>68</v>
      </c>
      <c r="U159">
        <v>570</v>
      </c>
      <c r="V159" t="s">
        <v>63</v>
      </c>
      <c r="W159">
        <v>4168</v>
      </c>
      <c r="X159">
        <v>4280</v>
      </c>
      <c r="Y159">
        <v>2762</v>
      </c>
      <c r="Z159" t="s">
        <v>66</v>
      </c>
      <c r="AA159">
        <v>5185</v>
      </c>
      <c r="AB159" t="s">
        <v>61</v>
      </c>
      <c r="AC159" t="s">
        <v>61</v>
      </c>
      <c r="AD159">
        <v>3768</v>
      </c>
      <c r="AE159">
        <v>8856</v>
      </c>
      <c r="AF159">
        <v>12</v>
      </c>
      <c r="AG159">
        <v>9907</v>
      </c>
      <c r="AH159">
        <v>3995</v>
      </c>
      <c r="AI159">
        <v>9604</v>
      </c>
      <c r="AJ159">
        <v>9390</v>
      </c>
      <c r="AK159">
        <v>3893</v>
      </c>
      <c r="AL159">
        <v>9671</v>
      </c>
      <c r="AM159">
        <v>9904</v>
      </c>
      <c r="AN159">
        <v>3721</v>
      </c>
      <c r="AO159" t="s">
        <v>62</v>
      </c>
      <c r="AP159" t="s">
        <v>62</v>
      </c>
      <c r="AQ159" t="s">
        <v>62</v>
      </c>
      <c r="AR159" t="s">
        <v>62</v>
      </c>
      <c r="AS159">
        <v>1</v>
      </c>
      <c r="AT159">
        <v>1</v>
      </c>
      <c r="AU159">
        <v>1</v>
      </c>
      <c r="AV159">
        <v>2</v>
      </c>
      <c r="AW159">
        <v>1</v>
      </c>
      <c r="AX159">
        <v>1</v>
      </c>
      <c r="AY159">
        <v>0</v>
      </c>
      <c r="AZ159">
        <v>1</v>
      </c>
      <c r="BA159">
        <v>1</v>
      </c>
      <c r="BB159">
        <v>3</v>
      </c>
      <c r="BC159">
        <v>1</v>
      </c>
      <c r="BD159">
        <v>-99</v>
      </c>
      <c r="BE159">
        <v>-99</v>
      </c>
      <c r="BF159">
        <v>-99</v>
      </c>
      <c r="BG159">
        <v>-99</v>
      </c>
      <c r="BH159">
        <f t="shared" si="42"/>
        <v>1</v>
      </c>
      <c r="BI159" t="str">
        <f t="shared" si="43"/>
        <v/>
      </c>
      <c r="BJ159" t="str">
        <f t="shared" si="44"/>
        <v/>
      </c>
      <c r="BK159" t="str">
        <f t="shared" si="45"/>
        <v/>
      </c>
      <c r="BL159" t="str">
        <f t="shared" si="46"/>
        <v/>
      </c>
      <c r="BM159" t="str">
        <f t="shared" si="47"/>
        <v/>
      </c>
      <c r="BN159" t="str">
        <f t="shared" si="48"/>
        <v/>
      </c>
      <c r="BO159" t="str">
        <f t="shared" si="49"/>
        <v/>
      </c>
      <c r="BP159" t="str">
        <f t="shared" si="50"/>
        <v/>
      </c>
      <c r="BQ159" t="str">
        <f t="shared" si="51"/>
        <v/>
      </c>
      <c r="BR159" t="str">
        <f t="shared" si="52"/>
        <v/>
      </c>
      <c r="BS159" t="str">
        <f t="shared" si="53"/>
        <v/>
      </c>
      <c r="BT159" t="str">
        <f t="shared" si="54"/>
        <v/>
      </c>
      <c r="BU159" t="str">
        <f t="shared" si="55"/>
        <v/>
      </c>
      <c r="BV159" t="str">
        <f t="shared" si="56"/>
        <v/>
      </c>
      <c r="BW159">
        <f t="shared" si="57"/>
        <v>1</v>
      </c>
      <c r="BX159">
        <f t="shared" si="58"/>
        <v>0</v>
      </c>
      <c r="BY159">
        <f t="shared" si="59"/>
        <v>0</v>
      </c>
      <c r="BZ159">
        <f t="shared" si="60"/>
        <v>0</v>
      </c>
      <c r="CA159">
        <f t="shared" si="61"/>
        <v>0</v>
      </c>
      <c r="CB159">
        <f t="shared" si="62"/>
        <v>1</v>
      </c>
    </row>
    <row r="160" spans="1:80" x14ac:dyDescent="0.35">
      <c r="A160">
        <v>5.0674549999999998</v>
      </c>
      <c r="B160">
        <v>2010</v>
      </c>
      <c r="C160">
        <v>52</v>
      </c>
      <c r="D160">
        <v>0</v>
      </c>
      <c r="E160">
        <v>2</v>
      </c>
      <c r="F160">
        <v>-9</v>
      </c>
      <c r="G160">
        <v>0</v>
      </c>
      <c r="H160">
        <v>6367</v>
      </c>
      <c r="I160">
        <v>4</v>
      </c>
      <c r="J160">
        <v>3</v>
      </c>
      <c r="K160">
        <v>244059</v>
      </c>
      <c r="L160">
        <v>4</v>
      </c>
      <c r="M160">
        <v>-9</v>
      </c>
      <c r="N160">
        <v>1</v>
      </c>
      <c r="O160">
        <v>41401</v>
      </c>
      <c r="P160">
        <v>5856</v>
      </c>
      <c r="Q160">
        <v>41071</v>
      </c>
      <c r="R160">
        <v>78551</v>
      </c>
      <c r="S160">
        <v>42830</v>
      </c>
      <c r="T160">
        <v>40391</v>
      </c>
      <c r="U160">
        <v>7863</v>
      </c>
      <c r="V160">
        <v>4280</v>
      </c>
      <c r="W160" t="s">
        <v>75</v>
      </c>
      <c r="X160">
        <v>2724</v>
      </c>
      <c r="Y160">
        <v>53081</v>
      </c>
      <c r="Z160">
        <v>25000</v>
      </c>
      <c r="AA160" t="s">
        <v>59</v>
      </c>
      <c r="AB160">
        <v>71590</v>
      </c>
      <c r="AC160" t="s">
        <v>65</v>
      </c>
      <c r="AD160">
        <v>3768</v>
      </c>
      <c r="AE160">
        <v>3722</v>
      </c>
      <c r="AF160">
        <v>3893</v>
      </c>
      <c r="AG160">
        <v>8856</v>
      </c>
      <c r="AH160">
        <v>8853</v>
      </c>
      <c r="AI160" t="s">
        <v>62</v>
      </c>
      <c r="AJ160" t="s">
        <v>62</v>
      </c>
      <c r="AK160" t="s">
        <v>62</v>
      </c>
      <c r="AL160" t="s">
        <v>62</v>
      </c>
      <c r="AM160" t="s">
        <v>62</v>
      </c>
      <c r="AN160" t="s">
        <v>62</v>
      </c>
      <c r="AO160" t="s">
        <v>62</v>
      </c>
      <c r="AP160" t="s">
        <v>62</v>
      </c>
      <c r="AQ160" t="s">
        <v>62</v>
      </c>
      <c r="AR160" t="s">
        <v>62</v>
      </c>
      <c r="AS160">
        <v>1</v>
      </c>
      <c r="AT160">
        <v>1</v>
      </c>
      <c r="AU160">
        <v>5</v>
      </c>
      <c r="AV160">
        <v>1</v>
      </c>
      <c r="AW160">
        <v>1</v>
      </c>
      <c r="AX160">
        <v>-99</v>
      </c>
      <c r="AY160">
        <v>-99</v>
      </c>
      <c r="AZ160">
        <v>-99</v>
      </c>
      <c r="BA160">
        <v>-99</v>
      </c>
      <c r="BB160">
        <v>-99</v>
      </c>
      <c r="BC160">
        <v>-99</v>
      </c>
      <c r="BD160">
        <v>-99</v>
      </c>
      <c r="BE160">
        <v>-99</v>
      </c>
      <c r="BF160">
        <v>-99</v>
      </c>
      <c r="BG160">
        <v>-99</v>
      </c>
      <c r="BH160">
        <f t="shared" si="42"/>
        <v>1</v>
      </c>
      <c r="BI160" t="str">
        <f t="shared" si="43"/>
        <v/>
      </c>
      <c r="BJ160" t="str">
        <f t="shared" si="44"/>
        <v/>
      </c>
      <c r="BK160" t="str">
        <f t="shared" si="45"/>
        <v/>
      </c>
      <c r="BL160" t="str">
        <f t="shared" si="46"/>
        <v/>
      </c>
      <c r="BM160" t="str">
        <f t="shared" si="47"/>
        <v/>
      </c>
      <c r="BN160" t="str">
        <f t="shared" si="48"/>
        <v/>
      </c>
      <c r="BO160" t="str">
        <f t="shared" si="49"/>
        <v/>
      </c>
      <c r="BP160" t="str">
        <f t="shared" si="50"/>
        <v/>
      </c>
      <c r="BQ160" t="str">
        <f t="shared" si="51"/>
        <v/>
      </c>
      <c r="BR160" t="str">
        <f t="shared" si="52"/>
        <v/>
      </c>
      <c r="BS160" t="str">
        <f t="shared" si="53"/>
        <v/>
      </c>
      <c r="BT160" t="str">
        <f t="shared" si="54"/>
        <v/>
      </c>
      <c r="BU160" t="str">
        <f t="shared" si="55"/>
        <v/>
      </c>
      <c r="BV160" t="str">
        <f t="shared" si="56"/>
        <v/>
      </c>
      <c r="BW160">
        <f t="shared" si="57"/>
        <v>1</v>
      </c>
      <c r="BX160">
        <f t="shared" si="58"/>
        <v>0</v>
      </c>
      <c r="BY160">
        <f t="shared" si="59"/>
        <v>1</v>
      </c>
      <c r="BZ160">
        <f t="shared" si="60"/>
        <v>1</v>
      </c>
      <c r="CA160">
        <f t="shared" si="61"/>
        <v>1</v>
      </c>
      <c r="CB160">
        <f t="shared" si="62"/>
        <v>1</v>
      </c>
    </row>
    <row r="161" spans="1:80" x14ac:dyDescent="0.35">
      <c r="A161">
        <v>5.1950630000000002</v>
      </c>
      <c r="B161">
        <v>2010</v>
      </c>
      <c r="C161">
        <v>52</v>
      </c>
      <c r="D161">
        <v>0</v>
      </c>
      <c r="E161">
        <v>3</v>
      </c>
      <c r="F161">
        <v>-9</v>
      </c>
      <c r="G161">
        <v>0</v>
      </c>
      <c r="H161">
        <v>39031</v>
      </c>
      <c r="I161">
        <v>1</v>
      </c>
      <c r="J161">
        <v>-9</v>
      </c>
      <c r="K161">
        <v>119781</v>
      </c>
      <c r="L161">
        <v>3</v>
      </c>
      <c r="M161">
        <v>3</v>
      </c>
      <c r="N161">
        <v>1</v>
      </c>
      <c r="O161">
        <v>4271</v>
      </c>
      <c r="P161">
        <v>78551</v>
      </c>
      <c r="Q161">
        <v>570</v>
      </c>
      <c r="R161">
        <v>51881</v>
      </c>
      <c r="S161">
        <v>34831</v>
      </c>
      <c r="T161">
        <v>4254</v>
      </c>
      <c r="U161">
        <v>5849</v>
      </c>
      <c r="V161">
        <v>2761</v>
      </c>
      <c r="W161">
        <v>42842</v>
      </c>
      <c r="X161">
        <v>4280</v>
      </c>
      <c r="Y161" t="s">
        <v>66</v>
      </c>
      <c r="Z161" t="s">
        <v>65</v>
      </c>
      <c r="AA161">
        <v>53081</v>
      </c>
      <c r="AB161">
        <v>30000</v>
      </c>
      <c r="AC161">
        <v>496</v>
      </c>
      <c r="AD161">
        <v>3768</v>
      </c>
      <c r="AE161">
        <v>8853</v>
      </c>
      <c r="AF161">
        <v>3957</v>
      </c>
      <c r="AG161">
        <v>8872</v>
      </c>
      <c r="AH161">
        <v>9604</v>
      </c>
      <c r="AI161">
        <v>9671</v>
      </c>
      <c r="AJ161" t="s">
        <v>62</v>
      </c>
      <c r="AK161" t="s">
        <v>62</v>
      </c>
      <c r="AL161" t="s">
        <v>62</v>
      </c>
      <c r="AM161" t="s">
        <v>62</v>
      </c>
      <c r="AN161" t="s">
        <v>62</v>
      </c>
      <c r="AO161" t="s">
        <v>62</v>
      </c>
      <c r="AP161" t="s">
        <v>62</v>
      </c>
      <c r="AQ161" t="s">
        <v>62</v>
      </c>
      <c r="AR161" t="s">
        <v>62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-99</v>
      </c>
      <c r="AZ161">
        <v>-99</v>
      </c>
      <c r="BA161">
        <v>-99</v>
      </c>
      <c r="BB161">
        <v>-99</v>
      </c>
      <c r="BC161">
        <v>-99</v>
      </c>
      <c r="BD161">
        <v>-99</v>
      </c>
      <c r="BE161">
        <v>-99</v>
      </c>
      <c r="BF161">
        <v>-99</v>
      </c>
      <c r="BG161">
        <v>-99</v>
      </c>
      <c r="BH161">
        <f t="shared" si="42"/>
        <v>2</v>
      </c>
      <c r="BI161" t="str">
        <f t="shared" si="43"/>
        <v/>
      </c>
      <c r="BJ161" t="str">
        <f t="shared" si="44"/>
        <v/>
      </c>
      <c r="BK161" t="str">
        <f t="shared" si="45"/>
        <v/>
      </c>
      <c r="BL161" t="str">
        <f t="shared" si="46"/>
        <v/>
      </c>
      <c r="BM161" t="str">
        <f t="shared" si="47"/>
        <v/>
      </c>
      <c r="BN161" t="str">
        <f t="shared" si="48"/>
        <v/>
      </c>
      <c r="BO161" t="str">
        <f t="shared" si="49"/>
        <v/>
      </c>
      <c r="BP161" t="str">
        <f t="shared" si="50"/>
        <v/>
      </c>
      <c r="BQ161" t="str">
        <f t="shared" si="51"/>
        <v/>
      </c>
      <c r="BR161" t="str">
        <f t="shared" si="52"/>
        <v/>
      </c>
      <c r="BS161" t="str">
        <f t="shared" si="53"/>
        <v/>
      </c>
      <c r="BT161" t="str">
        <f t="shared" si="54"/>
        <v/>
      </c>
      <c r="BU161" t="str">
        <f t="shared" si="55"/>
        <v/>
      </c>
      <c r="BV161" t="str">
        <f t="shared" si="56"/>
        <v/>
      </c>
      <c r="BW161">
        <f t="shared" si="57"/>
        <v>2</v>
      </c>
      <c r="BX161">
        <f t="shared" si="58"/>
        <v>0</v>
      </c>
      <c r="BY161">
        <f t="shared" si="59"/>
        <v>1</v>
      </c>
      <c r="BZ161">
        <f t="shared" si="60"/>
        <v>0</v>
      </c>
      <c r="CA161">
        <f t="shared" si="61"/>
        <v>0</v>
      </c>
      <c r="CB161">
        <f t="shared" si="62"/>
        <v>1</v>
      </c>
    </row>
    <row r="162" spans="1:80" x14ac:dyDescent="0.35">
      <c r="A162">
        <v>5.3693093999999997</v>
      </c>
      <c r="B162">
        <v>2010</v>
      </c>
      <c r="C162">
        <v>52</v>
      </c>
      <c r="D162">
        <v>0</v>
      </c>
      <c r="E162">
        <v>3</v>
      </c>
      <c r="F162">
        <v>-9</v>
      </c>
      <c r="G162">
        <v>0</v>
      </c>
      <c r="H162">
        <v>40131</v>
      </c>
      <c r="I162">
        <v>6</v>
      </c>
      <c r="J162">
        <v>6</v>
      </c>
      <c r="K162">
        <v>278052</v>
      </c>
      <c r="L162">
        <v>1</v>
      </c>
      <c r="M162">
        <v>1</v>
      </c>
      <c r="N162">
        <v>1</v>
      </c>
      <c r="O162">
        <v>41401</v>
      </c>
      <c r="P162">
        <v>42822</v>
      </c>
      <c r="Q162">
        <v>4280</v>
      </c>
      <c r="R162">
        <v>25000</v>
      </c>
      <c r="S162">
        <v>4019</v>
      </c>
      <c r="T162">
        <v>70703</v>
      </c>
      <c r="U162">
        <v>70705</v>
      </c>
      <c r="V162">
        <v>70722</v>
      </c>
      <c r="W162">
        <v>4254</v>
      </c>
      <c r="X162">
        <v>2720</v>
      </c>
      <c r="Y162">
        <v>42769</v>
      </c>
      <c r="Z162" t="s">
        <v>65</v>
      </c>
      <c r="AA162">
        <v>45981</v>
      </c>
      <c r="AB162">
        <v>4148</v>
      </c>
      <c r="AC162" t="s">
        <v>61</v>
      </c>
      <c r="AD162">
        <v>3768</v>
      </c>
      <c r="AE162">
        <v>3722</v>
      </c>
      <c r="AF162">
        <v>66</v>
      </c>
      <c r="AG162">
        <v>3764</v>
      </c>
      <c r="AH162">
        <v>3607</v>
      </c>
      <c r="AI162">
        <v>41</v>
      </c>
      <c r="AJ162">
        <v>46</v>
      </c>
      <c r="AK162">
        <v>8853</v>
      </c>
      <c r="AL162">
        <v>8856</v>
      </c>
      <c r="AM162" t="s">
        <v>62</v>
      </c>
      <c r="AN162" t="s">
        <v>62</v>
      </c>
      <c r="AO162" t="s">
        <v>62</v>
      </c>
      <c r="AP162" t="s">
        <v>62</v>
      </c>
      <c r="AQ162" t="s">
        <v>62</v>
      </c>
      <c r="AR162" t="s">
        <v>62</v>
      </c>
      <c r="AS162">
        <v>2</v>
      </c>
      <c r="AT162">
        <v>0</v>
      </c>
      <c r="AU162">
        <v>2</v>
      </c>
      <c r="AV162">
        <v>4</v>
      </c>
      <c r="AW162">
        <v>2</v>
      </c>
      <c r="AX162">
        <v>2</v>
      </c>
      <c r="AY162">
        <v>2</v>
      </c>
      <c r="AZ162">
        <v>0</v>
      </c>
      <c r="BA162">
        <v>0</v>
      </c>
      <c r="BB162">
        <v>-99</v>
      </c>
      <c r="BC162">
        <v>-99</v>
      </c>
      <c r="BD162">
        <v>-99</v>
      </c>
      <c r="BE162">
        <v>-99</v>
      </c>
      <c r="BF162">
        <v>-99</v>
      </c>
      <c r="BG162">
        <v>-99</v>
      </c>
      <c r="BH162">
        <f t="shared" si="42"/>
        <v>2</v>
      </c>
      <c r="BI162" t="str">
        <f t="shared" si="43"/>
        <v/>
      </c>
      <c r="BJ162" t="str">
        <f t="shared" si="44"/>
        <v/>
      </c>
      <c r="BK162" t="str">
        <f t="shared" si="45"/>
        <v/>
      </c>
      <c r="BL162" t="str">
        <f t="shared" si="46"/>
        <v/>
      </c>
      <c r="BM162" t="str">
        <f t="shared" si="47"/>
        <v/>
      </c>
      <c r="BN162" t="str">
        <f t="shared" si="48"/>
        <v/>
      </c>
      <c r="BO162" t="str">
        <f t="shared" si="49"/>
        <v/>
      </c>
      <c r="BP162" t="str">
        <f t="shared" si="50"/>
        <v/>
      </c>
      <c r="BQ162" t="str">
        <f t="shared" si="51"/>
        <v/>
      </c>
      <c r="BR162" t="str">
        <f t="shared" si="52"/>
        <v/>
      </c>
      <c r="BS162" t="str">
        <f t="shared" si="53"/>
        <v/>
      </c>
      <c r="BT162" t="str">
        <f t="shared" si="54"/>
        <v/>
      </c>
      <c r="BU162" t="str">
        <f t="shared" si="55"/>
        <v/>
      </c>
      <c r="BV162" t="str">
        <f t="shared" si="56"/>
        <v/>
      </c>
      <c r="BW162">
        <f t="shared" si="57"/>
        <v>2</v>
      </c>
      <c r="BX162">
        <f t="shared" si="58"/>
        <v>1</v>
      </c>
      <c r="BY162">
        <f t="shared" si="59"/>
        <v>0</v>
      </c>
      <c r="BZ162">
        <f t="shared" si="60"/>
        <v>0</v>
      </c>
      <c r="CA162">
        <f t="shared" si="61"/>
        <v>0</v>
      </c>
      <c r="CB162">
        <f t="shared" si="62"/>
        <v>1</v>
      </c>
    </row>
    <row r="163" spans="1:80" x14ac:dyDescent="0.35">
      <c r="A163">
        <v>5.3693093999999997</v>
      </c>
      <c r="B163">
        <v>2010</v>
      </c>
      <c r="C163">
        <v>52</v>
      </c>
      <c r="D163">
        <v>0</v>
      </c>
      <c r="E163">
        <v>3</v>
      </c>
      <c r="F163">
        <v>-9</v>
      </c>
      <c r="G163">
        <v>0</v>
      </c>
      <c r="H163">
        <v>48057</v>
      </c>
      <c r="I163">
        <v>22</v>
      </c>
      <c r="J163">
        <v>2</v>
      </c>
      <c r="K163">
        <v>1084588</v>
      </c>
      <c r="L163">
        <v>1</v>
      </c>
      <c r="M163">
        <v>1</v>
      </c>
      <c r="N163">
        <v>5</v>
      </c>
      <c r="O163">
        <v>41401</v>
      </c>
      <c r="P163">
        <v>42822</v>
      </c>
      <c r="Q163">
        <v>25000</v>
      </c>
      <c r="R163">
        <v>2724</v>
      </c>
      <c r="S163">
        <v>2749</v>
      </c>
      <c r="T163">
        <v>43310</v>
      </c>
      <c r="U163">
        <v>4280</v>
      </c>
      <c r="V163">
        <v>40390</v>
      </c>
      <c r="W163">
        <v>5859</v>
      </c>
      <c r="X163" t="s">
        <v>61</v>
      </c>
      <c r="Y163" t="s">
        <v>61</v>
      </c>
      <c r="Z163" t="s">
        <v>61</v>
      </c>
      <c r="AA163" t="s">
        <v>61</v>
      </c>
      <c r="AB163" t="s">
        <v>61</v>
      </c>
      <c r="AC163" t="s">
        <v>61</v>
      </c>
      <c r="AD163">
        <v>3768</v>
      </c>
      <c r="AE163">
        <v>8856</v>
      </c>
      <c r="AF163">
        <v>66</v>
      </c>
      <c r="AG163">
        <v>3607</v>
      </c>
      <c r="AH163">
        <v>45</v>
      </c>
      <c r="AI163">
        <v>40</v>
      </c>
      <c r="AJ163" t="s">
        <v>62</v>
      </c>
      <c r="AK163" t="s">
        <v>62</v>
      </c>
      <c r="AL163" t="s">
        <v>62</v>
      </c>
      <c r="AM163" t="s">
        <v>62</v>
      </c>
      <c r="AN163" t="s">
        <v>62</v>
      </c>
      <c r="AO163" t="s">
        <v>62</v>
      </c>
      <c r="AP163" t="s">
        <v>62</v>
      </c>
      <c r="AQ163" t="s">
        <v>62</v>
      </c>
      <c r="AR163" t="s">
        <v>62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-99</v>
      </c>
      <c r="AZ163">
        <v>-99</v>
      </c>
      <c r="BA163">
        <v>-99</v>
      </c>
      <c r="BB163">
        <v>-99</v>
      </c>
      <c r="BC163">
        <v>-99</v>
      </c>
      <c r="BD163">
        <v>-99</v>
      </c>
      <c r="BE163">
        <v>-99</v>
      </c>
      <c r="BF163">
        <v>-99</v>
      </c>
      <c r="BG163">
        <v>-99</v>
      </c>
      <c r="BH163">
        <f t="shared" si="42"/>
        <v>3</v>
      </c>
      <c r="BI163" t="str">
        <f t="shared" si="43"/>
        <v/>
      </c>
      <c r="BJ163" t="str">
        <f t="shared" si="44"/>
        <v/>
      </c>
      <c r="BK163" t="str">
        <f t="shared" si="45"/>
        <v/>
      </c>
      <c r="BL163" t="str">
        <f t="shared" si="46"/>
        <v/>
      </c>
      <c r="BM163" t="str">
        <f t="shared" si="47"/>
        <v/>
      </c>
      <c r="BN163" t="str">
        <f t="shared" si="48"/>
        <v/>
      </c>
      <c r="BO163" t="str">
        <f t="shared" si="49"/>
        <v/>
      </c>
      <c r="BP163" t="str">
        <f t="shared" si="50"/>
        <v/>
      </c>
      <c r="BQ163" t="str">
        <f t="shared" si="51"/>
        <v/>
      </c>
      <c r="BR163" t="str">
        <f t="shared" si="52"/>
        <v/>
      </c>
      <c r="BS163" t="str">
        <f t="shared" si="53"/>
        <v/>
      </c>
      <c r="BT163" t="str">
        <f t="shared" si="54"/>
        <v/>
      </c>
      <c r="BU163" t="str">
        <f t="shared" si="55"/>
        <v/>
      </c>
      <c r="BV163" t="str">
        <f t="shared" si="56"/>
        <v/>
      </c>
      <c r="BW163">
        <f t="shared" si="57"/>
        <v>3</v>
      </c>
      <c r="BX163">
        <f t="shared" si="58"/>
        <v>1</v>
      </c>
      <c r="BY163">
        <f t="shared" si="59"/>
        <v>0</v>
      </c>
      <c r="BZ163">
        <f t="shared" si="60"/>
        <v>0</v>
      </c>
      <c r="CA163">
        <f t="shared" si="61"/>
        <v>0</v>
      </c>
      <c r="CB163">
        <f t="shared" si="62"/>
        <v>1</v>
      </c>
    </row>
    <row r="164" spans="1:80" x14ac:dyDescent="0.35">
      <c r="A164">
        <v>5.3693093999999997</v>
      </c>
      <c r="B164">
        <v>2010</v>
      </c>
      <c r="C164">
        <v>52</v>
      </c>
      <c r="D164">
        <v>1</v>
      </c>
      <c r="E164">
        <v>1</v>
      </c>
      <c r="F164">
        <v>-9</v>
      </c>
      <c r="G164">
        <v>0</v>
      </c>
      <c r="H164">
        <v>48142</v>
      </c>
      <c r="I164">
        <v>32</v>
      </c>
      <c r="J164">
        <v>3</v>
      </c>
      <c r="K164">
        <v>987106</v>
      </c>
      <c r="L164">
        <v>1</v>
      </c>
      <c r="M164">
        <v>3</v>
      </c>
      <c r="N164">
        <v>20</v>
      </c>
      <c r="O164">
        <v>99661</v>
      </c>
      <c r="P164">
        <v>5845</v>
      </c>
      <c r="Q164">
        <v>3819</v>
      </c>
      <c r="R164">
        <v>42843</v>
      </c>
      <c r="S164">
        <v>5185</v>
      </c>
      <c r="T164">
        <v>5853</v>
      </c>
      <c r="U164">
        <v>4271</v>
      </c>
      <c r="V164">
        <v>41410</v>
      </c>
      <c r="W164">
        <v>2875</v>
      </c>
      <c r="X164">
        <v>4210</v>
      </c>
      <c r="Y164">
        <v>99592</v>
      </c>
      <c r="Z164">
        <v>2639</v>
      </c>
      <c r="AA164">
        <v>9971</v>
      </c>
      <c r="AB164" t="s">
        <v>66</v>
      </c>
      <c r="AC164">
        <v>4148</v>
      </c>
      <c r="AD164">
        <v>51</v>
      </c>
      <c r="AE164">
        <v>311</v>
      </c>
      <c r="AF164">
        <v>9672</v>
      </c>
      <c r="AG164">
        <v>3779</v>
      </c>
      <c r="AH164">
        <v>3777</v>
      </c>
      <c r="AI164">
        <v>3950</v>
      </c>
      <c r="AJ164">
        <v>3956</v>
      </c>
      <c r="AK164">
        <v>3327</v>
      </c>
      <c r="AL164">
        <v>3768</v>
      </c>
      <c r="AM164">
        <v>8964</v>
      </c>
      <c r="AN164">
        <v>40</v>
      </c>
      <c r="AO164">
        <v>8872</v>
      </c>
      <c r="AP164">
        <v>3961</v>
      </c>
      <c r="AQ164">
        <v>3893</v>
      </c>
      <c r="AR164">
        <v>9605</v>
      </c>
      <c r="AS164">
        <v>4</v>
      </c>
      <c r="AT164">
        <v>29</v>
      </c>
      <c r="AU164">
        <v>29</v>
      </c>
      <c r="AV164">
        <v>0</v>
      </c>
      <c r="AW164">
        <v>0</v>
      </c>
      <c r="AX164">
        <v>0</v>
      </c>
      <c r="AY164">
        <v>0</v>
      </c>
      <c r="AZ164">
        <v>29</v>
      </c>
      <c r="BA164">
        <v>3</v>
      </c>
      <c r="BB164">
        <v>0</v>
      </c>
      <c r="BC164">
        <v>0</v>
      </c>
      <c r="BD164">
        <v>0</v>
      </c>
      <c r="BE164">
        <v>0</v>
      </c>
      <c r="BF164">
        <v>8</v>
      </c>
      <c r="BG164">
        <v>31</v>
      </c>
      <c r="BH164" t="str">
        <f t="shared" si="42"/>
        <v/>
      </c>
      <c r="BI164" t="str">
        <f t="shared" si="43"/>
        <v/>
      </c>
      <c r="BJ164" t="str">
        <f t="shared" si="44"/>
        <v/>
      </c>
      <c r="BK164" t="str">
        <f t="shared" si="45"/>
        <v/>
      </c>
      <c r="BL164" t="str">
        <f t="shared" si="46"/>
        <v/>
      </c>
      <c r="BM164" t="str">
        <f t="shared" si="47"/>
        <v/>
      </c>
      <c r="BN164" t="str">
        <f t="shared" si="48"/>
        <v/>
      </c>
      <c r="BO164" t="str">
        <f t="shared" si="49"/>
        <v/>
      </c>
      <c r="BP164">
        <f t="shared" si="50"/>
        <v>3</v>
      </c>
      <c r="BQ164" t="str">
        <f t="shared" si="51"/>
        <v/>
      </c>
      <c r="BR164" t="str">
        <f t="shared" si="52"/>
        <v/>
      </c>
      <c r="BS164" t="str">
        <f t="shared" si="53"/>
        <v/>
      </c>
      <c r="BT164" t="str">
        <f t="shared" si="54"/>
        <v/>
      </c>
      <c r="BU164" t="str">
        <f t="shared" si="55"/>
        <v/>
      </c>
      <c r="BV164" t="str">
        <f t="shared" si="56"/>
        <v/>
      </c>
      <c r="BW164">
        <f t="shared" si="57"/>
        <v>3</v>
      </c>
      <c r="BX164">
        <f t="shared" si="58"/>
        <v>0</v>
      </c>
      <c r="BY164">
        <f t="shared" si="59"/>
        <v>0</v>
      </c>
      <c r="BZ164">
        <f t="shared" si="60"/>
        <v>0</v>
      </c>
      <c r="CA164">
        <f t="shared" si="61"/>
        <v>0</v>
      </c>
      <c r="CB164">
        <f t="shared" si="62"/>
        <v>0</v>
      </c>
    </row>
    <row r="165" spans="1:80" x14ac:dyDescent="0.35">
      <c r="A165">
        <v>3.7057866000000002</v>
      </c>
      <c r="B165">
        <v>2010</v>
      </c>
      <c r="C165">
        <v>52</v>
      </c>
      <c r="D165">
        <v>0</v>
      </c>
      <c r="E165">
        <v>2</v>
      </c>
      <c r="F165">
        <v>-9</v>
      </c>
      <c r="G165">
        <v>0</v>
      </c>
      <c r="H165">
        <v>53065</v>
      </c>
      <c r="I165">
        <v>3</v>
      </c>
      <c r="J165">
        <v>-9</v>
      </c>
      <c r="K165">
        <v>262778</v>
      </c>
      <c r="L165">
        <v>2</v>
      </c>
      <c r="M165">
        <v>3</v>
      </c>
      <c r="N165">
        <v>1</v>
      </c>
      <c r="O165">
        <v>4280</v>
      </c>
      <c r="P165">
        <v>7467</v>
      </c>
      <c r="Q165">
        <v>5185</v>
      </c>
      <c r="R165">
        <v>5849</v>
      </c>
      <c r="S165">
        <v>9972</v>
      </c>
      <c r="T165">
        <v>44422</v>
      </c>
      <c r="U165">
        <v>99811</v>
      </c>
      <c r="V165">
        <v>42732</v>
      </c>
      <c r="W165">
        <v>3485</v>
      </c>
      <c r="X165">
        <v>78959</v>
      </c>
      <c r="Y165">
        <v>2867</v>
      </c>
      <c r="Z165">
        <v>4275</v>
      </c>
      <c r="AA165">
        <v>2762</v>
      </c>
      <c r="AB165">
        <v>3481</v>
      </c>
      <c r="AC165">
        <v>2760</v>
      </c>
      <c r="AD165">
        <v>3965</v>
      </c>
      <c r="AE165">
        <v>3893</v>
      </c>
      <c r="AF165">
        <v>3891</v>
      </c>
      <c r="AG165">
        <v>17</v>
      </c>
      <c r="AH165">
        <v>9904</v>
      </c>
      <c r="AI165">
        <v>3768</v>
      </c>
      <c r="AJ165">
        <v>3931</v>
      </c>
      <c r="AK165">
        <v>9905</v>
      </c>
      <c r="AL165">
        <v>3995</v>
      </c>
      <c r="AM165">
        <v>3722</v>
      </c>
      <c r="AN165">
        <v>8857</v>
      </c>
      <c r="AO165">
        <v>8853</v>
      </c>
      <c r="AP165">
        <v>8842</v>
      </c>
      <c r="AQ165">
        <v>8848</v>
      </c>
      <c r="AR165">
        <v>8872</v>
      </c>
      <c r="AS165">
        <v>0</v>
      </c>
      <c r="AT165">
        <v>0</v>
      </c>
      <c r="AU165">
        <v>0</v>
      </c>
      <c r="AV165">
        <v>0</v>
      </c>
      <c r="AW165">
        <v>3</v>
      </c>
      <c r="AX165">
        <v>4</v>
      </c>
      <c r="AY165">
        <v>4</v>
      </c>
      <c r="AZ165">
        <v>4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 t="str">
        <f t="shared" si="42"/>
        <v/>
      </c>
      <c r="BI165" t="str">
        <f t="shared" si="43"/>
        <v/>
      </c>
      <c r="BJ165" t="str">
        <f t="shared" si="44"/>
        <v/>
      </c>
      <c r="BK165" t="str">
        <f t="shared" si="45"/>
        <v/>
      </c>
      <c r="BL165" t="str">
        <f t="shared" si="46"/>
        <v/>
      </c>
      <c r="BM165">
        <f t="shared" si="47"/>
        <v>4</v>
      </c>
      <c r="BN165" t="str">
        <f t="shared" si="48"/>
        <v/>
      </c>
      <c r="BO165" t="str">
        <f t="shared" si="49"/>
        <v/>
      </c>
      <c r="BP165" t="str">
        <f t="shared" si="50"/>
        <v/>
      </c>
      <c r="BQ165" t="str">
        <f t="shared" si="51"/>
        <v/>
      </c>
      <c r="BR165" t="str">
        <f t="shared" si="52"/>
        <v/>
      </c>
      <c r="BS165" t="str">
        <f t="shared" si="53"/>
        <v/>
      </c>
      <c r="BT165" t="str">
        <f t="shared" si="54"/>
        <v/>
      </c>
      <c r="BU165" t="str">
        <f t="shared" si="55"/>
        <v/>
      </c>
      <c r="BV165" t="str">
        <f t="shared" si="56"/>
        <v/>
      </c>
      <c r="BW165">
        <f t="shared" si="57"/>
        <v>4</v>
      </c>
      <c r="BX165">
        <f t="shared" si="58"/>
        <v>0</v>
      </c>
      <c r="BY165">
        <f t="shared" si="59"/>
        <v>0</v>
      </c>
      <c r="BZ165">
        <f t="shared" si="60"/>
        <v>0</v>
      </c>
      <c r="CA165">
        <f t="shared" si="61"/>
        <v>0</v>
      </c>
      <c r="CB165">
        <f t="shared" si="62"/>
        <v>1</v>
      </c>
    </row>
    <row r="166" spans="1:80" x14ac:dyDescent="0.35">
      <c r="A166">
        <v>5.4190325000000001</v>
      </c>
      <c r="B166">
        <v>2010</v>
      </c>
      <c r="C166">
        <v>52</v>
      </c>
      <c r="D166">
        <v>0</v>
      </c>
      <c r="E166">
        <v>1</v>
      </c>
      <c r="F166">
        <v>4</v>
      </c>
      <c r="G166">
        <v>0</v>
      </c>
      <c r="H166">
        <v>55064</v>
      </c>
      <c r="I166">
        <v>4</v>
      </c>
      <c r="J166">
        <v>1</v>
      </c>
      <c r="K166">
        <v>97901</v>
      </c>
      <c r="L166">
        <v>3</v>
      </c>
      <c r="M166">
        <v>2</v>
      </c>
      <c r="N166">
        <v>1</v>
      </c>
      <c r="O166">
        <v>42821</v>
      </c>
      <c r="P166">
        <v>5845</v>
      </c>
      <c r="Q166">
        <v>570</v>
      </c>
      <c r="R166">
        <v>78551</v>
      </c>
      <c r="S166">
        <v>51881</v>
      </c>
      <c r="T166">
        <v>4280</v>
      </c>
      <c r="U166">
        <v>27802</v>
      </c>
      <c r="V166">
        <v>33829</v>
      </c>
      <c r="W166">
        <v>7245</v>
      </c>
      <c r="X166">
        <v>34690</v>
      </c>
      <c r="Y166">
        <v>32723</v>
      </c>
      <c r="Z166">
        <v>57420</v>
      </c>
      <c r="AA166">
        <v>41401</v>
      </c>
      <c r="AB166">
        <v>4142</v>
      </c>
      <c r="AC166">
        <v>49320</v>
      </c>
      <c r="AD166">
        <v>3768</v>
      </c>
      <c r="AE166">
        <v>66</v>
      </c>
      <c r="AF166">
        <v>40</v>
      </c>
      <c r="AG166">
        <v>3723</v>
      </c>
      <c r="AH166">
        <v>8853</v>
      </c>
      <c r="AI166">
        <v>8856</v>
      </c>
      <c r="AJ166">
        <v>9604</v>
      </c>
      <c r="AK166">
        <v>9671</v>
      </c>
      <c r="AL166">
        <v>3322</v>
      </c>
      <c r="AM166">
        <v>3893</v>
      </c>
      <c r="AN166">
        <v>8961</v>
      </c>
      <c r="AO166" t="s">
        <v>62</v>
      </c>
      <c r="AP166" t="s">
        <v>62</v>
      </c>
      <c r="AQ166" t="s">
        <v>62</v>
      </c>
      <c r="AR166" t="s">
        <v>62</v>
      </c>
      <c r="AS166">
        <v>4</v>
      </c>
      <c r="AT166">
        <v>4</v>
      </c>
      <c r="AU166">
        <v>4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>
        <v>3</v>
      </c>
      <c r="BC166">
        <v>4</v>
      </c>
      <c r="BD166">
        <v>-99</v>
      </c>
      <c r="BE166">
        <v>-99</v>
      </c>
      <c r="BF166">
        <v>-99</v>
      </c>
      <c r="BG166">
        <v>-99</v>
      </c>
      <c r="BH166">
        <f t="shared" si="42"/>
        <v>4</v>
      </c>
      <c r="BI166" t="str">
        <f t="shared" si="43"/>
        <v/>
      </c>
      <c r="BJ166" t="str">
        <f t="shared" si="44"/>
        <v/>
      </c>
      <c r="BK166" t="str">
        <f t="shared" si="45"/>
        <v/>
      </c>
      <c r="BL166" t="str">
        <f t="shared" si="46"/>
        <v/>
      </c>
      <c r="BM166" t="str">
        <f t="shared" si="47"/>
        <v/>
      </c>
      <c r="BN166" t="str">
        <f t="shared" si="48"/>
        <v/>
      </c>
      <c r="BO166" t="str">
        <f t="shared" si="49"/>
        <v/>
      </c>
      <c r="BP166" t="str">
        <f t="shared" si="50"/>
        <v/>
      </c>
      <c r="BQ166" t="str">
        <f t="shared" si="51"/>
        <v/>
      </c>
      <c r="BR166" t="str">
        <f t="shared" si="52"/>
        <v/>
      </c>
      <c r="BS166" t="str">
        <f t="shared" si="53"/>
        <v/>
      </c>
      <c r="BT166" t="str">
        <f t="shared" si="54"/>
        <v/>
      </c>
      <c r="BU166" t="str">
        <f t="shared" si="55"/>
        <v/>
      </c>
      <c r="BV166" t="str">
        <f t="shared" si="56"/>
        <v/>
      </c>
      <c r="BW166">
        <f t="shared" si="57"/>
        <v>4</v>
      </c>
      <c r="BX166">
        <f t="shared" si="58"/>
        <v>1</v>
      </c>
      <c r="BY166">
        <f t="shared" si="59"/>
        <v>1</v>
      </c>
      <c r="BZ166">
        <f t="shared" si="60"/>
        <v>0</v>
      </c>
      <c r="CA166">
        <f t="shared" si="61"/>
        <v>0</v>
      </c>
      <c r="CB166">
        <f t="shared" si="62"/>
        <v>1</v>
      </c>
    </row>
    <row r="167" spans="1:80" x14ac:dyDescent="0.35">
      <c r="A167">
        <v>4.6285534999999998</v>
      </c>
      <c r="B167">
        <v>2011</v>
      </c>
      <c r="C167">
        <v>52</v>
      </c>
      <c r="D167">
        <v>1</v>
      </c>
      <c r="E167">
        <v>6</v>
      </c>
      <c r="F167">
        <v>-9</v>
      </c>
      <c r="G167">
        <v>0</v>
      </c>
      <c r="H167">
        <v>12031</v>
      </c>
      <c r="I167">
        <v>1</v>
      </c>
      <c r="J167">
        <v>1</v>
      </c>
      <c r="K167">
        <v>281408</v>
      </c>
      <c r="L167">
        <v>1</v>
      </c>
      <c r="M167">
        <v>1</v>
      </c>
      <c r="N167">
        <v>20</v>
      </c>
      <c r="O167">
        <v>41401</v>
      </c>
      <c r="P167">
        <v>43411</v>
      </c>
      <c r="Q167">
        <v>5990</v>
      </c>
      <c r="R167">
        <v>99702</v>
      </c>
      <c r="S167">
        <v>34292</v>
      </c>
      <c r="T167">
        <v>4148</v>
      </c>
      <c r="U167">
        <v>43310</v>
      </c>
      <c r="V167">
        <v>78724</v>
      </c>
      <c r="W167" t="s">
        <v>170</v>
      </c>
      <c r="X167">
        <v>30563</v>
      </c>
      <c r="Y167" t="s">
        <v>61</v>
      </c>
      <c r="Z167" t="s">
        <v>61</v>
      </c>
      <c r="AA167" t="s">
        <v>61</v>
      </c>
      <c r="AB167" t="s">
        <v>61</v>
      </c>
      <c r="AC167" t="s">
        <v>61</v>
      </c>
      <c r="AD167">
        <v>3768</v>
      </c>
      <c r="AE167">
        <v>3615</v>
      </c>
      <c r="AF167">
        <v>3612</v>
      </c>
      <c r="AG167">
        <v>3961</v>
      </c>
      <c r="AH167">
        <v>9744</v>
      </c>
      <c r="AI167">
        <v>4311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>
        <v>5</v>
      </c>
      <c r="AT167">
        <v>5</v>
      </c>
      <c r="AU167">
        <v>5</v>
      </c>
      <c r="AV167">
        <v>5</v>
      </c>
      <c r="AW167">
        <v>6</v>
      </c>
      <c r="AX167">
        <v>9</v>
      </c>
      <c r="AY167">
        <v>-99</v>
      </c>
      <c r="AZ167">
        <v>-99</v>
      </c>
      <c r="BA167">
        <v>-99</v>
      </c>
      <c r="BB167">
        <v>-99</v>
      </c>
      <c r="BC167">
        <v>-99</v>
      </c>
      <c r="BD167">
        <v>-99</v>
      </c>
      <c r="BE167">
        <v>-99</v>
      </c>
      <c r="BF167">
        <v>-99</v>
      </c>
      <c r="BG167">
        <v>-99</v>
      </c>
      <c r="BH167">
        <f t="shared" si="42"/>
        <v>5</v>
      </c>
      <c r="BI167" t="str">
        <f t="shared" si="43"/>
        <v/>
      </c>
      <c r="BJ167" t="str">
        <f t="shared" si="44"/>
        <v/>
      </c>
      <c r="BK167" t="str">
        <f t="shared" si="45"/>
        <v/>
      </c>
      <c r="BL167" t="str">
        <f t="shared" si="46"/>
        <v/>
      </c>
      <c r="BM167" t="str">
        <f t="shared" si="47"/>
        <v/>
      </c>
      <c r="BN167" t="str">
        <f t="shared" si="48"/>
        <v/>
      </c>
      <c r="BO167" t="str">
        <f t="shared" si="49"/>
        <v/>
      </c>
      <c r="BP167" t="str">
        <f t="shared" si="50"/>
        <v/>
      </c>
      <c r="BQ167" t="str">
        <f t="shared" si="51"/>
        <v/>
      </c>
      <c r="BR167" t="str">
        <f t="shared" si="52"/>
        <v/>
      </c>
      <c r="BS167" t="str">
        <f t="shared" si="53"/>
        <v/>
      </c>
      <c r="BT167" t="str">
        <f t="shared" si="54"/>
        <v/>
      </c>
      <c r="BU167" t="str">
        <f t="shared" si="55"/>
        <v/>
      </c>
      <c r="BV167" t="str">
        <f t="shared" si="56"/>
        <v/>
      </c>
      <c r="BW167">
        <f t="shared" si="57"/>
        <v>5</v>
      </c>
      <c r="BX167">
        <f t="shared" si="58"/>
        <v>0</v>
      </c>
      <c r="BY167">
        <f t="shared" si="59"/>
        <v>0</v>
      </c>
      <c r="BZ167">
        <f t="shared" si="60"/>
        <v>0</v>
      </c>
      <c r="CA167">
        <f t="shared" si="61"/>
        <v>0</v>
      </c>
      <c r="CB167">
        <f t="shared" si="62"/>
        <v>0</v>
      </c>
    </row>
    <row r="168" spans="1:80" x14ac:dyDescent="0.35">
      <c r="A168">
        <v>4.5205622999999999</v>
      </c>
      <c r="B168">
        <v>2011</v>
      </c>
      <c r="C168">
        <v>52</v>
      </c>
      <c r="D168">
        <v>0</v>
      </c>
      <c r="E168">
        <v>2</v>
      </c>
      <c r="F168">
        <v>-9</v>
      </c>
      <c r="G168">
        <v>1</v>
      </c>
      <c r="H168">
        <v>17207</v>
      </c>
      <c r="I168">
        <v>3</v>
      </c>
      <c r="J168">
        <v>1</v>
      </c>
      <c r="K168">
        <v>224737</v>
      </c>
      <c r="L168">
        <v>3</v>
      </c>
      <c r="M168">
        <v>2</v>
      </c>
      <c r="N168">
        <v>1</v>
      </c>
      <c r="O168">
        <v>41071</v>
      </c>
      <c r="P168">
        <v>5849</v>
      </c>
      <c r="Q168">
        <v>51881</v>
      </c>
      <c r="R168">
        <v>5856</v>
      </c>
      <c r="S168">
        <v>388</v>
      </c>
      <c r="T168">
        <v>99592</v>
      </c>
      <c r="U168">
        <v>78552</v>
      </c>
      <c r="V168">
        <v>42823</v>
      </c>
      <c r="W168">
        <v>40391</v>
      </c>
      <c r="X168">
        <v>2851</v>
      </c>
      <c r="Y168">
        <v>41402</v>
      </c>
      <c r="Z168">
        <v>99812</v>
      </c>
      <c r="AA168">
        <v>3811</v>
      </c>
      <c r="AB168">
        <v>41401</v>
      </c>
      <c r="AC168">
        <v>4142</v>
      </c>
      <c r="AD168">
        <v>3768</v>
      </c>
      <c r="AE168">
        <v>3722</v>
      </c>
      <c r="AF168">
        <v>66</v>
      </c>
      <c r="AG168">
        <v>66</v>
      </c>
      <c r="AH168">
        <v>3607</v>
      </c>
      <c r="AI168">
        <v>9672</v>
      </c>
      <c r="AJ168">
        <v>9604</v>
      </c>
      <c r="AK168">
        <v>3995</v>
      </c>
      <c r="AL168">
        <v>17</v>
      </c>
      <c r="AM168">
        <v>9960</v>
      </c>
      <c r="AN168">
        <v>3893</v>
      </c>
      <c r="AO168">
        <v>8853</v>
      </c>
      <c r="AP168" t="s">
        <v>62</v>
      </c>
      <c r="AQ168" t="s">
        <v>62</v>
      </c>
      <c r="AR168" t="s">
        <v>62</v>
      </c>
      <c r="AS168">
        <v>6</v>
      </c>
      <c r="AT168">
        <v>0</v>
      </c>
      <c r="AU168">
        <v>0</v>
      </c>
      <c r="AV168">
        <v>6</v>
      </c>
      <c r="AW168">
        <v>0</v>
      </c>
      <c r="AX168">
        <v>10</v>
      </c>
      <c r="AY168">
        <v>10</v>
      </c>
      <c r="AZ168">
        <v>0</v>
      </c>
      <c r="BA168">
        <v>10</v>
      </c>
      <c r="BB168">
        <v>10</v>
      </c>
      <c r="BC168">
        <v>0</v>
      </c>
      <c r="BD168">
        <v>0</v>
      </c>
      <c r="BE168">
        <v>-99</v>
      </c>
      <c r="BF168">
        <v>-99</v>
      </c>
      <c r="BG168">
        <v>-99</v>
      </c>
      <c r="BH168">
        <f t="shared" si="42"/>
        <v>6</v>
      </c>
      <c r="BI168" t="str">
        <f t="shared" si="43"/>
        <v/>
      </c>
      <c r="BJ168" t="str">
        <f t="shared" si="44"/>
        <v/>
      </c>
      <c r="BK168" t="str">
        <f t="shared" si="45"/>
        <v/>
      </c>
      <c r="BL168" t="str">
        <f t="shared" si="46"/>
        <v/>
      </c>
      <c r="BM168" t="str">
        <f t="shared" si="47"/>
        <v/>
      </c>
      <c r="BN168" t="str">
        <f t="shared" si="48"/>
        <v/>
      </c>
      <c r="BO168" t="str">
        <f t="shared" si="49"/>
        <v/>
      </c>
      <c r="BP168" t="str">
        <f t="shared" si="50"/>
        <v/>
      </c>
      <c r="BQ168" t="str">
        <f t="shared" si="51"/>
        <v/>
      </c>
      <c r="BR168" t="str">
        <f t="shared" si="52"/>
        <v/>
      </c>
      <c r="BS168" t="str">
        <f t="shared" si="53"/>
        <v/>
      </c>
      <c r="BT168" t="str">
        <f t="shared" si="54"/>
        <v/>
      </c>
      <c r="BU168" t="str">
        <f t="shared" si="55"/>
        <v/>
      </c>
      <c r="BV168" t="str">
        <f t="shared" si="56"/>
        <v/>
      </c>
      <c r="BW168">
        <f t="shared" si="57"/>
        <v>6</v>
      </c>
      <c r="BX168">
        <f t="shared" si="58"/>
        <v>2</v>
      </c>
      <c r="BY168">
        <f t="shared" si="59"/>
        <v>0</v>
      </c>
      <c r="BZ168">
        <f t="shared" si="60"/>
        <v>1</v>
      </c>
      <c r="CA168">
        <f t="shared" si="61"/>
        <v>1</v>
      </c>
      <c r="CB168">
        <f t="shared" si="62"/>
        <v>0</v>
      </c>
    </row>
    <row r="169" spans="1:80" x14ac:dyDescent="0.35">
      <c r="A169">
        <v>4.6576982999999998</v>
      </c>
      <c r="B169">
        <v>2011</v>
      </c>
      <c r="C169">
        <v>52</v>
      </c>
      <c r="D169">
        <v>0</v>
      </c>
      <c r="E169">
        <v>3</v>
      </c>
      <c r="F169">
        <v>1</v>
      </c>
      <c r="G169">
        <v>1</v>
      </c>
      <c r="H169">
        <v>18057</v>
      </c>
      <c r="I169">
        <v>1</v>
      </c>
      <c r="J169">
        <v>1</v>
      </c>
      <c r="K169">
        <v>71087</v>
      </c>
      <c r="L169">
        <v>1</v>
      </c>
      <c r="M169">
        <v>2</v>
      </c>
      <c r="N169">
        <v>1</v>
      </c>
      <c r="O169">
        <v>41011</v>
      </c>
      <c r="P169">
        <v>78551</v>
      </c>
      <c r="Q169">
        <v>5845</v>
      </c>
      <c r="R169">
        <v>51881</v>
      </c>
      <c r="S169">
        <v>99812</v>
      </c>
      <c r="T169">
        <v>5180</v>
      </c>
      <c r="U169">
        <v>7863</v>
      </c>
      <c r="V169" t="s">
        <v>85</v>
      </c>
      <c r="W169">
        <v>5781</v>
      </c>
      <c r="X169">
        <v>5990</v>
      </c>
      <c r="Y169">
        <v>7907</v>
      </c>
      <c r="Z169">
        <v>785</v>
      </c>
      <c r="AA169">
        <v>2851</v>
      </c>
      <c r="AB169">
        <v>4271</v>
      </c>
      <c r="AC169">
        <v>2639</v>
      </c>
      <c r="AD169">
        <v>3766</v>
      </c>
      <c r="AE169">
        <v>3403</v>
      </c>
      <c r="AF169">
        <v>311</v>
      </c>
      <c r="AG169">
        <v>9672</v>
      </c>
      <c r="AH169">
        <v>3613</v>
      </c>
      <c r="AI169">
        <v>3965</v>
      </c>
      <c r="AJ169">
        <v>5012</v>
      </c>
      <c r="AK169">
        <v>3403</v>
      </c>
      <c r="AL169">
        <v>3764</v>
      </c>
      <c r="AM169">
        <v>3403</v>
      </c>
      <c r="AN169">
        <v>3768</v>
      </c>
      <c r="AO169">
        <v>3959</v>
      </c>
      <c r="AP169">
        <v>3961</v>
      </c>
      <c r="AQ169">
        <v>9605</v>
      </c>
      <c r="AR169">
        <v>3324</v>
      </c>
      <c r="AS169">
        <v>4</v>
      </c>
      <c r="AT169">
        <v>8</v>
      </c>
      <c r="AU169">
        <v>13</v>
      </c>
      <c r="AV169">
        <v>0</v>
      </c>
      <c r="AW169">
        <v>4</v>
      </c>
      <c r="AX169">
        <v>4</v>
      </c>
      <c r="AY169">
        <v>4</v>
      </c>
      <c r="AZ169">
        <v>9</v>
      </c>
      <c r="BA169">
        <v>9</v>
      </c>
      <c r="BB169">
        <v>10</v>
      </c>
      <c r="BC169">
        <v>6</v>
      </c>
      <c r="BD169">
        <v>4</v>
      </c>
      <c r="BE169">
        <v>4</v>
      </c>
      <c r="BF169">
        <v>9</v>
      </c>
      <c r="BG169">
        <v>10</v>
      </c>
      <c r="BH169" t="str">
        <f t="shared" si="42"/>
        <v/>
      </c>
      <c r="BI169" t="str">
        <f t="shared" si="43"/>
        <v/>
      </c>
      <c r="BJ169" t="str">
        <f t="shared" si="44"/>
        <v/>
      </c>
      <c r="BK169" t="str">
        <f t="shared" si="45"/>
        <v/>
      </c>
      <c r="BL169" t="str">
        <f t="shared" si="46"/>
        <v/>
      </c>
      <c r="BM169" t="str">
        <f t="shared" si="47"/>
        <v/>
      </c>
      <c r="BN169" t="str">
        <f t="shared" si="48"/>
        <v/>
      </c>
      <c r="BO169" t="str">
        <f t="shared" si="49"/>
        <v/>
      </c>
      <c r="BP169" t="str">
        <f t="shared" si="50"/>
        <v/>
      </c>
      <c r="BQ169" t="str">
        <f t="shared" si="51"/>
        <v/>
      </c>
      <c r="BR169">
        <f t="shared" si="52"/>
        <v>6</v>
      </c>
      <c r="BS169" t="str">
        <f t="shared" si="53"/>
        <v/>
      </c>
      <c r="BT169" t="str">
        <f t="shared" si="54"/>
        <v/>
      </c>
      <c r="BU169" t="str">
        <f t="shared" si="55"/>
        <v/>
      </c>
      <c r="BV169" t="str">
        <f t="shared" si="56"/>
        <v/>
      </c>
      <c r="BW169">
        <f t="shared" si="57"/>
        <v>6</v>
      </c>
      <c r="BX169">
        <f t="shared" si="58"/>
        <v>0</v>
      </c>
      <c r="BY169">
        <f t="shared" si="59"/>
        <v>1</v>
      </c>
      <c r="BZ169">
        <f t="shared" si="60"/>
        <v>1</v>
      </c>
      <c r="CA169">
        <f t="shared" si="61"/>
        <v>1</v>
      </c>
      <c r="CB169">
        <f t="shared" si="62"/>
        <v>0</v>
      </c>
    </row>
    <row r="170" spans="1:80" x14ac:dyDescent="0.35">
      <c r="A170">
        <v>4.5205622999999999</v>
      </c>
      <c r="B170">
        <v>2011</v>
      </c>
      <c r="C170">
        <v>52</v>
      </c>
      <c r="D170">
        <v>1</v>
      </c>
      <c r="E170">
        <v>3</v>
      </c>
      <c r="F170">
        <v>-9</v>
      </c>
      <c r="G170">
        <v>1</v>
      </c>
      <c r="H170">
        <v>26022</v>
      </c>
      <c r="I170">
        <v>83</v>
      </c>
      <c r="J170">
        <v>-9</v>
      </c>
      <c r="K170">
        <v>1036822</v>
      </c>
      <c r="L170">
        <v>3</v>
      </c>
      <c r="M170">
        <v>2</v>
      </c>
      <c r="N170">
        <v>20</v>
      </c>
      <c r="O170">
        <v>44101</v>
      </c>
      <c r="P170">
        <v>2888</v>
      </c>
      <c r="Q170">
        <v>79029</v>
      </c>
      <c r="R170" t="s">
        <v>61</v>
      </c>
      <c r="S170" t="s">
        <v>61</v>
      </c>
      <c r="T170" t="s">
        <v>61</v>
      </c>
      <c r="U170" t="s">
        <v>61</v>
      </c>
      <c r="V170" t="s">
        <v>61</v>
      </c>
      <c r="W170" t="s">
        <v>61</v>
      </c>
      <c r="X170" t="s">
        <v>61</v>
      </c>
      <c r="Y170" t="s">
        <v>61</v>
      </c>
      <c r="Z170" t="s">
        <v>61</v>
      </c>
      <c r="AA170" t="s">
        <v>61</v>
      </c>
      <c r="AB170" t="s">
        <v>61</v>
      </c>
      <c r="AC170" t="s">
        <v>61</v>
      </c>
      <c r="AD170">
        <v>3845</v>
      </c>
      <c r="AE170">
        <v>3959</v>
      </c>
      <c r="AF170">
        <v>3768</v>
      </c>
      <c r="AG170" t="s">
        <v>62</v>
      </c>
      <c r="AH170" t="s">
        <v>62</v>
      </c>
      <c r="AI170" t="s">
        <v>62</v>
      </c>
      <c r="AJ170" t="s">
        <v>62</v>
      </c>
      <c r="AK170" t="s">
        <v>62</v>
      </c>
      <c r="AL170" t="s">
        <v>62</v>
      </c>
      <c r="AM170" t="s">
        <v>62</v>
      </c>
      <c r="AN170" t="s">
        <v>62</v>
      </c>
      <c r="AO170" t="s">
        <v>62</v>
      </c>
      <c r="AP170" t="s">
        <v>62</v>
      </c>
      <c r="AQ170" t="s">
        <v>62</v>
      </c>
      <c r="AR170" t="s">
        <v>62</v>
      </c>
      <c r="AS170">
        <v>8</v>
      </c>
      <c r="AT170">
        <v>8</v>
      </c>
      <c r="AU170">
        <v>8</v>
      </c>
      <c r="AV170">
        <v>-99</v>
      </c>
      <c r="AW170">
        <v>-99</v>
      </c>
      <c r="AX170">
        <v>-99</v>
      </c>
      <c r="AY170">
        <v>-99</v>
      </c>
      <c r="AZ170">
        <v>-99</v>
      </c>
      <c r="BA170">
        <v>-99</v>
      </c>
      <c r="BB170">
        <v>-99</v>
      </c>
      <c r="BC170">
        <v>-99</v>
      </c>
      <c r="BD170">
        <v>-99</v>
      </c>
      <c r="BE170">
        <v>-99</v>
      </c>
      <c r="BF170">
        <v>-99</v>
      </c>
      <c r="BG170">
        <v>-99</v>
      </c>
      <c r="BH170" t="str">
        <f t="shared" si="42"/>
        <v/>
      </c>
      <c r="BI170" t="str">
        <f t="shared" si="43"/>
        <v/>
      </c>
      <c r="BJ170">
        <f t="shared" si="44"/>
        <v>8</v>
      </c>
      <c r="BK170" t="str">
        <f t="shared" si="45"/>
        <v/>
      </c>
      <c r="BL170" t="str">
        <f t="shared" si="46"/>
        <v/>
      </c>
      <c r="BM170" t="str">
        <f t="shared" si="47"/>
        <v/>
      </c>
      <c r="BN170" t="str">
        <f t="shared" si="48"/>
        <v/>
      </c>
      <c r="BO170" t="str">
        <f t="shared" si="49"/>
        <v/>
      </c>
      <c r="BP170" t="str">
        <f t="shared" si="50"/>
        <v/>
      </c>
      <c r="BQ170" t="str">
        <f t="shared" si="51"/>
        <v/>
      </c>
      <c r="BR170" t="str">
        <f t="shared" si="52"/>
        <v/>
      </c>
      <c r="BS170" t="str">
        <f t="shared" si="53"/>
        <v/>
      </c>
      <c r="BT170" t="str">
        <f t="shared" si="54"/>
        <v/>
      </c>
      <c r="BU170" t="str">
        <f t="shared" si="55"/>
        <v/>
      </c>
      <c r="BV170" t="str">
        <f t="shared" si="56"/>
        <v/>
      </c>
      <c r="BW170">
        <f t="shared" si="57"/>
        <v>8</v>
      </c>
      <c r="BX170">
        <f t="shared" si="58"/>
        <v>0</v>
      </c>
      <c r="BY170">
        <f t="shared" si="59"/>
        <v>0</v>
      </c>
      <c r="BZ170">
        <f t="shared" si="60"/>
        <v>0</v>
      </c>
      <c r="CA170">
        <f t="shared" si="61"/>
        <v>0</v>
      </c>
      <c r="CB170">
        <f t="shared" si="62"/>
        <v>0</v>
      </c>
    </row>
    <row r="171" spans="1:80" x14ac:dyDescent="0.35">
      <c r="A171">
        <v>4.5205622999999999</v>
      </c>
      <c r="B171">
        <v>2011</v>
      </c>
      <c r="C171">
        <v>52</v>
      </c>
      <c r="D171">
        <v>1</v>
      </c>
      <c r="E171">
        <v>2</v>
      </c>
      <c r="F171">
        <v>-9</v>
      </c>
      <c r="G171">
        <v>0</v>
      </c>
      <c r="H171">
        <v>26022</v>
      </c>
      <c r="I171">
        <v>25</v>
      </c>
      <c r="J171">
        <v>-9</v>
      </c>
      <c r="K171">
        <v>688250</v>
      </c>
      <c r="L171">
        <v>2</v>
      </c>
      <c r="M171">
        <v>2</v>
      </c>
      <c r="N171">
        <v>20</v>
      </c>
      <c r="O171">
        <v>41401</v>
      </c>
      <c r="P171">
        <v>42731</v>
      </c>
      <c r="Q171">
        <v>4271</v>
      </c>
      <c r="R171">
        <v>99702</v>
      </c>
      <c r="S171">
        <v>39891</v>
      </c>
      <c r="T171">
        <v>43491</v>
      </c>
      <c r="U171">
        <v>2875</v>
      </c>
      <c r="V171">
        <v>5185</v>
      </c>
      <c r="W171">
        <v>2866</v>
      </c>
      <c r="X171">
        <v>5119</v>
      </c>
      <c r="Y171">
        <v>5180</v>
      </c>
      <c r="Z171">
        <v>45342</v>
      </c>
      <c r="AA171">
        <v>2761</v>
      </c>
      <c r="AB171">
        <v>99859</v>
      </c>
      <c r="AC171">
        <v>6822</v>
      </c>
      <c r="AD171">
        <v>3768</v>
      </c>
      <c r="AE171">
        <v>3721</v>
      </c>
      <c r="AF171">
        <v>3612</v>
      </c>
      <c r="AG171">
        <v>3512</v>
      </c>
      <c r="AH171">
        <v>3479</v>
      </c>
      <c r="AI171">
        <v>3959</v>
      </c>
      <c r="AJ171">
        <v>3403</v>
      </c>
      <c r="AK171">
        <v>8622</v>
      </c>
      <c r="AL171">
        <v>8382</v>
      </c>
      <c r="AM171">
        <v>966</v>
      </c>
      <c r="AN171">
        <v>3723</v>
      </c>
      <c r="AO171">
        <v>8604</v>
      </c>
      <c r="AP171" t="s">
        <v>62</v>
      </c>
      <c r="AQ171" t="s">
        <v>62</v>
      </c>
      <c r="AR171" t="s">
        <v>62</v>
      </c>
      <c r="AS171">
        <v>8</v>
      </c>
      <c r="AT171">
        <v>8</v>
      </c>
      <c r="AU171">
        <v>8</v>
      </c>
      <c r="AV171">
        <v>8</v>
      </c>
      <c r="AW171">
        <v>11</v>
      </c>
      <c r="AX171">
        <v>9</v>
      </c>
      <c r="AY171">
        <v>9</v>
      </c>
      <c r="AZ171">
        <v>26</v>
      </c>
      <c r="BA171">
        <v>26</v>
      </c>
      <c r="BB171">
        <v>17</v>
      </c>
      <c r="BC171">
        <v>1</v>
      </c>
      <c r="BD171">
        <v>26</v>
      </c>
      <c r="BE171">
        <v>-99</v>
      </c>
      <c r="BF171">
        <v>-99</v>
      </c>
      <c r="BG171">
        <v>-99</v>
      </c>
      <c r="BH171">
        <f t="shared" si="42"/>
        <v>8</v>
      </c>
      <c r="BI171" t="str">
        <f t="shared" si="43"/>
        <v/>
      </c>
      <c r="BJ171" t="str">
        <f t="shared" si="44"/>
        <v/>
      </c>
      <c r="BK171" t="str">
        <f t="shared" si="45"/>
        <v/>
      </c>
      <c r="BL171" t="str">
        <f t="shared" si="46"/>
        <v/>
      </c>
      <c r="BM171" t="str">
        <f t="shared" si="47"/>
        <v/>
      </c>
      <c r="BN171" t="str">
        <f t="shared" si="48"/>
        <v/>
      </c>
      <c r="BO171" t="str">
        <f t="shared" si="49"/>
        <v/>
      </c>
      <c r="BP171" t="str">
        <f t="shared" si="50"/>
        <v/>
      </c>
      <c r="BQ171" t="str">
        <f t="shared" si="51"/>
        <v/>
      </c>
      <c r="BR171" t="str">
        <f t="shared" si="52"/>
        <v/>
      </c>
      <c r="BS171" t="str">
        <f t="shared" si="53"/>
        <v/>
      </c>
      <c r="BT171" t="str">
        <f t="shared" si="54"/>
        <v/>
      </c>
      <c r="BU171" t="str">
        <f t="shared" si="55"/>
        <v/>
      </c>
      <c r="BV171" t="str">
        <f t="shared" si="56"/>
        <v/>
      </c>
      <c r="BW171">
        <f t="shared" si="57"/>
        <v>8</v>
      </c>
      <c r="BX171">
        <f t="shared" si="58"/>
        <v>0</v>
      </c>
      <c r="BY171">
        <f t="shared" si="59"/>
        <v>0</v>
      </c>
      <c r="BZ171">
        <f t="shared" si="60"/>
        <v>0</v>
      </c>
      <c r="CA171">
        <f t="shared" si="61"/>
        <v>0</v>
      </c>
      <c r="CB171">
        <f t="shared" si="62"/>
        <v>0</v>
      </c>
    </row>
    <row r="172" spans="1:80" x14ac:dyDescent="0.35">
      <c r="A172">
        <v>4.7927042999999996</v>
      </c>
      <c r="B172">
        <v>2006</v>
      </c>
      <c r="C172">
        <v>53</v>
      </c>
      <c r="D172">
        <v>0</v>
      </c>
      <c r="E172">
        <v>3</v>
      </c>
      <c r="F172">
        <v>-9</v>
      </c>
      <c r="G172">
        <v>0</v>
      </c>
      <c r="H172">
        <v>13072</v>
      </c>
      <c r="I172">
        <v>1</v>
      </c>
      <c r="J172">
        <v>-9</v>
      </c>
      <c r="K172">
        <v>112301</v>
      </c>
      <c r="L172">
        <v>4</v>
      </c>
      <c r="M172">
        <v>3</v>
      </c>
      <c r="N172">
        <v>1</v>
      </c>
      <c r="O172">
        <v>74511</v>
      </c>
      <c r="P172">
        <v>7473</v>
      </c>
      <c r="Q172">
        <v>74685</v>
      </c>
      <c r="R172">
        <v>99812</v>
      </c>
      <c r="S172">
        <v>99702</v>
      </c>
      <c r="T172">
        <v>431</v>
      </c>
      <c r="U172">
        <v>3484</v>
      </c>
      <c r="V172">
        <v>99672</v>
      </c>
      <c r="W172">
        <v>2762</v>
      </c>
      <c r="X172">
        <v>5180</v>
      </c>
      <c r="Y172">
        <v>9961</v>
      </c>
      <c r="Z172">
        <v>9971</v>
      </c>
      <c r="AA172">
        <v>42789</v>
      </c>
      <c r="AB172">
        <v>74510</v>
      </c>
      <c r="AC172">
        <v>7454</v>
      </c>
      <c r="AD172">
        <v>3965</v>
      </c>
      <c r="AE172">
        <v>3592</v>
      </c>
      <c r="AF172">
        <v>3768</v>
      </c>
      <c r="AG172">
        <v>3572</v>
      </c>
      <c r="AH172">
        <v>3534</v>
      </c>
      <c r="AI172">
        <v>3961</v>
      </c>
      <c r="AJ172">
        <v>8872</v>
      </c>
      <c r="AK172">
        <v>9604</v>
      </c>
      <c r="AL172">
        <v>9672</v>
      </c>
      <c r="AM172">
        <v>9904</v>
      </c>
      <c r="AN172">
        <v>9905</v>
      </c>
      <c r="AO172">
        <v>9907</v>
      </c>
      <c r="AP172">
        <v>3403</v>
      </c>
      <c r="AQ172">
        <v>8961</v>
      </c>
      <c r="AR172">
        <v>3349</v>
      </c>
      <c r="AS172">
        <v>8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3</v>
      </c>
      <c r="BG172">
        <v>11</v>
      </c>
      <c r="BH172" t="str">
        <f t="shared" si="42"/>
        <v/>
      </c>
      <c r="BI172" t="str">
        <f t="shared" si="43"/>
        <v/>
      </c>
      <c r="BJ172">
        <f t="shared" si="44"/>
        <v>0</v>
      </c>
      <c r="BK172" t="str">
        <f t="shared" si="45"/>
        <v/>
      </c>
      <c r="BL172" t="str">
        <f t="shared" si="46"/>
        <v/>
      </c>
      <c r="BM172" t="str">
        <f t="shared" si="47"/>
        <v/>
      </c>
      <c r="BN172" t="str">
        <f t="shared" si="48"/>
        <v/>
      </c>
      <c r="BO172" t="str">
        <f t="shared" si="49"/>
        <v/>
      </c>
      <c r="BP172" t="str">
        <f t="shared" si="50"/>
        <v/>
      </c>
      <c r="BQ172" t="str">
        <f t="shared" si="51"/>
        <v/>
      </c>
      <c r="BR172" t="str">
        <f t="shared" si="52"/>
        <v/>
      </c>
      <c r="BS172" t="str">
        <f t="shared" si="53"/>
        <v/>
      </c>
      <c r="BT172" t="str">
        <f t="shared" si="54"/>
        <v/>
      </c>
      <c r="BU172" t="str">
        <f t="shared" si="55"/>
        <v/>
      </c>
      <c r="BV172" t="str">
        <f t="shared" si="56"/>
        <v/>
      </c>
      <c r="BW172">
        <f t="shared" si="57"/>
        <v>0</v>
      </c>
      <c r="BX172">
        <f t="shared" si="58"/>
        <v>0</v>
      </c>
      <c r="BY172">
        <f t="shared" si="59"/>
        <v>0</v>
      </c>
      <c r="BZ172">
        <f t="shared" si="60"/>
        <v>0</v>
      </c>
      <c r="CA172">
        <f t="shared" si="61"/>
        <v>0</v>
      </c>
      <c r="CB172">
        <f t="shared" si="62"/>
        <v>0</v>
      </c>
    </row>
    <row r="173" spans="1:80" x14ac:dyDescent="0.35">
      <c r="A173">
        <v>7.3992209000000004</v>
      </c>
      <c r="B173">
        <v>2007</v>
      </c>
      <c r="C173">
        <v>53</v>
      </c>
      <c r="D173">
        <v>0</v>
      </c>
      <c r="E173">
        <v>3</v>
      </c>
      <c r="F173">
        <v>-9</v>
      </c>
      <c r="G173">
        <v>0</v>
      </c>
      <c r="H173">
        <v>25069</v>
      </c>
      <c r="I173">
        <v>58</v>
      </c>
      <c r="J173">
        <v>1</v>
      </c>
      <c r="K173">
        <v>923795</v>
      </c>
      <c r="L173">
        <v>-9</v>
      </c>
      <c r="M173">
        <v>1</v>
      </c>
      <c r="N173">
        <v>5</v>
      </c>
      <c r="O173">
        <v>41402</v>
      </c>
      <c r="P173">
        <v>25002</v>
      </c>
      <c r="Q173">
        <v>412</v>
      </c>
      <c r="R173">
        <v>4280</v>
      </c>
      <c r="S173">
        <v>41401</v>
      </c>
      <c r="T173" t="s">
        <v>75</v>
      </c>
      <c r="U173">
        <v>60000</v>
      </c>
      <c r="V173">
        <v>4019</v>
      </c>
      <c r="W173">
        <v>27651</v>
      </c>
      <c r="X173">
        <v>28529</v>
      </c>
      <c r="Y173">
        <v>4142</v>
      </c>
      <c r="Z173">
        <v>2449</v>
      </c>
      <c r="AA173">
        <v>45829</v>
      </c>
      <c r="AB173" t="s">
        <v>61</v>
      </c>
      <c r="AC173" t="s">
        <v>61</v>
      </c>
      <c r="AD173">
        <v>3768</v>
      </c>
      <c r="AE173">
        <v>3722</v>
      </c>
      <c r="AF173">
        <v>66</v>
      </c>
      <c r="AG173">
        <v>3606</v>
      </c>
      <c r="AH173">
        <v>8856</v>
      </c>
      <c r="AI173">
        <v>8853</v>
      </c>
      <c r="AJ173">
        <v>40</v>
      </c>
      <c r="AK173">
        <v>45</v>
      </c>
      <c r="AL173" t="s">
        <v>62</v>
      </c>
      <c r="AM173" t="s">
        <v>62</v>
      </c>
      <c r="AN173" t="s">
        <v>62</v>
      </c>
      <c r="AO173" t="s">
        <v>62</v>
      </c>
      <c r="AP173" t="s">
        <v>62</v>
      </c>
      <c r="AQ173" t="s">
        <v>62</v>
      </c>
      <c r="AR173" t="s">
        <v>62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-99</v>
      </c>
      <c r="BB173">
        <v>-99</v>
      </c>
      <c r="BC173">
        <v>-99</v>
      </c>
      <c r="BD173">
        <v>-99</v>
      </c>
      <c r="BE173">
        <v>-99</v>
      </c>
      <c r="BF173">
        <v>-99</v>
      </c>
      <c r="BG173">
        <v>-99</v>
      </c>
      <c r="BH173">
        <f t="shared" si="42"/>
        <v>0</v>
      </c>
      <c r="BI173" t="str">
        <f t="shared" si="43"/>
        <v/>
      </c>
      <c r="BJ173" t="str">
        <f t="shared" si="44"/>
        <v/>
      </c>
      <c r="BK173" t="str">
        <f t="shared" si="45"/>
        <v/>
      </c>
      <c r="BL173" t="str">
        <f t="shared" si="46"/>
        <v/>
      </c>
      <c r="BM173" t="str">
        <f t="shared" si="47"/>
        <v/>
      </c>
      <c r="BN173" t="str">
        <f t="shared" si="48"/>
        <v/>
      </c>
      <c r="BO173" t="str">
        <f t="shared" si="49"/>
        <v/>
      </c>
      <c r="BP173" t="str">
        <f t="shared" si="50"/>
        <v/>
      </c>
      <c r="BQ173" t="str">
        <f t="shared" si="51"/>
        <v/>
      </c>
      <c r="BR173" t="str">
        <f t="shared" si="52"/>
        <v/>
      </c>
      <c r="BS173" t="str">
        <f t="shared" si="53"/>
        <v/>
      </c>
      <c r="BT173" t="str">
        <f t="shared" si="54"/>
        <v/>
      </c>
      <c r="BU173" t="str">
        <f t="shared" si="55"/>
        <v/>
      </c>
      <c r="BV173" t="str">
        <f t="shared" si="56"/>
        <v/>
      </c>
      <c r="BW173">
        <f t="shared" si="57"/>
        <v>0</v>
      </c>
      <c r="BX173">
        <f t="shared" si="58"/>
        <v>1</v>
      </c>
      <c r="BY173">
        <f t="shared" si="59"/>
        <v>0</v>
      </c>
      <c r="BZ173">
        <f t="shared" si="60"/>
        <v>0</v>
      </c>
      <c r="CA173">
        <f t="shared" si="61"/>
        <v>0</v>
      </c>
      <c r="CB173">
        <f t="shared" si="62"/>
        <v>1</v>
      </c>
    </row>
    <row r="174" spans="1:80" x14ac:dyDescent="0.35">
      <c r="A174">
        <v>5.1214389999999996</v>
      </c>
      <c r="B174">
        <v>2008</v>
      </c>
      <c r="C174">
        <v>53</v>
      </c>
      <c r="D174">
        <v>1</v>
      </c>
      <c r="E174">
        <v>3</v>
      </c>
      <c r="F174">
        <v>4</v>
      </c>
      <c r="G174">
        <v>1</v>
      </c>
      <c r="H174">
        <v>17223</v>
      </c>
      <c r="I174">
        <v>19</v>
      </c>
      <c r="J174">
        <v>-9</v>
      </c>
      <c r="K174">
        <v>1198903</v>
      </c>
      <c r="L174">
        <v>4</v>
      </c>
      <c r="M174">
        <v>1</v>
      </c>
      <c r="N174">
        <v>20</v>
      </c>
      <c r="O174">
        <v>41401</v>
      </c>
      <c r="P174">
        <v>4111</v>
      </c>
      <c r="Q174">
        <v>4254</v>
      </c>
      <c r="R174">
        <v>4148</v>
      </c>
      <c r="S174">
        <v>4019</v>
      </c>
      <c r="T174">
        <v>25001</v>
      </c>
      <c r="U174">
        <v>5932</v>
      </c>
      <c r="V174">
        <v>2724</v>
      </c>
      <c r="W174">
        <v>42652</v>
      </c>
      <c r="X174">
        <v>7948</v>
      </c>
      <c r="Y174">
        <v>22804</v>
      </c>
      <c r="Z174" t="s">
        <v>61</v>
      </c>
      <c r="AA174" t="s">
        <v>61</v>
      </c>
      <c r="AB174" t="s">
        <v>61</v>
      </c>
      <c r="AC174" t="s">
        <v>61</v>
      </c>
      <c r="AD174">
        <v>3768</v>
      </c>
      <c r="AE174">
        <v>3722</v>
      </c>
      <c r="AF174">
        <v>66</v>
      </c>
      <c r="AG174">
        <v>3606</v>
      </c>
      <c r="AH174">
        <v>40</v>
      </c>
      <c r="AI174">
        <v>45</v>
      </c>
      <c r="AJ174">
        <v>8856</v>
      </c>
      <c r="AK174">
        <v>24</v>
      </c>
      <c r="AL174" t="s">
        <v>62</v>
      </c>
      <c r="AM174" t="s">
        <v>62</v>
      </c>
      <c r="AN174" t="s">
        <v>62</v>
      </c>
      <c r="AO174" t="s">
        <v>62</v>
      </c>
      <c r="AP174" t="s">
        <v>62</v>
      </c>
      <c r="AQ174" t="s">
        <v>62</v>
      </c>
      <c r="AR174" t="s">
        <v>62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-99</v>
      </c>
      <c r="BB174">
        <v>-99</v>
      </c>
      <c r="BC174">
        <v>-99</v>
      </c>
      <c r="BD174">
        <v>-99</v>
      </c>
      <c r="BE174">
        <v>-99</v>
      </c>
      <c r="BF174">
        <v>-99</v>
      </c>
      <c r="BG174">
        <v>-99</v>
      </c>
      <c r="BH174">
        <f t="shared" si="42"/>
        <v>0</v>
      </c>
      <c r="BI174" t="str">
        <f t="shared" si="43"/>
        <v/>
      </c>
      <c r="BJ174" t="str">
        <f t="shared" si="44"/>
        <v/>
      </c>
      <c r="BK174" t="str">
        <f t="shared" si="45"/>
        <v/>
      </c>
      <c r="BL174" t="str">
        <f t="shared" si="46"/>
        <v/>
      </c>
      <c r="BM174" t="str">
        <f t="shared" si="47"/>
        <v/>
      </c>
      <c r="BN174" t="str">
        <f t="shared" si="48"/>
        <v/>
      </c>
      <c r="BO174" t="str">
        <f t="shared" si="49"/>
        <v/>
      </c>
      <c r="BP174" t="str">
        <f t="shared" si="50"/>
        <v/>
      </c>
      <c r="BQ174" t="str">
        <f t="shared" si="51"/>
        <v/>
      </c>
      <c r="BR174" t="str">
        <f t="shared" si="52"/>
        <v/>
      </c>
      <c r="BS174" t="str">
        <f t="shared" si="53"/>
        <v/>
      </c>
      <c r="BT174" t="str">
        <f t="shared" si="54"/>
        <v/>
      </c>
      <c r="BU174" t="str">
        <f t="shared" si="55"/>
        <v/>
      </c>
      <c r="BV174" t="str">
        <f t="shared" si="56"/>
        <v/>
      </c>
      <c r="BW174">
        <f t="shared" si="57"/>
        <v>0</v>
      </c>
      <c r="BX174">
        <f t="shared" si="58"/>
        <v>1</v>
      </c>
      <c r="BY174">
        <f t="shared" si="59"/>
        <v>0</v>
      </c>
      <c r="BZ174">
        <f t="shared" si="60"/>
        <v>0</v>
      </c>
      <c r="CA174">
        <f t="shared" si="61"/>
        <v>0</v>
      </c>
      <c r="CB174">
        <f t="shared" si="62"/>
        <v>0</v>
      </c>
    </row>
    <row r="175" spans="1:80" x14ac:dyDescent="0.35">
      <c r="A175">
        <v>5.1214389999999996</v>
      </c>
      <c r="B175">
        <v>2008</v>
      </c>
      <c r="C175">
        <v>53</v>
      </c>
      <c r="D175">
        <v>0</v>
      </c>
      <c r="E175">
        <v>3</v>
      </c>
      <c r="F175">
        <v>-9</v>
      </c>
      <c r="G175">
        <v>1</v>
      </c>
      <c r="H175">
        <v>39048</v>
      </c>
      <c r="I175">
        <v>9</v>
      </c>
      <c r="J175">
        <v>-9</v>
      </c>
      <c r="K175">
        <v>182297</v>
      </c>
      <c r="L175">
        <v>1</v>
      </c>
      <c r="M175">
        <v>3</v>
      </c>
      <c r="N175">
        <v>6</v>
      </c>
      <c r="O175">
        <v>41402</v>
      </c>
      <c r="P175">
        <v>42820</v>
      </c>
      <c r="Q175">
        <v>4280</v>
      </c>
      <c r="R175">
        <v>41401</v>
      </c>
      <c r="S175" t="s">
        <v>72</v>
      </c>
      <c r="T175" t="s">
        <v>66</v>
      </c>
      <c r="U175" t="s">
        <v>101</v>
      </c>
      <c r="V175" t="s">
        <v>61</v>
      </c>
      <c r="W175" t="s">
        <v>61</v>
      </c>
      <c r="X175" t="s">
        <v>61</v>
      </c>
      <c r="Y175" t="s">
        <v>61</v>
      </c>
      <c r="Z175" t="s">
        <v>61</v>
      </c>
      <c r="AA175" t="s">
        <v>61</v>
      </c>
      <c r="AB175" t="s">
        <v>61</v>
      </c>
      <c r="AC175" t="s">
        <v>61</v>
      </c>
      <c r="AD175">
        <v>3768</v>
      </c>
      <c r="AE175">
        <v>66</v>
      </c>
      <c r="AF175">
        <v>3606</v>
      </c>
      <c r="AG175">
        <v>45</v>
      </c>
      <c r="AH175">
        <v>40</v>
      </c>
      <c r="AI175" t="s">
        <v>62</v>
      </c>
      <c r="AJ175" t="s">
        <v>62</v>
      </c>
      <c r="AK175" t="s">
        <v>62</v>
      </c>
      <c r="AL175" t="s">
        <v>62</v>
      </c>
      <c r="AM175" t="s">
        <v>62</v>
      </c>
      <c r="AN175" t="s">
        <v>62</v>
      </c>
      <c r="AO175" t="s">
        <v>62</v>
      </c>
      <c r="AP175" t="s">
        <v>62</v>
      </c>
      <c r="AQ175" t="s">
        <v>62</v>
      </c>
      <c r="AR175" t="s">
        <v>62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-99</v>
      </c>
      <c r="AY175">
        <v>-99</v>
      </c>
      <c r="AZ175">
        <v>-99</v>
      </c>
      <c r="BA175">
        <v>-99</v>
      </c>
      <c r="BB175">
        <v>-99</v>
      </c>
      <c r="BC175">
        <v>-99</v>
      </c>
      <c r="BD175">
        <v>-99</v>
      </c>
      <c r="BE175">
        <v>-99</v>
      </c>
      <c r="BF175">
        <v>-99</v>
      </c>
      <c r="BG175">
        <v>-99</v>
      </c>
      <c r="BH175">
        <f t="shared" si="42"/>
        <v>0</v>
      </c>
      <c r="BI175" t="str">
        <f t="shared" si="43"/>
        <v/>
      </c>
      <c r="BJ175" t="str">
        <f t="shared" si="44"/>
        <v/>
      </c>
      <c r="BK175" t="str">
        <f t="shared" si="45"/>
        <v/>
      </c>
      <c r="BL175" t="str">
        <f t="shared" si="46"/>
        <v/>
      </c>
      <c r="BM175" t="str">
        <f t="shared" si="47"/>
        <v/>
      </c>
      <c r="BN175" t="str">
        <f t="shared" si="48"/>
        <v/>
      </c>
      <c r="BO175" t="str">
        <f t="shared" si="49"/>
        <v/>
      </c>
      <c r="BP175" t="str">
        <f t="shared" si="50"/>
        <v/>
      </c>
      <c r="BQ175" t="str">
        <f t="shared" si="51"/>
        <v/>
      </c>
      <c r="BR175" t="str">
        <f t="shared" si="52"/>
        <v/>
      </c>
      <c r="BS175" t="str">
        <f t="shared" si="53"/>
        <v/>
      </c>
      <c r="BT175" t="str">
        <f t="shared" si="54"/>
        <v/>
      </c>
      <c r="BU175" t="str">
        <f t="shared" si="55"/>
        <v/>
      </c>
      <c r="BV175" t="str">
        <f t="shared" si="56"/>
        <v/>
      </c>
      <c r="BW175">
        <f t="shared" si="57"/>
        <v>0</v>
      </c>
      <c r="BX175">
        <f t="shared" si="58"/>
        <v>1</v>
      </c>
      <c r="BY175">
        <f t="shared" si="59"/>
        <v>0</v>
      </c>
      <c r="BZ175">
        <f t="shared" si="60"/>
        <v>0</v>
      </c>
      <c r="CA175">
        <f t="shared" si="61"/>
        <v>0</v>
      </c>
      <c r="CB175">
        <f t="shared" si="62"/>
        <v>1</v>
      </c>
    </row>
    <row r="176" spans="1:80" x14ac:dyDescent="0.35">
      <c r="A176">
        <v>4.9165448999999999</v>
      </c>
      <c r="B176">
        <v>2008</v>
      </c>
      <c r="C176">
        <v>53</v>
      </c>
      <c r="D176">
        <v>0</v>
      </c>
      <c r="E176">
        <v>3</v>
      </c>
      <c r="F176">
        <v>-9</v>
      </c>
      <c r="G176">
        <v>0</v>
      </c>
      <c r="H176">
        <v>42323</v>
      </c>
      <c r="I176">
        <v>2</v>
      </c>
      <c r="J176">
        <v>1</v>
      </c>
      <c r="K176">
        <v>138528</v>
      </c>
      <c r="L176">
        <v>3</v>
      </c>
      <c r="M176">
        <v>3</v>
      </c>
      <c r="N176">
        <v>1</v>
      </c>
      <c r="O176">
        <v>42741</v>
      </c>
      <c r="P176">
        <v>51881</v>
      </c>
      <c r="Q176">
        <v>3481</v>
      </c>
      <c r="R176">
        <v>2762</v>
      </c>
      <c r="S176">
        <v>78551</v>
      </c>
      <c r="T176">
        <v>4275</v>
      </c>
      <c r="U176">
        <v>2724</v>
      </c>
      <c r="V176">
        <v>4019</v>
      </c>
      <c r="W176">
        <v>41401</v>
      </c>
      <c r="X176">
        <v>27800</v>
      </c>
      <c r="Y176" t="s">
        <v>71</v>
      </c>
      <c r="Z176" t="s">
        <v>64</v>
      </c>
      <c r="AA176" t="s">
        <v>61</v>
      </c>
      <c r="AB176" t="s">
        <v>61</v>
      </c>
      <c r="AC176" t="s">
        <v>61</v>
      </c>
      <c r="AD176">
        <v>3768</v>
      </c>
      <c r="AE176">
        <v>8857</v>
      </c>
      <c r="AF176">
        <v>9671</v>
      </c>
      <c r="AG176">
        <v>3723</v>
      </c>
      <c r="AH176">
        <v>8853</v>
      </c>
      <c r="AI176">
        <v>8961</v>
      </c>
      <c r="AJ176">
        <v>8844</v>
      </c>
      <c r="AK176" t="s">
        <v>62</v>
      </c>
      <c r="AL176" t="s">
        <v>62</v>
      </c>
      <c r="AM176" t="s">
        <v>62</v>
      </c>
      <c r="AN176" t="s">
        <v>62</v>
      </c>
      <c r="AO176" t="s">
        <v>62</v>
      </c>
      <c r="AP176" t="s">
        <v>62</v>
      </c>
      <c r="AQ176" t="s">
        <v>62</v>
      </c>
      <c r="AR176" t="s">
        <v>62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-99</v>
      </c>
      <c r="BA176">
        <v>-99</v>
      </c>
      <c r="BB176">
        <v>-99</v>
      </c>
      <c r="BC176">
        <v>-99</v>
      </c>
      <c r="BD176">
        <v>-99</v>
      </c>
      <c r="BE176">
        <v>-99</v>
      </c>
      <c r="BF176">
        <v>-99</v>
      </c>
      <c r="BG176">
        <v>-99</v>
      </c>
      <c r="BH176">
        <f t="shared" si="42"/>
        <v>0</v>
      </c>
      <c r="BI176" t="str">
        <f t="shared" si="43"/>
        <v/>
      </c>
      <c r="BJ176" t="str">
        <f t="shared" si="44"/>
        <v/>
      </c>
      <c r="BK176" t="str">
        <f t="shared" si="45"/>
        <v/>
      </c>
      <c r="BL176" t="str">
        <f t="shared" si="46"/>
        <v/>
      </c>
      <c r="BM176" t="str">
        <f t="shared" si="47"/>
        <v/>
      </c>
      <c r="BN176" t="str">
        <f t="shared" si="48"/>
        <v/>
      </c>
      <c r="BO176" t="str">
        <f t="shared" si="49"/>
        <v/>
      </c>
      <c r="BP176" t="str">
        <f t="shared" si="50"/>
        <v/>
      </c>
      <c r="BQ176" t="str">
        <f t="shared" si="51"/>
        <v/>
      </c>
      <c r="BR176" t="str">
        <f t="shared" si="52"/>
        <v/>
      </c>
      <c r="BS176" t="str">
        <f t="shared" si="53"/>
        <v/>
      </c>
      <c r="BT176" t="str">
        <f t="shared" si="54"/>
        <v/>
      </c>
      <c r="BU176" t="str">
        <f t="shared" si="55"/>
        <v/>
      </c>
      <c r="BV176" t="str">
        <f t="shared" si="56"/>
        <v/>
      </c>
      <c r="BW176">
        <f t="shared" si="57"/>
        <v>0</v>
      </c>
      <c r="BX176">
        <f t="shared" si="58"/>
        <v>0</v>
      </c>
      <c r="BY176">
        <f t="shared" si="59"/>
        <v>1</v>
      </c>
      <c r="BZ176">
        <f t="shared" si="60"/>
        <v>0</v>
      </c>
      <c r="CA176">
        <f t="shared" si="61"/>
        <v>0</v>
      </c>
      <c r="CB176">
        <f t="shared" si="62"/>
        <v>0</v>
      </c>
    </row>
    <row r="177" spans="1:80" x14ac:dyDescent="0.35">
      <c r="A177">
        <v>4.8502001999999997</v>
      </c>
      <c r="B177">
        <v>2008</v>
      </c>
      <c r="C177">
        <v>53</v>
      </c>
      <c r="D177">
        <v>0</v>
      </c>
      <c r="E177">
        <v>2</v>
      </c>
      <c r="F177">
        <v>4</v>
      </c>
      <c r="G177">
        <v>0</v>
      </c>
      <c r="H177">
        <v>49016</v>
      </c>
      <c r="I177">
        <v>4</v>
      </c>
      <c r="J177">
        <v>1</v>
      </c>
      <c r="K177">
        <v>36393</v>
      </c>
      <c r="L177">
        <v>3</v>
      </c>
      <c r="M177">
        <v>2</v>
      </c>
      <c r="N177">
        <v>1</v>
      </c>
      <c r="O177">
        <v>41071</v>
      </c>
      <c r="P177">
        <v>42823</v>
      </c>
      <c r="Q177">
        <v>78551</v>
      </c>
      <c r="R177">
        <v>70710</v>
      </c>
      <c r="S177">
        <v>4239</v>
      </c>
      <c r="T177">
        <v>9971</v>
      </c>
      <c r="U177">
        <v>4280</v>
      </c>
      <c r="V177">
        <v>4263</v>
      </c>
      <c r="W177">
        <v>25000</v>
      </c>
      <c r="X177">
        <v>2720</v>
      </c>
      <c r="Y177">
        <v>4019</v>
      </c>
      <c r="Z177">
        <v>45981</v>
      </c>
      <c r="AA177">
        <v>2724</v>
      </c>
      <c r="AB177">
        <v>41401</v>
      </c>
      <c r="AC177">
        <v>4275</v>
      </c>
      <c r="AD177">
        <v>3768</v>
      </c>
      <c r="AE177">
        <v>3723</v>
      </c>
      <c r="AF177">
        <v>66</v>
      </c>
      <c r="AG177">
        <v>3607</v>
      </c>
      <c r="AH177">
        <v>8856</v>
      </c>
      <c r="AI177">
        <v>8853</v>
      </c>
      <c r="AJ177">
        <v>45</v>
      </c>
      <c r="AK177">
        <v>40</v>
      </c>
      <c r="AL177">
        <v>44</v>
      </c>
      <c r="AM177" t="s">
        <v>62</v>
      </c>
      <c r="AN177" t="s">
        <v>62</v>
      </c>
      <c r="AO177" t="s">
        <v>62</v>
      </c>
      <c r="AP177" t="s">
        <v>62</v>
      </c>
      <c r="AQ177" t="s">
        <v>62</v>
      </c>
      <c r="AR177" t="s">
        <v>62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-99</v>
      </c>
      <c r="BC177">
        <v>-99</v>
      </c>
      <c r="BD177">
        <v>-99</v>
      </c>
      <c r="BE177">
        <v>-99</v>
      </c>
      <c r="BF177">
        <v>-99</v>
      </c>
      <c r="BG177">
        <v>-99</v>
      </c>
      <c r="BH177">
        <f t="shared" si="42"/>
        <v>0</v>
      </c>
      <c r="BI177" t="str">
        <f t="shared" si="43"/>
        <v/>
      </c>
      <c r="BJ177" t="str">
        <f t="shared" si="44"/>
        <v/>
      </c>
      <c r="BK177" t="str">
        <f t="shared" si="45"/>
        <v/>
      </c>
      <c r="BL177" t="str">
        <f t="shared" si="46"/>
        <v/>
      </c>
      <c r="BM177" t="str">
        <f t="shared" si="47"/>
        <v/>
      </c>
      <c r="BN177" t="str">
        <f t="shared" si="48"/>
        <v/>
      </c>
      <c r="BO177" t="str">
        <f t="shared" si="49"/>
        <v/>
      </c>
      <c r="BP177" t="str">
        <f t="shared" si="50"/>
        <v/>
      </c>
      <c r="BQ177" t="str">
        <f t="shared" si="51"/>
        <v/>
      </c>
      <c r="BR177" t="str">
        <f t="shared" si="52"/>
        <v/>
      </c>
      <c r="BS177" t="str">
        <f t="shared" si="53"/>
        <v/>
      </c>
      <c r="BT177" t="str">
        <f t="shared" si="54"/>
        <v/>
      </c>
      <c r="BU177" t="str">
        <f t="shared" si="55"/>
        <v/>
      </c>
      <c r="BV177" t="str">
        <f t="shared" si="56"/>
        <v/>
      </c>
      <c r="BW177">
        <f t="shared" si="57"/>
        <v>0</v>
      </c>
      <c r="BX177">
        <f t="shared" si="58"/>
        <v>1</v>
      </c>
      <c r="BY177">
        <f t="shared" si="59"/>
        <v>1</v>
      </c>
      <c r="BZ177">
        <f t="shared" si="60"/>
        <v>1</v>
      </c>
      <c r="CA177">
        <f t="shared" si="61"/>
        <v>1</v>
      </c>
      <c r="CB177">
        <f t="shared" si="62"/>
        <v>1</v>
      </c>
    </row>
    <row r="178" spans="1:80" x14ac:dyDescent="0.35">
      <c r="A178">
        <v>4.8502001999999997</v>
      </c>
      <c r="B178">
        <v>2008</v>
      </c>
      <c r="C178">
        <v>53</v>
      </c>
      <c r="D178">
        <v>0</v>
      </c>
      <c r="E178">
        <v>2</v>
      </c>
      <c r="F178">
        <v>4</v>
      </c>
      <c r="G178">
        <v>0</v>
      </c>
      <c r="H178">
        <v>49016</v>
      </c>
      <c r="I178">
        <v>6</v>
      </c>
      <c r="J178">
        <v>1</v>
      </c>
      <c r="K178">
        <v>84888</v>
      </c>
      <c r="L178">
        <v>3</v>
      </c>
      <c r="M178">
        <v>2</v>
      </c>
      <c r="N178">
        <v>1</v>
      </c>
      <c r="O178">
        <v>41401</v>
      </c>
      <c r="P178">
        <v>1890</v>
      </c>
      <c r="Q178">
        <v>4281</v>
      </c>
      <c r="R178">
        <v>4142</v>
      </c>
      <c r="S178">
        <v>496</v>
      </c>
      <c r="T178">
        <v>4148</v>
      </c>
      <c r="U178">
        <v>25000</v>
      </c>
      <c r="V178">
        <v>27800</v>
      </c>
      <c r="W178">
        <v>2724</v>
      </c>
      <c r="X178" t="s">
        <v>61</v>
      </c>
      <c r="Y178" t="s">
        <v>61</v>
      </c>
      <c r="Z178" t="s">
        <v>61</v>
      </c>
      <c r="AA178" t="s">
        <v>61</v>
      </c>
      <c r="AB178" t="s">
        <v>61</v>
      </c>
      <c r="AC178" t="s">
        <v>61</v>
      </c>
      <c r="AD178">
        <v>3768</v>
      </c>
      <c r="AE178">
        <v>3722</v>
      </c>
      <c r="AF178">
        <v>66</v>
      </c>
      <c r="AG178">
        <v>3607</v>
      </c>
      <c r="AH178">
        <v>46</v>
      </c>
      <c r="AI178">
        <v>42</v>
      </c>
      <c r="AJ178" t="s">
        <v>62</v>
      </c>
      <c r="AK178" t="s">
        <v>62</v>
      </c>
      <c r="AL178" t="s">
        <v>62</v>
      </c>
      <c r="AM178" t="s">
        <v>62</v>
      </c>
      <c r="AN178" t="s">
        <v>62</v>
      </c>
      <c r="AO178" t="s">
        <v>62</v>
      </c>
      <c r="AP178" t="s">
        <v>62</v>
      </c>
      <c r="AQ178" t="s">
        <v>62</v>
      </c>
      <c r="AR178" t="s">
        <v>62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-99</v>
      </c>
      <c r="AZ178">
        <v>-99</v>
      </c>
      <c r="BA178">
        <v>-99</v>
      </c>
      <c r="BB178">
        <v>-99</v>
      </c>
      <c r="BC178">
        <v>-99</v>
      </c>
      <c r="BD178">
        <v>-99</v>
      </c>
      <c r="BE178">
        <v>-99</v>
      </c>
      <c r="BF178">
        <v>-99</v>
      </c>
      <c r="BG178">
        <v>-99</v>
      </c>
      <c r="BH178">
        <f t="shared" si="42"/>
        <v>0</v>
      </c>
      <c r="BI178" t="str">
        <f t="shared" si="43"/>
        <v/>
      </c>
      <c r="BJ178" t="str">
        <f t="shared" si="44"/>
        <v/>
      </c>
      <c r="BK178" t="str">
        <f t="shared" si="45"/>
        <v/>
      </c>
      <c r="BL178" t="str">
        <f t="shared" si="46"/>
        <v/>
      </c>
      <c r="BM178" t="str">
        <f t="shared" si="47"/>
        <v/>
      </c>
      <c r="BN178" t="str">
        <f t="shared" si="48"/>
        <v/>
      </c>
      <c r="BO178" t="str">
        <f t="shared" si="49"/>
        <v/>
      </c>
      <c r="BP178" t="str">
        <f t="shared" si="50"/>
        <v/>
      </c>
      <c r="BQ178" t="str">
        <f t="shared" si="51"/>
        <v/>
      </c>
      <c r="BR178" t="str">
        <f t="shared" si="52"/>
        <v/>
      </c>
      <c r="BS178" t="str">
        <f t="shared" si="53"/>
        <v/>
      </c>
      <c r="BT178" t="str">
        <f t="shared" si="54"/>
        <v/>
      </c>
      <c r="BU178" t="str">
        <f t="shared" si="55"/>
        <v/>
      </c>
      <c r="BV178" t="str">
        <f t="shared" si="56"/>
        <v/>
      </c>
      <c r="BW178">
        <f t="shared" si="57"/>
        <v>0</v>
      </c>
      <c r="BX178">
        <f t="shared" si="58"/>
        <v>1</v>
      </c>
      <c r="BY178">
        <f t="shared" si="59"/>
        <v>0</v>
      </c>
      <c r="BZ178">
        <f t="shared" si="60"/>
        <v>0</v>
      </c>
      <c r="CA178">
        <f t="shared" si="61"/>
        <v>0</v>
      </c>
      <c r="CB178">
        <f t="shared" si="62"/>
        <v>0</v>
      </c>
    </row>
    <row r="179" spans="1:80" x14ac:dyDescent="0.35">
      <c r="A179">
        <v>4.6981218</v>
      </c>
      <c r="B179">
        <v>2009</v>
      </c>
      <c r="C179">
        <v>53</v>
      </c>
      <c r="D179">
        <v>0</v>
      </c>
      <c r="E179">
        <v>3</v>
      </c>
      <c r="F179">
        <v>-9</v>
      </c>
      <c r="G179">
        <v>1</v>
      </c>
      <c r="H179">
        <v>27015</v>
      </c>
      <c r="I179">
        <v>27</v>
      </c>
      <c r="J179">
        <v>-9</v>
      </c>
      <c r="K179">
        <v>475733</v>
      </c>
      <c r="L179">
        <v>3</v>
      </c>
      <c r="M179">
        <v>1</v>
      </c>
      <c r="N179">
        <v>5</v>
      </c>
      <c r="O179">
        <v>41011</v>
      </c>
      <c r="P179">
        <v>5849</v>
      </c>
      <c r="Q179">
        <v>78551</v>
      </c>
      <c r="R179" t="s">
        <v>70</v>
      </c>
      <c r="S179">
        <v>72888</v>
      </c>
      <c r="T179">
        <v>99812</v>
      </c>
      <c r="U179">
        <v>4275</v>
      </c>
      <c r="V179">
        <v>5859</v>
      </c>
      <c r="W179">
        <v>41401</v>
      </c>
      <c r="X179">
        <v>4142</v>
      </c>
      <c r="Y179">
        <v>40390</v>
      </c>
      <c r="Z179">
        <v>2724</v>
      </c>
      <c r="AA179">
        <v>25000</v>
      </c>
      <c r="AB179">
        <v>71590</v>
      </c>
      <c r="AC179" t="s">
        <v>61</v>
      </c>
      <c r="AD179">
        <v>3768</v>
      </c>
      <c r="AE179">
        <v>66</v>
      </c>
      <c r="AF179">
        <v>3607</v>
      </c>
      <c r="AG179">
        <v>41</v>
      </c>
      <c r="AH179">
        <v>46</v>
      </c>
      <c r="AI179">
        <v>3722</v>
      </c>
      <c r="AJ179">
        <v>8856</v>
      </c>
      <c r="AK179">
        <v>9960</v>
      </c>
      <c r="AL179">
        <v>3891</v>
      </c>
      <c r="AM179">
        <v>9604</v>
      </c>
      <c r="AN179">
        <v>9671</v>
      </c>
      <c r="AO179" t="s">
        <v>62</v>
      </c>
      <c r="AP179" t="s">
        <v>62</v>
      </c>
      <c r="AQ179" t="s">
        <v>62</v>
      </c>
      <c r="AR179" t="s">
        <v>62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</v>
      </c>
      <c r="BA179">
        <v>2</v>
      </c>
      <c r="BB179">
        <v>1</v>
      </c>
      <c r="BC179">
        <v>1</v>
      </c>
      <c r="BD179">
        <v>-99</v>
      </c>
      <c r="BE179">
        <v>-99</v>
      </c>
      <c r="BF179">
        <v>-99</v>
      </c>
      <c r="BG179">
        <v>-99</v>
      </c>
      <c r="BH179">
        <f t="shared" si="42"/>
        <v>0</v>
      </c>
      <c r="BI179" t="str">
        <f t="shared" si="43"/>
        <v/>
      </c>
      <c r="BJ179" t="str">
        <f t="shared" si="44"/>
        <v/>
      </c>
      <c r="BK179" t="str">
        <f t="shared" si="45"/>
        <v/>
      </c>
      <c r="BL179" t="str">
        <f t="shared" si="46"/>
        <v/>
      </c>
      <c r="BM179" t="str">
        <f t="shared" si="47"/>
        <v/>
      </c>
      <c r="BN179" t="str">
        <f t="shared" si="48"/>
        <v/>
      </c>
      <c r="BO179" t="str">
        <f t="shared" si="49"/>
        <v/>
      </c>
      <c r="BP179" t="str">
        <f t="shared" si="50"/>
        <v/>
      </c>
      <c r="BQ179" t="str">
        <f t="shared" si="51"/>
        <v/>
      </c>
      <c r="BR179" t="str">
        <f t="shared" si="52"/>
        <v/>
      </c>
      <c r="BS179" t="str">
        <f t="shared" si="53"/>
        <v/>
      </c>
      <c r="BT179" t="str">
        <f t="shared" si="54"/>
        <v/>
      </c>
      <c r="BU179" t="str">
        <f t="shared" si="55"/>
        <v/>
      </c>
      <c r="BV179" t="str">
        <f t="shared" si="56"/>
        <v/>
      </c>
      <c r="BW179">
        <f t="shared" si="57"/>
        <v>0</v>
      </c>
      <c r="BX179">
        <f t="shared" si="58"/>
        <v>1</v>
      </c>
      <c r="BY179">
        <f t="shared" si="59"/>
        <v>1</v>
      </c>
      <c r="BZ179">
        <f t="shared" si="60"/>
        <v>1</v>
      </c>
      <c r="CA179">
        <f t="shared" si="61"/>
        <v>1</v>
      </c>
      <c r="CB179">
        <f t="shared" si="62"/>
        <v>0</v>
      </c>
    </row>
    <row r="180" spans="1:80" x14ac:dyDescent="0.35">
      <c r="A180">
        <v>5.3693093999999997</v>
      </c>
      <c r="B180">
        <v>2010</v>
      </c>
      <c r="C180">
        <v>53</v>
      </c>
      <c r="D180">
        <v>0</v>
      </c>
      <c r="E180">
        <v>2</v>
      </c>
      <c r="F180">
        <v>-9</v>
      </c>
      <c r="G180">
        <v>0</v>
      </c>
      <c r="H180">
        <v>12266</v>
      </c>
      <c r="I180">
        <v>10</v>
      </c>
      <c r="J180">
        <v>1</v>
      </c>
      <c r="K180">
        <v>304771</v>
      </c>
      <c r="L180">
        <v>1</v>
      </c>
      <c r="M180">
        <v>1</v>
      </c>
      <c r="N180">
        <v>1</v>
      </c>
      <c r="O180">
        <v>41401</v>
      </c>
      <c r="P180">
        <v>9982</v>
      </c>
      <c r="Q180">
        <v>99811</v>
      </c>
      <c r="R180">
        <v>5849</v>
      </c>
      <c r="S180">
        <v>4139</v>
      </c>
      <c r="T180">
        <v>4142</v>
      </c>
      <c r="U180">
        <v>40390</v>
      </c>
      <c r="V180">
        <v>5853</v>
      </c>
      <c r="W180">
        <v>60000</v>
      </c>
      <c r="X180">
        <v>2752</v>
      </c>
      <c r="Y180" t="s">
        <v>61</v>
      </c>
      <c r="Z180" t="s">
        <v>61</v>
      </c>
      <c r="AA180" t="s">
        <v>61</v>
      </c>
      <c r="AB180" t="s">
        <v>61</v>
      </c>
      <c r="AC180" t="s">
        <v>61</v>
      </c>
      <c r="AD180">
        <v>3762</v>
      </c>
      <c r="AE180">
        <v>3768</v>
      </c>
      <c r="AF180">
        <v>66</v>
      </c>
      <c r="AG180">
        <v>3611</v>
      </c>
      <c r="AH180">
        <v>3615</v>
      </c>
      <c r="AI180">
        <v>8856</v>
      </c>
      <c r="AJ180">
        <v>3961</v>
      </c>
      <c r="AK180">
        <v>40</v>
      </c>
      <c r="AL180">
        <v>8842</v>
      </c>
      <c r="AM180">
        <v>8847</v>
      </c>
      <c r="AN180">
        <v>9904</v>
      </c>
      <c r="AO180">
        <v>9907</v>
      </c>
      <c r="AP180">
        <v>9905</v>
      </c>
      <c r="AQ180">
        <v>9906</v>
      </c>
      <c r="AR180" t="s">
        <v>62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-99</v>
      </c>
      <c r="BH180" t="str">
        <f t="shared" si="42"/>
        <v/>
      </c>
      <c r="BI180">
        <f t="shared" si="43"/>
        <v>1</v>
      </c>
      <c r="BJ180" t="str">
        <f t="shared" si="44"/>
        <v/>
      </c>
      <c r="BK180" t="str">
        <f t="shared" si="45"/>
        <v/>
      </c>
      <c r="BL180" t="str">
        <f t="shared" si="46"/>
        <v/>
      </c>
      <c r="BM180" t="str">
        <f t="shared" si="47"/>
        <v/>
      </c>
      <c r="BN180" t="str">
        <f t="shared" si="48"/>
        <v/>
      </c>
      <c r="BO180" t="str">
        <f t="shared" si="49"/>
        <v/>
      </c>
      <c r="BP180" t="str">
        <f t="shared" si="50"/>
        <v/>
      </c>
      <c r="BQ180" t="str">
        <f t="shared" si="51"/>
        <v/>
      </c>
      <c r="BR180" t="str">
        <f t="shared" si="52"/>
        <v/>
      </c>
      <c r="BS180" t="str">
        <f t="shared" si="53"/>
        <v/>
      </c>
      <c r="BT180" t="str">
        <f t="shared" si="54"/>
        <v/>
      </c>
      <c r="BU180" t="str">
        <f t="shared" si="55"/>
        <v/>
      </c>
      <c r="BV180" t="str">
        <f t="shared" si="56"/>
        <v/>
      </c>
      <c r="BW180">
        <f t="shared" si="57"/>
        <v>1</v>
      </c>
      <c r="BX180">
        <f t="shared" si="58"/>
        <v>1</v>
      </c>
      <c r="BY180">
        <f t="shared" si="59"/>
        <v>0</v>
      </c>
      <c r="BZ180">
        <f t="shared" si="60"/>
        <v>0</v>
      </c>
      <c r="CA180">
        <f t="shared" si="61"/>
        <v>0</v>
      </c>
      <c r="CB180">
        <f t="shared" si="62"/>
        <v>0</v>
      </c>
    </row>
    <row r="181" spans="1:80" x14ac:dyDescent="0.35">
      <c r="A181">
        <v>5.6319147999999997</v>
      </c>
      <c r="B181">
        <v>2011</v>
      </c>
      <c r="C181">
        <v>53</v>
      </c>
      <c r="D181">
        <v>1</v>
      </c>
      <c r="E181">
        <v>2</v>
      </c>
      <c r="F181">
        <v>-9</v>
      </c>
      <c r="G181">
        <v>0</v>
      </c>
      <c r="H181">
        <v>6367</v>
      </c>
      <c r="I181">
        <v>4</v>
      </c>
      <c r="J181">
        <v>1</v>
      </c>
      <c r="K181">
        <v>412386</v>
      </c>
      <c r="L181">
        <v>-9</v>
      </c>
      <c r="M181">
        <v>-9</v>
      </c>
      <c r="N181">
        <v>20</v>
      </c>
      <c r="O181">
        <v>42821</v>
      </c>
      <c r="P181">
        <v>486</v>
      </c>
      <c r="Q181">
        <v>20280</v>
      </c>
      <c r="R181">
        <v>4168</v>
      </c>
      <c r="S181">
        <v>25000</v>
      </c>
      <c r="T181">
        <v>2859</v>
      </c>
      <c r="U181">
        <v>4019</v>
      </c>
      <c r="V181">
        <v>41401</v>
      </c>
      <c r="W181">
        <v>4142</v>
      </c>
      <c r="X181">
        <v>4148</v>
      </c>
      <c r="Y181">
        <v>36960</v>
      </c>
      <c r="Z181">
        <v>3659</v>
      </c>
      <c r="AA181">
        <v>412</v>
      </c>
      <c r="AB181">
        <v>2724</v>
      </c>
      <c r="AC181">
        <v>53081</v>
      </c>
      <c r="AD181">
        <v>3768</v>
      </c>
      <c r="AE181">
        <v>3723</v>
      </c>
      <c r="AF181">
        <v>66</v>
      </c>
      <c r="AG181">
        <v>8856</v>
      </c>
      <c r="AH181">
        <v>8842</v>
      </c>
      <c r="AI181">
        <v>3607</v>
      </c>
      <c r="AJ181" t="s">
        <v>62</v>
      </c>
      <c r="AK181" t="s">
        <v>62</v>
      </c>
      <c r="AL181" t="s">
        <v>62</v>
      </c>
      <c r="AM181" t="s">
        <v>62</v>
      </c>
      <c r="AN181" t="s">
        <v>62</v>
      </c>
      <c r="AO181" t="s">
        <v>62</v>
      </c>
      <c r="AP181" t="s">
        <v>62</v>
      </c>
      <c r="AQ181" t="s">
        <v>62</v>
      </c>
      <c r="AR181" t="s">
        <v>62</v>
      </c>
      <c r="AS181">
        <v>4</v>
      </c>
      <c r="AT181">
        <v>1</v>
      </c>
      <c r="AU181">
        <v>4</v>
      </c>
      <c r="AV181">
        <v>1</v>
      </c>
      <c r="AW181">
        <v>4</v>
      </c>
      <c r="AX181">
        <v>4</v>
      </c>
      <c r="AY181">
        <v>-99</v>
      </c>
      <c r="AZ181">
        <v>-99</v>
      </c>
      <c r="BA181">
        <v>-99</v>
      </c>
      <c r="BB181">
        <v>-99</v>
      </c>
      <c r="BC181">
        <v>-99</v>
      </c>
      <c r="BD181">
        <v>-99</v>
      </c>
      <c r="BE181">
        <v>-99</v>
      </c>
      <c r="BF181">
        <v>-99</v>
      </c>
      <c r="BG181">
        <v>-99</v>
      </c>
      <c r="BH181">
        <f t="shared" si="42"/>
        <v>4</v>
      </c>
      <c r="BI181" t="str">
        <f t="shared" si="43"/>
        <v/>
      </c>
      <c r="BJ181" t="str">
        <f t="shared" si="44"/>
        <v/>
      </c>
      <c r="BK181" t="str">
        <f t="shared" si="45"/>
        <v/>
      </c>
      <c r="BL181" t="str">
        <f t="shared" si="46"/>
        <v/>
      </c>
      <c r="BM181" t="str">
        <f t="shared" si="47"/>
        <v/>
      </c>
      <c r="BN181" t="str">
        <f t="shared" si="48"/>
        <v/>
      </c>
      <c r="BO181" t="str">
        <f t="shared" si="49"/>
        <v/>
      </c>
      <c r="BP181" t="str">
        <f t="shared" si="50"/>
        <v/>
      </c>
      <c r="BQ181" t="str">
        <f t="shared" si="51"/>
        <v/>
      </c>
      <c r="BR181" t="str">
        <f t="shared" si="52"/>
        <v/>
      </c>
      <c r="BS181" t="str">
        <f t="shared" si="53"/>
        <v/>
      </c>
      <c r="BT181" t="str">
        <f t="shared" si="54"/>
        <v/>
      </c>
      <c r="BU181" t="str">
        <f t="shared" si="55"/>
        <v/>
      </c>
      <c r="BV181" t="str">
        <f t="shared" si="56"/>
        <v/>
      </c>
      <c r="BW181">
        <f t="shared" si="57"/>
        <v>4</v>
      </c>
      <c r="BX181">
        <f t="shared" si="58"/>
        <v>1</v>
      </c>
      <c r="BY181">
        <f t="shared" si="59"/>
        <v>0</v>
      </c>
      <c r="BZ181">
        <f t="shared" si="60"/>
        <v>0</v>
      </c>
      <c r="CA181">
        <f t="shared" si="61"/>
        <v>0</v>
      </c>
      <c r="CB181">
        <f t="shared" si="62"/>
        <v>0</v>
      </c>
    </row>
    <row r="182" spans="1:80" x14ac:dyDescent="0.35">
      <c r="A182">
        <v>5.0519977999999996</v>
      </c>
      <c r="B182">
        <v>2011</v>
      </c>
      <c r="C182">
        <v>53</v>
      </c>
      <c r="D182">
        <v>1</v>
      </c>
      <c r="E182">
        <v>3</v>
      </c>
      <c r="F182">
        <v>-9</v>
      </c>
      <c r="G182">
        <v>0</v>
      </c>
      <c r="H182">
        <v>12071</v>
      </c>
      <c r="I182">
        <v>17</v>
      </c>
      <c r="J182">
        <v>1</v>
      </c>
      <c r="K182">
        <v>637784</v>
      </c>
      <c r="L182">
        <v>3</v>
      </c>
      <c r="M182">
        <v>3</v>
      </c>
      <c r="N182">
        <v>20</v>
      </c>
      <c r="O182">
        <v>42823</v>
      </c>
      <c r="P182">
        <v>5849</v>
      </c>
      <c r="Q182">
        <v>4280</v>
      </c>
      <c r="R182">
        <v>4580</v>
      </c>
      <c r="S182">
        <v>2768</v>
      </c>
      <c r="T182">
        <v>4148</v>
      </c>
      <c r="U182">
        <v>41401</v>
      </c>
      <c r="V182">
        <v>5853</v>
      </c>
      <c r="W182">
        <v>40390</v>
      </c>
      <c r="X182">
        <v>2767</v>
      </c>
      <c r="Y182">
        <v>496</v>
      </c>
      <c r="Z182">
        <v>44021</v>
      </c>
      <c r="AA182">
        <v>2724</v>
      </c>
      <c r="AB182">
        <v>2449</v>
      </c>
      <c r="AC182">
        <v>42731</v>
      </c>
      <c r="AD182">
        <v>3768</v>
      </c>
      <c r="AE182">
        <v>66</v>
      </c>
      <c r="AF182">
        <v>3893</v>
      </c>
      <c r="AG182">
        <v>3893</v>
      </c>
      <c r="AH182">
        <v>3607</v>
      </c>
      <c r="AI182">
        <v>46</v>
      </c>
      <c r="AJ182">
        <v>41</v>
      </c>
      <c r="AK182" t="s">
        <v>62</v>
      </c>
      <c r="AL182" t="s">
        <v>62</v>
      </c>
      <c r="AM182" t="s">
        <v>62</v>
      </c>
      <c r="AN182" t="s">
        <v>62</v>
      </c>
      <c r="AO182" t="s">
        <v>62</v>
      </c>
      <c r="AP182" t="s">
        <v>62</v>
      </c>
      <c r="AQ182" t="s">
        <v>62</v>
      </c>
      <c r="AR182" t="s">
        <v>62</v>
      </c>
      <c r="AS182">
        <v>5</v>
      </c>
      <c r="AT182">
        <v>5</v>
      </c>
      <c r="AU182">
        <v>2</v>
      </c>
      <c r="AV182">
        <v>2</v>
      </c>
      <c r="AW182">
        <v>5</v>
      </c>
      <c r="AX182">
        <v>5</v>
      </c>
      <c r="AY182">
        <v>-99</v>
      </c>
      <c r="AZ182">
        <v>-99</v>
      </c>
      <c r="BA182">
        <v>-99</v>
      </c>
      <c r="BB182">
        <v>-99</v>
      </c>
      <c r="BC182">
        <v>-99</v>
      </c>
      <c r="BD182">
        <v>-99</v>
      </c>
      <c r="BE182">
        <v>-99</v>
      </c>
      <c r="BF182">
        <v>-99</v>
      </c>
      <c r="BG182">
        <v>-99</v>
      </c>
      <c r="BH182">
        <f t="shared" si="42"/>
        <v>5</v>
      </c>
      <c r="BI182" t="str">
        <f t="shared" si="43"/>
        <v/>
      </c>
      <c r="BJ182" t="str">
        <f t="shared" si="44"/>
        <v/>
      </c>
      <c r="BK182" t="str">
        <f t="shared" si="45"/>
        <v/>
      </c>
      <c r="BL182" t="str">
        <f t="shared" si="46"/>
        <v/>
      </c>
      <c r="BM182" t="str">
        <f t="shared" si="47"/>
        <v/>
      </c>
      <c r="BN182" t="str">
        <f t="shared" si="48"/>
        <v/>
      </c>
      <c r="BO182" t="str">
        <f t="shared" si="49"/>
        <v/>
      </c>
      <c r="BP182" t="str">
        <f t="shared" si="50"/>
        <v/>
      </c>
      <c r="BQ182" t="str">
        <f t="shared" si="51"/>
        <v/>
      </c>
      <c r="BR182" t="str">
        <f t="shared" si="52"/>
        <v/>
      </c>
      <c r="BS182" t="str">
        <f t="shared" si="53"/>
        <v/>
      </c>
      <c r="BT182" t="str">
        <f t="shared" si="54"/>
        <v/>
      </c>
      <c r="BU182" t="str">
        <f t="shared" si="55"/>
        <v/>
      </c>
      <c r="BV182" t="str">
        <f t="shared" si="56"/>
        <v/>
      </c>
      <c r="BW182">
        <f t="shared" si="57"/>
        <v>5</v>
      </c>
      <c r="BX182">
        <f t="shared" si="58"/>
        <v>1</v>
      </c>
      <c r="BY182">
        <f t="shared" si="59"/>
        <v>0</v>
      </c>
      <c r="BZ182">
        <f t="shared" si="60"/>
        <v>0</v>
      </c>
      <c r="CA182">
        <f t="shared" si="61"/>
        <v>0</v>
      </c>
      <c r="CB182">
        <f t="shared" si="62"/>
        <v>1</v>
      </c>
    </row>
    <row r="183" spans="1:80" x14ac:dyDescent="0.35">
      <c r="A183">
        <v>4.5205622999999999</v>
      </c>
      <c r="B183">
        <v>2011</v>
      </c>
      <c r="C183">
        <v>53</v>
      </c>
      <c r="D183">
        <v>0</v>
      </c>
      <c r="E183">
        <v>3</v>
      </c>
      <c r="F183">
        <v>-9</v>
      </c>
      <c r="G183">
        <v>0</v>
      </c>
      <c r="H183">
        <v>26155</v>
      </c>
      <c r="I183">
        <v>4</v>
      </c>
      <c r="J183">
        <v>1</v>
      </c>
      <c r="K183">
        <v>139289</v>
      </c>
      <c r="L183">
        <v>3</v>
      </c>
      <c r="M183">
        <v>2</v>
      </c>
      <c r="N183">
        <v>2</v>
      </c>
      <c r="O183">
        <v>41071</v>
      </c>
      <c r="P183">
        <v>9972</v>
      </c>
      <c r="Q183">
        <v>4423</v>
      </c>
      <c r="R183">
        <v>41401</v>
      </c>
      <c r="S183">
        <v>4148</v>
      </c>
      <c r="T183">
        <v>4019</v>
      </c>
      <c r="U183">
        <v>412</v>
      </c>
      <c r="V183">
        <v>2724</v>
      </c>
      <c r="W183">
        <v>2720</v>
      </c>
      <c r="X183">
        <v>25060</v>
      </c>
      <c r="Y183">
        <v>3572</v>
      </c>
      <c r="Z183">
        <v>4280</v>
      </c>
      <c r="AA183" t="s">
        <v>65</v>
      </c>
      <c r="AB183">
        <v>27542</v>
      </c>
      <c r="AC183">
        <v>30000</v>
      </c>
      <c r="AD183">
        <v>3768</v>
      </c>
      <c r="AE183">
        <v>3722</v>
      </c>
      <c r="AF183">
        <v>66</v>
      </c>
      <c r="AG183">
        <v>3607</v>
      </c>
      <c r="AH183">
        <v>48</v>
      </c>
      <c r="AI183">
        <v>41</v>
      </c>
      <c r="AJ183">
        <v>8856</v>
      </c>
      <c r="AK183">
        <v>3722</v>
      </c>
      <c r="AL183">
        <v>8853</v>
      </c>
      <c r="AM183">
        <v>8856</v>
      </c>
      <c r="AN183" t="s">
        <v>62</v>
      </c>
      <c r="AO183" t="s">
        <v>62</v>
      </c>
      <c r="AP183" t="s">
        <v>62</v>
      </c>
      <c r="AQ183" t="s">
        <v>62</v>
      </c>
      <c r="AR183" t="s">
        <v>62</v>
      </c>
      <c r="AS183">
        <v>8</v>
      </c>
      <c r="AT183">
        <v>8</v>
      </c>
      <c r="AU183">
        <v>8</v>
      </c>
      <c r="AV183">
        <v>8</v>
      </c>
      <c r="AW183">
        <v>8</v>
      </c>
      <c r="AX183">
        <v>8</v>
      </c>
      <c r="AY183">
        <v>8</v>
      </c>
      <c r="AZ183">
        <v>0</v>
      </c>
      <c r="BA183">
        <v>0</v>
      </c>
      <c r="BB183">
        <v>0</v>
      </c>
      <c r="BC183">
        <v>-99</v>
      </c>
      <c r="BD183">
        <v>-99</v>
      </c>
      <c r="BE183">
        <v>-99</v>
      </c>
      <c r="BF183">
        <v>-99</v>
      </c>
      <c r="BG183">
        <v>-99</v>
      </c>
      <c r="BH183">
        <f t="shared" si="42"/>
        <v>8</v>
      </c>
      <c r="BI183" t="str">
        <f t="shared" si="43"/>
        <v/>
      </c>
      <c r="BJ183" t="str">
        <f t="shared" si="44"/>
        <v/>
      </c>
      <c r="BK183" t="str">
        <f t="shared" si="45"/>
        <v/>
      </c>
      <c r="BL183" t="str">
        <f t="shared" si="46"/>
        <v/>
      </c>
      <c r="BM183" t="str">
        <f t="shared" si="47"/>
        <v/>
      </c>
      <c r="BN183" t="str">
        <f t="shared" si="48"/>
        <v/>
      </c>
      <c r="BO183" t="str">
        <f t="shared" si="49"/>
        <v/>
      </c>
      <c r="BP183" t="str">
        <f t="shared" si="50"/>
        <v/>
      </c>
      <c r="BQ183" t="str">
        <f t="shared" si="51"/>
        <v/>
      </c>
      <c r="BR183" t="str">
        <f t="shared" si="52"/>
        <v/>
      </c>
      <c r="BS183" t="str">
        <f t="shared" si="53"/>
        <v/>
      </c>
      <c r="BT183" t="str">
        <f t="shared" si="54"/>
        <v/>
      </c>
      <c r="BU183" t="str">
        <f t="shared" si="55"/>
        <v/>
      </c>
      <c r="BV183" t="str">
        <f t="shared" si="56"/>
        <v/>
      </c>
      <c r="BW183">
        <f t="shared" si="57"/>
        <v>8</v>
      </c>
      <c r="BX183">
        <f t="shared" si="58"/>
        <v>1</v>
      </c>
      <c r="BY183">
        <f t="shared" si="59"/>
        <v>0</v>
      </c>
      <c r="BZ183">
        <f t="shared" si="60"/>
        <v>1</v>
      </c>
      <c r="CA183">
        <f t="shared" si="61"/>
        <v>1</v>
      </c>
      <c r="CB183">
        <f t="shared" si="62"/>
        <v>1</v>
      </c>
    </row>
    <row r="184" spans="1:80" x14ac:dyDescent="0.35">
      <c r="A184">
        <v>4.5205622999999999</v>
      </c>
      <c r="B184">
        <v>2011</v>
      </c>
      <c r="C184">
        <v>53</v>
      </c>
      <c r="D184">
        <v>1</v>
      </c>
      <c r="E184">
        <v>4</v>
      </c>
      <c r="F184">
        <v>-9</v>
      </c>
      <c r="G184">
        <v>0</v>
      </c>
      <c r="H184">
        <v>29185</v>
      </c>
      <c r="I184">
        <v>2</v>
      </c>
      <c r="J184">
        <v>2</v>
      </c>
      <c r="K184">
        <v>132859</v>
      </c>
      <c r="L184">
        <v>1</v>
      </c>
      <c r="M184">
        <v>1</v>
      </c>
      <c r="N184">
        <v>20</v>
      </c>
      <c r="O184">
        <v>41011</v>
      </c>
      <c r="P184">
        <v>4281</v>
      </c>
      <c r="Q184">
        <v>7850</v>
      </c>
      <c r="R184">
        <v>45829</v>
      </c>
      <c r="S184">
        <v>2724</v>
      </c>
      <c r="T184">
        <v>78060</v>
      </c>
      <c r="U184">
        <v>25000</v>
      </c>
      <c r="V184">
        <v>4293</v>
      </c>
      <c r="W184">
        <v>41401</v>
      </c>
      <c r="X184">
        <v>2875</v>
      </c>
      <c r="Y184">
        <v>78551</v>
      </c>
      <c r="Z184" t="s">
        <v>61</v>
      </c>
      <c r="AA184" t="s">
        <v>61</v>
      </c>
      <c r="AB184" t="s">
        <v>61</v>
      </c>
      <c r="AC184" t="s">
        <v>61</v>
      </c>
      <c r="AD184">
        <v>3768</v>
      </c>
      <c r="AE184">
        <v>66</v>
      </c>
      <c r="AF184">
        <v>8856</v>
      </c>
      <c r="AG184">
        <v>3607</v>
      </c>
      <c r="AH184">
        <v>45</v>
      </c>
      <c r="AI184">
        <v>40</v>
      </c>
      <c r="AJ184">
        <v>8964</v>
      </c>
      <c r="AK184">
        <v>3722</v>
      </c>
      <c r="AL184" t="s">
        <v>62</v>
      </c>
      <c r="AM184" t="s">
        <v>62</v>
      </c>
      <c r="AN184" t="s">
        <v>62</v>
      </c>
      <c r="AO184" t="s">
        <v>62</v>
      </c>
      <c r="AP184" t="s">
        <v>62</v>
      </c>
      <c r="AQ184" t="s">
        <v>62</v>
      </c>
      <c r="AR184" t="s">
        <v>62</v>
      </c>
      <c r="AS184">
        <v>9</v>
      </c>
      <c r="AT184">
        <v>9</v>
      </c>
      <c r="AU184">
        <v>9</v>
      </c>
      <c r="AV184">
        <v>9</v>
      </c>
      <c r="AW184">
        <v>9</v>
      </c>
      <c r="AX184">
        <v>9</v>
      </c>
      <c r="AY184">
        <v>9</v>
      </c>
      <c r="AZ184">
        <v>9</v>
      </c>
      <c r="BA184">
        <v>-99</v>
      </c>
      <c r="BB184">
        <v>-99</v>
      </c>
      <c r="BC184">
        <v>-99</v>
      </c>
      <c r="BD184">
        <v>-99</v>
      </c>
      <c r="BE184">
        <v>-99</v>
      </c>
      <c r="BF184">
        <v>-99</v>
      </c>
      <c r="BG184">
        <v>-99</v>
      </c>
      <c r="BH184">
        <f t="shared" si="42"/>
        <v>9</v>
      </c>
      <c r="BI184" t="str">
        <f t="shared" si="43"/>
        <v/>
      </c>
      <c r="BJ184" t="str">
        <f t="shared" si="44"/>
        <v/>
      </c>
      <c r="BK184" t="str">
        <f t="shared" si="45"/>
        <v/>
      </c>
      <c r="BL184" t="str">
        <f t="shared" si="46"/>
        <v/>
      </c>
      <c r="BM184" t="str">
        <f t="shared" si="47"/>
        <v/>
      </c>
      <c r="BN184" t="str">
        <f t="shared" si="48"/>
        <v/>
      </c>
      <c r="BO184" t="str">
        <f t="shared" si="49"/>
        <v/>
      </c>
      <c r="BP184" t="str">
        <f t="shared" si="50"/>
        <v/>
      </c>
      <c r="BQ184" t="str">
        <f t="shared" si="51"/>
        <v/>
      </c>
      <c r="BR184" t="str">
        <f t="shared" si="52"/>
        <v/>
      </c>
      <c r="BS184" t="str">
        <f t="shared" si="53"/>
        <v/>
      </c>
      <c r="BT184" t="str">
        <f t="shared" si="54"/>
        <v/>
      </c>
      <c r="BU184" t="str">
        <f t="shared" si="55"/>
        <v/>
      </c>
      <c r="BV184" t="str">
        <f t="shared" si="56"/>
        <v/>
      </c>
      <c r="BW184">
        <f t="shared" si="57"/>
        <v>9</v>
      </c>
      <c r="BX184">
        <f t="shared" si="58"/>
        <v>1</v>
      </c>
      <c r="BY184">
        <f t="shared" si="59"/>
        <v>1</v>
      </c>
      <c r="BZ184">
        <f t="shared" si="60"/>
        <v>1</v>
      </c>
      <c r="CA184">
        <f t="shared" si="61"/>
        <v>1</v>
      </c>
      <c r="CB184">
        <f t="shared" si="62"/>
        <v>0</v>
      </c>
    </row>
    <row r="185" spans="1:80" x14ac:dyDescent="0.35">
      <c r="A185">
        <v>4.5922435999999998</v>
      </c>
      <c r="B185">
        <v>2011</v>
      </c>
      <c r="C185">
        <v>53</v>
      </c>
      <c r="D185">
        <v>1</v>
      </c>
      <c r="E185">
        <v>1</v>
      </c>
      <c r="F185">
        <v>2</v>
      </c>
      <c r="G185">
        <v>0</v>
      </c>
      <c r="H185">
        <v>36336</v>
      </c>
      <c r="I185">
        <v>2</v>
      </c>
      <c r="J185">
        <v>1</v>
      </c>
      <c r="K185">
        <v>108404</v>
      </c>
      <c r="L185">
        <v>1</v>
      </c>
      <c r="M185">
        <v>1</v>
      </c>
      <c r="N185">
        <v>20</v>
      </c>
      <c r="O185">
        <v>41071</v>
      </c>
      <c r="P185">
        <v>3843</v>
      </c>
      <c r="Q185">
        <v>5856</v>
      </c>
      <c r="R185">
        <v>40301</v>
      </c>
      <c r="S185">
        <v>99672</v>
      </c>
      <c r="T185">
        <v>9972</v>
      </c>
      <c r="U185">
        <v>4254</v>
      </c>
      <c r="V185">
        <v>9992</v>
      </c>
      <c r="W185">
        <v>6823</v>
      </c>
      <c r="X185">
        <v>5849</v>
      </c>
      <c r="Y185">
        <v>5789</v>
      </c>
      <c r="Z185">
        <v>42731</v>
      </c>
      <c r="AA185">
        <v>2767</v>
      </c>
      <c r="AB185">
        <v>99883</v>
      </c>
      <c r="AC185">
        <v>1122</v>
      </c>
      <c r="AD185">
        <v>3768</v>
      </c>
      <c r="AE185">
        <v>3722</v>
      </c>
      <c r="AF185">
        <v>8853</v>
      </c>
      <c r="AG185">
        <v>66</v>
      </c>
      <c r="AH185">
        <v>3868</v>
      </c>
      <c r="AI185">
        <v>8622</v>
      </c>
      <c r="AJ185" t="s">
        <v>62</v>
      </c>
      <c r="AK185" t="s">
        <v>62</v>
      </c>
      <c r="AL185" t="s">
        <v>62</v>
      </c>
      <c r="AM185" t="s">
        <v>62</v>
      </c>
      <c r="AN185" t="s">
        <v>62</v>
      </c>
      <c r="AO185" t="s">
        <v>62</v>
      </c>
      <c r="AP185" t="s">
        <v>62</v>
      </c>
      <c r="AQ185" t="s">
        <v>62</v>
      </c>
      <c r="AR185" t="s">
        <v>62</v>
      </c>
      <c r="AS185">
        <v>11</v>
      </c>
      <c r="AT185">
        <v>2</v>
      </c>
      <c r="AU185">
        <v>2</v>
      </c>
      <c r="AV185">
        <v>11</v>
      </c>
      <c r="AW185">
        <v>14</v>
      </c>
      <c r="AX185">
        <v>35</v>
      </c>
      <c r="AY185">
        <v>-99</v>
      </c>
      <c r="AZ185">
        <v>-99</v>
      </c>
      <c r="BA185">
        <v>-99</v>
      </c>
      <c r="BB185">
        <v>-99</v>
      </c>
      <c r="BC185">
        <v>-99</v>
      </c>
      <c r="BD185">
        <v>-99</v>
      </c>
      <c r="BE185">
        <v>-99</v>
      </c>
      <c r="BF185">
        <v>-99</v>
      </c>
      <c r="BG185">
        <v>-99</v>
      </c>
      <c r="BH185">
        <f t="shared" si="42"/>
        <v>11</v>
      </c>
      <c r="BI185" t="str">
        <f t="shared" si="43"/>
        <v/>
      </c>
      <c r="BJ185" t="str">
        <f t="shared" si="44"/>
        <v/>
      </c>
      <c r="BK185" t="str">
        <f t="shared" si="45"/>
        <v/>
      </c>
      <c r="BL185" t="str">
        <f t="shared" si="46"/>
        <v/>
      </c>
      <c r="BM185" t="str">
        <f t="shared" si="47"/>
        <v/>
      </c>
      <c r="BN185" t="str">
        <f t="shared" si="48"/>
        <v/>
      </c>
      <c r="BO185" t="str">
        <f t="shared" si="49"/>
        <v/>
      </c>
      <c r="BP185" t="str">
        <f t="shared" si="50"/>
        <v/>
      </c>
      <c r="BQ185" t="str">
        <f t="shared" si="51"/>
        <v/>
      </c>
      <c r="BR185" t="str">
        <f t="shared" si="52"/>
        <v/>
      </c>
      <c r="BS185" t="str">
        <f t="shared" si="53"/>
        <v/>
      </c>
      <c r="BT185" t="str">
        <f t="shared" si="54"/>
        <v/>
      </c>
      <c r="BU185" t="str">
        <f t="shared" si="55"/>
        <v/>
      </c>
      <c r="BV185" t="str">
        <f t="shared" si="56"/>
        <v/>
      </c>
      <c r="BW185">
        <f t="shared" si="57"/>
        <v>11</v>
      </c>
      <c r="BX185">
        <f t="shared" si="58"/>
        <v>1</v>
      </c>
      <c r="BY185">
        <f t="shared" si="59"/>
        <v>0</v>
      </c>
      <c r="BZ185">
        <f t="shared" si="60"/>
        <v>1</v>
      </c>
      <c r="CA185">
        <f t="shared" si="61"/>
        <v>1</v>
      </c>
      <c r="CB185">
        <f t="shared" si="62"/>
        <v>0</v>
      </c>
    </row>
    <row r="186" spans="1:80" x14ac:dyDescent="0.35">
      <c r="A186">
        <v>4.6285534999999998</v>
      </c>
      <c r="B186">
        <v>2011</v>
      </c>
      <c r="C186">
        <v>53</v>
      </c>
      <c r="D186">
        <v>0</v>
      </c>
      <c r="E186">
        <v>3</v>
      </c>
      <c r="F186">
        <v>-9</v>
      </c>
      <c r="G186">
        <v>0</v>
      </c>
      <c r="H186">
        <v>40038</v>
      </c>
      <c r="I186">
        <v>7</v>
      </c>
      <c r="J186">
        <v>1</v>
      </c>
      <c r="K186">
        <v>193671</v>
      </c>
      <c r="L186">
        <v>3</v>
      </c>
      <c r="M186">
        <v>2</v>
      </c>
      <c r="N186">
        <v>1</v>
      </c>
      <c r="O186">
        <v>41071</v>
      </c>
      <c r="P186">
        <v>3241</v>
      </c>
      <c r="Q186">
        <v>5845</v>
      </c>
      <c r="R186">
        <v>42823</v>
      </c>
      <c r="S186">
        <v>4112</v>
      </c>
      <c r="T186">
        <v>5853</v>
      </c>
      <c r="U186">
        <v>7907</v>
      </c>
      <c r="V186">
        <v>40300</v>
      </c>
      <c r="W186">
        <v>7863</v>
      </c>
      <c r="X186">
        <v>2851</v>
      </c>
      <c r="Y186">
        <v>27651</v>
      </c>
      <c r="Z186">
        <v>3051</v>
      </c>
      <c r="AA186">
        <v>25000</v>
      </c>
      <c r="AB186">
        <v>311</v>
      </c>
      <c r="AC186">
        <v>41401</v>
      </c>
      <c r="AD186">
        <v>3768</v>
      </c>
      <c r="AE186">
        <v>3722</v>
      </c>
      <c r="AF186">
        <v>66</v>
      </c>
      <c r="AG186">
        <v>9904</v>
      </c>
      <c r="AH186">
        <v>8856</v>
      </c>
      <c r="AI186">
        <v>8853</v>
      </c>
      <c r="AJ186" t="s">
        <v>62</v>
      </c>
      <c r="AK186" t="s">
        <v>62</v>
      </c>
      <c r="AL186" t="s">
        <v>62</v>
      </c>
      <c r="AM186" t="s">
        <v>62</v>
      </c>
      <c r="AN186" t="s">
        <v>62</v>
      </c>
      <c r="AO186" t="s">
        <v>62</v>
      </c>
      <c r="AP186" t="s">
        <v>62</v>
      </c>
      <c r="AQ186" t="s">
        <v>62</v>
      </c>
      <c r="AR186" t="s">
        <v>62</v>
      </c>
      <c r="AS186">
        <v>18</v>
      </c>
      <c r="AT186">
        <v>11</v>
      </c>
      <c r="AU186">
        <v>18</v>
      </c>
      <c r="AV186">
        <v>1</v>
      </c>
      <c r="AW186">
        <v>11</v>
      </c>
      <c r="AX186">
        <v>11</v>
      </c>
      <c r="AY186">
        <v>-99</v>
      </c>
      <c r="AZ186">
        <v>-99</v>
      </c>
      <c r="BA186">
        <v>-99</v>
      </c>
      <c r="BB186">
        <v>-99</v>
      </c>
      <c r="BC186">
        <v>-99</v>
      </c>
      <c r="BD186">
        <v>-99</v>
      </c>
      <c r="BE186">
        <v>-99</v>
      </c>
      <c r="BF186">
        <v>-99</v>
      </c>
      <c r="BG186">
        <v>-99</v>
      </c>
      <c r="BH186">
        <f t="shared" si="42"/>
        <v>18</v>
      </c>
      <c r="BI186" t="str">
        <f t="shared" si="43"/>
        <v/>
      </c>
      <c r="BJ186" t="str">
        <f t="shared" si="44"/>
        <v/>
      </c>
      <c r="BK186" t="str">
        <f t="shared" si="45"/>
        <v/>
      </c>
      <c r="BL186" t="str">
        <f t="shared" si="46"/>
        <v/>
      </c>
      <c r="BM186" t="str">
        <f t="shared" si="47"/>
        <v/>
      </c>
      <c r="BN186" t="str">
        <f t="shared" si="48"/>
        <v/>
      </c>
      <c r="BO186" t="str">
        <f t="shared" si="49"/>
        <v/>
      </c>
      <c r="BP186" t="str">
        <f t="shared" si="50"/>
        <v/>
      </c>
      <c r="BQ186" t="str">
        <f t="shared" si="51"/>
        <v/>
      </c>
      <c r="BR186" t="str">
        <f t="shared" si="52"/>
        <v/>
      </c>
      <c r="BS186" t="str">
        <f t="shared" si="53"/>
        <v/>
      </c>
      <c r="BT186" t="str">
        <f t="shared" si="54"/>
        <v/>
      </c>
      <c r="BU186" t="str">
        <f t="shared" si="55"/>
        <v/>
      </c>
      <c r="BV186" t="str">
        <f t="shared" si="56"/>
        <v/>
      </c>
      <c r="BW186">
        <f t="shared" si="57"/>
        <v>18</v>
      </c>
      <c r="BX186">
        <f t="shared" si="58"/>
        <v>1</v>
      </c>
      <c r="BY186">
        <f t="shared" si="59"/>
        <v>0</v>
      </c>
      <c r="BZ186">
        <f t="shared" si="60"/>
        <v>1</v>
      </c>
      <c r="CA186">
        <f t="shared" si="61"/>
        <v>1</v>
      </c>
      <c r="CB186">
        <f t="shared" si="62"/>
        <v>0</v>
      </c>
    </row>
    <row r="187" spans="1:80" x14ac:dyDescent="0.35">
      <c r="A187">
        <v>5.0662552999999999</v>
      </c>
      <c r="B187">
        <v>2006</v>
      </c>
      <c r="C187">
        <v>54</v>
      </c>
      <c r="D187">
        <v>0</v>
      </c>
      <c r="E187">
        <v>3</v>
      </c>
      <c r="F187">
        <v>4</v>
      </c>
      <c r="G187">
        <v>0</v>
      </c>
      <c r="H187">
        <v>9030</v>
      </c>
      <c r="I187">
        <v>3</v>
      </c>
      <c r="J187">
        <v>6</v>
      </c>
      <c r="K187">
        <v>70179</v>
      </c>
      <c r="L187">
        <v>3</v>
      </c>
      <c r="M187">
        <v>1</v>
      </c>
      <c r="N187">
        <v>1</v>
      </c>
      <c r="O187">
        <v>41401</v>
      </c>
      <c r="P187">
        <v>41042</v>
      </c>
      <c r="Q187">
        <v>4280</v>
      </c>
      <c r="R187">
        <v>4019</v>
      </c>
      <c r="S187">
        <v>2720</v>
      </c>
      <c r="T187">
        <v>3051</v>
      </c>
      <c r="U187" t="s">
        <v>69</v>
      </c>
      <c r="V187" t="s">
        <v>61</v>
      </c>
      <c r="W187" t="s">
        <v>61</v>
      </c>
      <c r="X187" t="s">
        <v>61</v>
      </c>
      <c r="Y187" t="s">
        <v>61</v>
      </c>
      <c r="Z187" t="s">
        <v>61</v>
      </c>
      <c r="AA187" t="s">
        <v>61</v>
      </c>
      <c r="AB187" t="s">
        <v>61</v>
      </c>
      <c r="AC187" t="s">
        <v>61</v>
      </c>
      <c r="AD187">
        <v>3768</v>
      </c>
      <c r="AE187">
        <v>66</v>
      </c>
      <c r="AF187">
        <v>40</v>
      </c>
      <c r="AG187">
        <v>46</v>
      </c>
      <c r="AH187">
        <v>3607</v>
      </c>
      <c r="AI187">
        <v>3723</v>
      </c>
      <c r="AJ187">
        <v>8856</v>
      </c>
      <c r="AK187">
        <v>8842</v>
      </c>
      <c r="AL187">
        <v>8853</v>
      </c>
      <c r="AM187">
        <v>24</v>
      </c>
      <c r="AN187">
        <v>9919</v>
      </c>
      <c r="AO187" t="s">
        <v>62</v>
      </c>
      <c r="AP187" t="s">
        <v>62</v>
      </c>
      <c r="AQ187" t="s">
        <v>62</v>
      </c>
      <c r="AR187" t="s">
        <v>62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-99</v>
      </c>
      <c r="BE187">
        <v>-99</v>
      </c>
      <c r="BF187">
        <v>-99</v>
      </c>
      <c r="BG187">
        <v>-99</v>
      </c>
      <c r="BH187">
        <f t="shared" si="42"/>
        <v>0</v>
      </c>
      <c r="BI187" t="str">
        <f t="shared" si="43"/>
        <v/>
      </c>
      <c r="BJ187" t="str">
        <f t="shared" si="44"/>
        <v/>
      </c>
      <c r="BK187" t="str">
        <f t="shared" si="45"/>
        <v/>
      </c>
      <c r="BL187" t="str">
        <f t="shared" si="46"/>
        <v/>
      </c>
      <c r="BM187" t="str">
        <f t="shared" si="47"/>
        <v/>
      </c>
      <c r="BN187" t="str">
        <f t="shared" si="48"/>
        <v/>
      </c>
      <c r="BO187" t="str">
        <f t="shared" si="49"/>
        <v/>
      </c>
      <c r="BP187" t="str">
        <f t="shared" si="50"/>
        <v/>
      </c>
      <c r="BQ187" t="str">
        <f t="shared" si="51"/>
        <v/>
      </c>
      <c r="BR187" t="str">
        <f t="shared" si="52"/>
        <v/>
      </c>
      <c r="BS187" t="str">
        <f t="shared" si="53"/>
        <v/>
      </c>
      <c r="BT187" t="str">
        <f t="shared" si="54"/>
        <v/>
      </c>
      <c r="BU187" t="str">
        <f t="shared" si="55"/>
        <v/>
      </c>
      <c r="BV187" t="str">
        <f t="shared" si="56"/>
        <v/>
      </c>
      <c r="BW187">
        <f t="shared" si="57"/>
        <v>0</v>
      </c>
      <c r="BX187">
        <f t="shared" si="58"/>
        <v>1</v>
      </c>
      <c r="BY187">
        <f t="shared" si="59"/>
        <v>0</v>
      </c>
      <c r="BZ187">
        <f t="shared" si="60"/>
        <v>1</v>
      </c>
      <c r="CA187">
        <f t="shared" si="61"/>
        <v>1</v>
      </c>
      <c r="CB187">
        <f t="shared" si="62"/>
        <v>1</v>
      </c>
    </row>
    <row r="188" spans="1:80" x14ac:dyDescent="0.35">
      <c r="A188">
        <v>5.1214389999999996</v>
      </c>
      <c r="B188">
        <v>2008</v>
      </c>
      <c r="C188">
        <v>54</v>
      </c>
      <c r="D188">
        <v>1</v>
      </c>
      <c r="E188">
        <v>3</v>
      </c>
      <c r="F188">
        <v>-9</v>
      </c>
      <c r="G188">
        <v>0</v>
      </c>
      <c r="H188">
        <v>39048</v>
      </c>
      <c r="I188">
        <v>1</v>
      </c>
      <c r="J188">
        <v>-9</v>
      </c>
      <c r="K188">
        <v>106410</v>
      </c>
      <c r="L188">
        <v>4</v>
      </c>
      <c r="M188">
        <v>1</v>
      </c>
      <c r="N188">
        <v>20</v>
      </c>
      <c r="O188">
        <v>41401</v>
      </c>
      <c r="P188">
        <v>41022</v>
      </c>
      <c r="Q188">
        <v>41062</v>
      </c>
      <c r="R188">
        <v>2724</v>
      </c>
      <c r="S188">
        <v>3051</v>
      </c>
      <c r="T188" t="s">
        <v>75</v>
      </c>
      <c r="U188" t="s">
        <v>61</v>
      </c>
      <c r="V188" t="s">
        <v>61</v>
      </c>
      <c r="W188" t="s">
        <v>61</v>
      </c>
      <c r="X188" t="s">
        <v>61</v>
      </c>
      <c r="Y188" t="s">
        <v>61</v>
      </c>
      <c r="Z188" t="s">
        <v>61</v>
      </c>
      <c r="AA188" t="s">
        <v>61</v>
      </c>
      <c r="AB188" t="s">
        <v>61</v>
      </c>
      <c r="AC188" t="s">
        <v>61</v>
      </c>
      <c r="AD188">
        <v>3768</v>
      </c>
      <c r="AE188">
        <v>66</v>
      </c>
      <c r="AF188">
        <v>3606</v>
      </c>
      <c r="AG188">
        <v>45</v>
      </c>
      <c r="AH188">
        <v>40</v>
      </c>
      <c r="AI188" t="s">
        <v>62</v>
      </c>
      <c r="AJ188" t="s">
        <v>62</v>
      </c>
      <c r="AK188" t="s">
        <v>62</v>
      </c>
      <c r="AL188" t="s">
        <v>62</v>
      </c>
      <c r="AM188" t="s">
        <v>62</v>
      </c>
      <c r="AN188" t="s">
        <v>62</v>
      </c>
      <c r="AO188" t="s">
        <v>62</v>
      </c>
      <c r="AP188" t="s">
        <v>62</v>
      </c>
      <c r="AQ188" t="s">
        <v>62</v>
      </c>
      <c r="AR188" t="s">
        <v>62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-99</v>
      </c>
      <c r="AY188">
        <v>-99</v>
      </c>
      <c r="AZ188">
        <v>-99</v>
      </c>
      <c r="BA188">
        <v>-99</v>
      </c>
      <c r="BB188">
        <v>-99</v>
      </c>
      <c r="BC188">
        <v>-99</v>
      </c>
      <c r="BD188">
        <v>-99</v>
      </c>
      <c r="BE188">
        <v>-99</v>
      </c>
      <c r="BF188">
        <v>-99</v>
      </c>
      <c r="BG188">
        <v>-99</v>
      </c>
      <c r="BH188">
        <f t="shared" si="42"/>
        <v>0</v>
      </c>
      <c r="BI188" t="str">
        <f t="shared" si="43"/>
        <v/>
      </c>
      <c r="BJ188" t="str">
        <f t="shared" si="44"/>
        <v/>
      </c>
      <c r="BK188" t="str">
        <f t="shared" si="45"/>
        <v/>
      </c>
      <c r="BL188" t="str">
        <f t="shared" si="46"/>
        <v/>
      </c>
      <c r="BM188" t="str">
        <f t="shared" si="47"/>
        <v/>
      </c>
      <c r="BN188" t="str">
        <f t="shared" si="48"/>
        <v/>
      </c>
      <c r="BO188" t="str">
        <f t="shared" si="49"/>
        <v/>
      </c>
      <c r="BP188" t="str">
        <f t="shared" si="50"/>
        <v/>
      </c>
      <c r="BQ188" t="str">
        <f t="shared" si="51"/>
        <v/>
      </c>
      <c r="BR188" t="str">
        <f t="shared" si="52"/>
        <v/>
      </c>
      <c r="BS188" t="str">
        <f t="shared" si="53"/>
        <v/>
      </c>
      <c r="BT188" t="str">
        <f t="shared" si="54"/>
        <v/>
      </c>
      <c r="BU188" t="str">
        <f t="shared" si="55"/>
        <v/>
      </c>
      <c r="BV188" t="str">
        <f t="shared" si="56"/>
        <v/>
      </c>
      <c r="BW188">
        <f t="shared" si="57"/>
        <v>0</v>
      </c>
      <c r="BX188">
        <f t="shared" si="58"/>
        <v>1</v>
      </c>
      <c r="BY188">
        <f t="shared" si="59"/>
        <v>0</v>
      </c>
      <c r="BZ188">
        <f t="shared" si="60"/>
        <v>2</v>
      </c>
      <c r="CA188">
        <f t="shared" si="61"/>
        <v>2</v>
      </c>
      <c r="CB188">
        <f t="shared" si="62"/>
        <v>0</v>
      </c>
    </row>
    <row r="189" spans="1:80" x14ac:dyDescent="0.35">
      <c r="A189">
        <v>4.4836565000000004</v>
      </c>
      <c r="B189">
        <v>2009</v>
      </c>
      <c r="C189">
        <v>54</v>
      </c>
      <c r="D189">
        <v>0</v>
      </c>
      <c r="E189">
        <v>3</v>
      </c>
      <c r="F189">
        <v>-9</v>
      </c>
      <c r="G189">
        <v>0</v>
      </c>
      <c r="H189">
        <v>6641</v>
      </c>
      <c r="I189">
        <v>37</v>
      </c>
      <c r="J189">
        <v>1</v>
      </c>
      <c r="K189">
        <v>1032806</v>
      </c>
      <c r="L189">
        <v>4</v>
      </c>
      <c r="M189">
        <v>-9</v>
      </c>
      <c r="N189">
        <v>5</v>
      </c>
      <c r="O189">
        <v>41402</v>
      </c>
      <c r="P189">
        <v>42823</v>
      </c>
      <c r="Q189">
        <v>5856</v>
      </c>
      <c r="R189">
        <v>2875</v>
      </c>
      <c r="S189">
        <v>5718</v>
      </c>
      <c r="T189">
        <v>40391</v>
      </c>
      <c r="U189">
        <v>4148</v>
      </c>
      <c r="V189">
        <v>25000</v>
      </c>
      <c r="W189">
        <v>28521</v>
      </c>
      <c r="X189">
        <v>4280</v>
      </c>
      <c r="Y189">
        <v>41401</v>
      </c>
      <c r="Z189" t="s">
        <v>69</v>
      </c>
      <c r="AA189" t="s">
        <v>71</v>
      </c>
      <c r="AB189" t="s">
        <v>80</v>
      </c>
      <c r="AC189" t="s">
        <v>59</v>
      </c>
      <c r="AD189">
        <v>3768</v>
      </c>
      <c r="AE189">
        <v>3722</v>
      </c>
      <c r="AF189">
        <v>66</v>
      </c>
      <c r="AG189">
        <v>3995</v>
      </c>
      <c r="AH189">
        <v>9744</v>
      </c>
      <c r="AI189">
        <v>8856</v>
      </c>
      <c r="AJ189">
        <v>3607</v>
      </c>
      <c r="AK189">
        <v>45</v>
      </c>
      <c r="AL189">
        <v>40</v>
      </c>
      <c r="AM189">
        <v>8842</v>
      </c>
      <c r="AN189">
        <v>8848</v>
      </c>
      <c r="AO189">
        <v>9910</v>
      </c>
      <c r="AP189" t="s">
        <v>62</v>
      </c>
      <c r="AQ189" t="s">
        <v>62</v>
      </c>
      <c r="AR189" t="s">
        <v>62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-99</v>
      </c>
      <c r="BF189">
        <v>-99</v>
      </c>
      <c r="BG189">
        <v>-99</v>
      </c>
      <c r="BH189">
        <f t="shared" si="42"/>
        <v>0</v>
      </c>
      <c r="BI189" t="str">
        <f t="shared" si="43"/>
        <v/>
      </c>
      <c r="BJ189" t="str">
        <f t="shared" si="44"/>
        <v/>
      </c>
      <c r="BK189" t="str">
        <f t="shared" si="45"/>
        <v/>
      </c>
      <c r="BL189" t="str">
        <f t="shared" si="46"/>
        <v/>
      </c>
      <c r="BM189" t="str">
        <f t="shared" si="47"/>
        <v/>
      </c>
      <c r="BN189" t="str">
        <f t="shared" si="48"/>
        <v/>
      </c>
      <c r="BO189" t="str">
        <f t="shared" si="49"/>
        <v/>
      </c>
      <c r="BP189" t="str">
        <f t="shared" si="50"/>
        <v/>
      </c>
      <c r="BQ189" t="str">
        <f t="shared" si="51"/>
        <v/>
      </c>
      <c r="BR189" t="str">
        <f t="shared" si="52"/>
        <v/>
      </c>
      <c r="BS189" t="str">
        <f t="shared" si="53"/>
        <v/>
      </c>
      <c r="BT189" t="str">
        <f t="shared" si="54"/>
        <v/>
      </c>
      <c r="BU189" t="str">
        <f t="shared" si="55"/>
        <v/>
      </c>
      <c r="BV189" t="str">
        <f t="shared" si="56"/>
        <v/>
      </c>
      <c r="BW189">
        <f t="shared" si="57"/>
        <v>0</v>
      </c>
      <c r="BX189">
        <f t="shared" si="58"/>
        <v>1</v>
      </c>
      <c r="BY189">
        <f t="shared" si="59"/>
        <v>0</v>
      </c>
      <c r="BZ189">
        <f t="shared" si="60"/>
        <v>0</v>
      </c>
      <c r="CA189">
        <f t="shared" si="61"/>
        <v>0</v>
      </c>
      <c r="CB189">
        <f t="shared" si="62"/>
        <v>1</v>
      </c>
    </row>
    <row r="190" spans="1:80" x14ac:dyDescent="0.35">
      <c r="A190">
        <v>4.5808131000000003</v>
      </c>
      <c r="B190">
        <v>2009</v>
      </c>
      <c r="C190">
        <v>54</v>
      </c>
      <c r="D190">
        <v>0</v>
      </c>
      <c r="E190">
        <v>2</v>
      </c>
      <c r="F190">
        <v>4</v>
      </c>
      <c r="G190">
        <v>1</v>
      </c>
      <c r="H190">
        <v>13011</v>
      </c>
      <c r="I190">
        <v>1</v>
      </c>
      <c r="J190">
        <v>2</v>
      </c>
      <c r="K190">
        <v>85161</v>
      </c>
      <c r="L190">
        <v>2</v>
      </c>
      <c r="M190">
        <v>3</v>
      </c>
      <c r="N190">
        <v>1</v>
      </c>
      <c r="O190">
        <v>41010</v>
      </c>
      <c r="P190">
        <v>51881</v>
      </c>
      <c r="Q190">
        <v>389</v>
      </c>
      <c r="R190">
        <v>486</v>
      </c>
      <c r="S190">
        <v>25013</v>
      </c>
      <c r="T190">
        <v>99591</v>
      </c>
      <c r="U190">
        <v>5180</v>
      </c>
      <c r="V190">
        <v>78551</v>
      </c>
      <c r="W190">
        <v>4148</v>
      </c>
      <c r="X190">
        <v>2752</v>
      </c>
      <c r="Y190" t="s">
        <v>81</v>
      </c>
      <c r="Z190">
        <v>2859</v>
      </c>
      <c r="AA190" t="s">
        <v>61</v>
      </c>
      <c r="AB190" t="s">
        <v>61</v>
      </c>
      <c r="AC190" t="s">
        <v>61</v>
      </c>
      <c r="AD190">
        <v>3768</v>
      </c>
      <c r="AE190">
        <v>3723</v>
      </c>
      <c r="AF190">
        <v>3768</v>
      </c>
      <c r="AG190">
        <v>3734</v>
      </c>
      <c r="AH190">
        <v>3764</v>
      </c>
      <c r="AI190">
        <v>9672</v>
      </c>
      <c r="AJ190">
        <v>9604</v>
      </c>
      <c r="AK190">
        <v>8856</v>
      </c>
      <c r="AL190">
        <v>3324</v>
      </c>
      <c r="AM190" t="s">
        <v>62</v>
      </c>
      <c r="AN190" t="s">
        <v>62</v>
      </c>
      <c r="AO190" t="s">
        <v>62</v>
      </c>
      <c r="AP190" t="s">
        <v>62</v>
      </c>
      <c r="AQ190" t="s">
        <v>62</v>
      </c>
      <c r="AR190" t="s">
        <v>62</v>
      </c>
      <c r="AS190">
        <v>0</v>
      </c>
      <c r="AT190">
        <v>0</v>
      </c>
      <c r="AU190">
        <v>7</v>
      </c>
      <c r="AV190">
        <v>7</v>
      </c>
      <c r="AW190">
        <v>10</v>
      </c>
      <c r="AX190">
        <v>0</v>
      </c>
      <c r="AY190">
        <v>0</v>
      </c>
      <c r="AZ190">
        <v>0</v>
      </c>
      <c r="BA190">
        <v>13</v>
      </c>
      <c r="BB190">
        <v>-99</v>
      </c>
      <c r="BC190">
        <v>-99</v>
      </c>
      <c r="BD190">
        <v>-99</v>
      </c>
      <c r="BE190">
        <v>-99</v>
      </c>
      <c r="BF190">
        <v>-99</v>
      </c>
      <c r="BG190">
        <v>-99</v>
      </c>
      <c r="BH190">
        <f t="shared" si="42"/>
        <v>0</v>
      </c>
      <c r="BI190" t="str">
        <f t="shared" si="43"/>
        <v/>
      </c>
      <c r="BJ190">
        <f t="shared" si="44"/>
        <v>7</v>
      </c>
      <c r="BK190" t="str">
        <f t="shared" si="45"/>
        <v/>
      </c>
      <c r="BL190" t="str">
        <f t="shared" si="46"/>
        <v/>
      </c>
      <c r="BM190" t="str">
        <f t="shared" si="47"/>
        <v/>
      </c>
      <c r="BN190" t="str">
        <f t="shared" si="48"/>
        <v/>
      </c>
      <c r="BO190" t="str">
        <f t="shared" si="49"/>
        <v/>
      </c>
      <c r="BP190" t="str">
        <f t="shared" si="50"/>
        <v/>
      </c>
      <c r="BQ190" t="str">
        <f t="shared" si="51"/>
        <v/>
      </c>
      <c r="BR190" t="str">
        <f t="shared" si="52"/>
        <v/>
      </c>
      <c r="BS190" t="str">
        <f t="shared" si="53"/>
        <v/>
      </c>
      <c r="BT190" t="str">
        <f t="shared" si="54"/>
        <v/>
      </c>
      <c r="BU190" t="str">
        <f t="shared" si="55"/>
        <v/>
      </c>
      <c r="BV190" t="str">
        <f t="shared" si="56"/>
        <v/>
      </c>
      <c r="BW190">
        <f t="shared" si="57"/>
        <v>0</v>
      </c>
      <c r="BX190">
        <f t="shared" si="58"/>
        <v>0</v>
      </c>
      <c r="BY190">
        <f t="shared" si="59"/>
        <v>1</v>
      </c>
      <c r="BZ190">
        <f t="shared" si="60"/>
        <v>1</v>
      </c>
      <c r="CA190">
        <f t="shared" si="61"/>
        <v>1</v>
      </c>
      <c r="CB190">
        <f t="shared" si="62"/>
        <v>0</v>
      </c>
    </row>
    <row r="191" spans="1:80" x14ac:dyDescent="0.35">
      <c r="A191">
        <v>4.6981218</v>
      </c>
      <c r="B191">
        <v>2009</v>
      </c>
      <c r="C191">
        <v>54</v>
      </c>
      <c r="D191">
        <v>0</v>
      </c>
      <c r="E191">
        <v>4</v>
      </c>
      <c r="F191">
        <v>-9</v>
      </c>
      <c r="G191">
        <v>1</v>
      </c>
      <c r="H191">
        <v>17123</v>
      </c>
      <c r="I191">
        <v>10</v>
      </c>
      <c r="J191">
        <v>2</v>
      </c>
      <c r="K191">
        <v>238434</v>
      </c>
      <c r="L191">
        <v>1</v>
      </c>
      <c r="M191">
        <v>1</v>
      </c>
      <c r="N191">
        <v>1</v>
      </c>
      <c r="O191">
        <v>41404</v>
      </c>
      <c r="P191">
        <v>4111</v>
      </c>
      <c r="Q191">
        <v>4280</v>
      </c>
      <c r="R191">
        <v>4019</v>
      </c>
      <c r="S191">
        <v>2724</v>
      </c>
      <c r="T191">
        <v>25000</v>
      </c>
      <c r="U191" t="s">
        <v>59</v>
      </c>
      <c r="V191">
        <v>4439</v>
      </c>
      <c r="W191" t="s">
        <v>68</v>
      </c>
      <c r="X191" t="s">
        <v>61</v>
      </c>
      <c r="Y191" t="s">
        <v>61</v>
      </c>
      <c r="Z191" t="s">
        <v>61</v>
      </c>
      <c r="AA191" t="s">
        <v>61</v>
      </c>
      <c r="AB191" t="s">
        <v>61</v>
      </c>
      <c r="AC191" t="s">
        <v>61</v>
      </c>
      <c r="AD191">
        <v>3768</v>
      </c>
      <c r="AE191">
        <v>66</v>
      </c>
      <c r="AF191">
        <v>3607</v>
      </c>
      <c r="AG191">
        <v>45</v>
      </c>
      <c r="AH191">
        <v>40</v>
      </c>
      <c r="AI191" t="s">
        <v>62</v>
      </c>
      <c r="AJ191" t="s">
        <v>62</v>
      </c>
      <c r="AK191" t="s">
        <v>62</v>
      </c>
      <c r="AL191" t="s">
        <v>62</v>
      </c>
      <c r="AM191" t="s">
        <v>62</v>
      </c>
      <c r="AN191" t="s">
        <v>62</v>
      </c>
      <c r="AO191" t="s">
        <v>62</v>
      </c>
      <c r="AP191" t="s">
        <v>62</v>
      </c>
      <c r="AQ191" t="s">
        <v>62</v>
      </c>
      <c r="AR191" t="s">
        <v>62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-99</v>
      </c>
      <c r="AY191">
        <v>-99</v>
      </c>
      <c r="AZ191">
        <v>-99</v>
      </c>
      <c r="BA191">
        <v>-99</v>
      </c>
      <c r="BB191">
        <v>-99</v>
      </c>
      <c r="BC191">
        <v>-99</v>
      </c>
      <c r="BD191">
        <v>-99</v>
      </c>
      <c r="BE191">
        <v>-99</v>
      </c>
      <c r="BF191">
        <v>-99</v>
      </c>
      <c r="BG191">
        <v>-99</v>
      </c>
      <c r="BH191">
        <f t="shared" si="42"/>
        <v>0</v>
      </c>
      <c r="BI191" t="str">
        <f t="shared" si="43"/>
        <v/>
      </c>
      <c r="BJ191" t="str">
        <f t="shared" si="44"/>
        <v/>
      </c>
      <c r="BK191" t="str">
        <f t="shared" si="45"/>
        <v/>
      </c>
      <c r="BL191" t="str">
        <f t="shared" si="46"/>
        <v/>
      </c>
      <c r="BM191" t="str">
        <f t="shared" si="47"/>
        <v/>
      </c>
      <c r="BN191" t="str">
        <f t="shared" si="48"/>
        <v/>
      </c>
      <c r="BO191" t="str">
        <f t="shared" si="49"/>
        <v/>
      </c>
      <c r="BP191" t="str">
        <f t="shared" si="50"/>
        <v/>
      </c>
      <c r="BQ191" t="str">
        <f t="shared" si="51"/>
        <v/>
      </c>
      <c r="BR191" t="str">
        <f t="shared" si="52"/>
        <v/>
      </c>
      <c r="BS191" t="str">
        <f t="shared" si="53"/>
        <v/>
      </c>
      <c r="BT191" t="str">
        <f t="shared" si="54"/>
        <v/>
      </c>
      <c r="BU191" t="str">
        <f t="shared" si="55"/>
        <v/>
      </c>
      <c r="BV191" t="str">
        <f t="shared" si="56"/>
        <v/>
      </c>
      <c r="BW191">
        <f t="shared" si="57"/>
        <v>0</v>
      </c>
      <c r="BX191">
        <f t="shared" si="58"/>
        <v>1</v>
      </c>
      <c r="BY191">
        <f t="shared" si="59"/>
        <v>0</v>
      </c>
      <c r="BZ191">
        <f t="shared" si="60"/>
        <v>0</v>
      </c>
      <c r="CA191">
        <f t="shared" si="61"/>
        <v>0</v>
      </c>
      <c r="CB191">
        <f t="shared" si="62"/>
        <v>1</v>
      </c>
    </row>
    <row r="192" spans="1:80" x14ac:dyDescent="0.35">
      <c r="A192">
        <v>5.4423605999999998</v>
      </c>
      <c r="B192">
        <v>2009</v>
      </c>
      <c r="C192">
        <v>54</v>
      </c>
      <c r="D192">
        <v>0</v>
      </c>
      <c r="E192">
        <v>3</v>
      </c>
      <c r="F192">
        <v>-9</v>
      </c>
      <c r="G192">
        <v>0</v>
      </c>
      <c r="H192">
        <v>21090</v>
      </c>
      <c r="I192">
        <v>12</v>
      </c>
      <c r="J192">
        <v>1</v>
      </c>
      <c r="K192">
        <v>138911</v>
      </c>
      <c r="L192">
        <v>1</v>
      </c>
      <c r="M192">
        <v>1</v>
      </c>
      <c r="N192">
        <v>1</v>
      </c>
      <c r="O192">
        <v>41011</v>
      </c>
      <c r="P192">
        <v>51881</v>
      </c>
      <c r="Q192">
        <v>570</v>
      </c>
      <c r="R192">
        <v>34830</v>
      </c>
      <c r="S192">
        <v>5849</v>
      </c>
      <c r="T192">
        <v>5180</v>
      </c>
      <c r="U192">
        <v>2764</v>
      </c>
      <c r="V192">
        <v>78551</v>
      </c>
      <c r="W192">
        <v>25000</v>
      </c>
      <c r="X192">
        <v>2768</v>
      </c>
      <c r="Y192">
        <v>71590</v>
      </c>
      <c r="Z192">
        <v>4019</v>
      </c>
      <c r="AA192">
        <v>2724</v>
      </c>
      <c r="AB192">
        <v>4275</v>
      </c>
      <c r="AC192">
        <v>41401</v>
      </c>
      <c r="AD192">
        <v>3768</v>
      </c>
      <c r="AE192">
        <v>8856</v>
      </c>
      <c r="AF192">
        <v>66</v>
      </c>
      <c r="AG192">
        <v>45</v>
      </c>
      <c r="AH192">
        <v>9671</v>
      </c>
      <c r="AI192">
        <v>9604</v>
      </c>
      <c r="AJ192">
        <v>8965</v>
      </c>
      <c r="AK192">
        <v>3893</v>
      </c>
      <c r="AL192">
        <v>9607</v>
      </c>
      <c r="AM192">
        <v>3607</v>
      </c>
      <c r="AN192">
        <v>40</v>
      </c>
      <c r="AO192">
        <v>3722</v>
      </c>
      <c r="AP192">
        <v>8853</v>
      </c>
      <c r="AQ192" t="s">
        <v>62</v>
      </c>
      <c r="AR192" t="s">
        <v>62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-99</v>
      </c>
      <c r="BG192">
        <v>-99</v>
      </c>
      <c r="BH192">
        <f t="shared" si="42"/>
        <v>0</v>
      </c>
      <c r="BI192" t="str">
        <f t="shared" si="43"/>
        <v/>
      </c>
      <c r="BJ192" t="str">
        <f t="shared" si="44"/>
        <v/>
      </c>
      <c r="BK192" t="str">
        <f t="shared" si="45"/>
        <v/>
      </c>
      <c r="BL192" t="str">
        <f t="shared" si="46"/>
        <v/>
      </c>
      <c r="BM192" t="str">
        <f t="shared" si="47"/>
        <v/>
      </c>
      <c r="BN192" t="str">
        <f t="shared" si="48"/>
        <v/>
      </c>
      <c r="BO192" t="str">
        <f t="shared" si="49"/>
        <v/>
      </c>
      <c r="BP192" t="str">
        <f t="shared" si="50"/>
        <v/>
      </c>
      <c r="BQ192" t="str">
        <f t="shared" si="51"/>
        <v/>
      </c>
      <c r="BR192" t="str">
        <f t="shared" si="52"/>
        <v/>
      </c>
      <c r="BS192" t="str">
        <f t="shared" si="53"/>
        <v/>
      </c>
      <c r="BT192" t="str">
        <f t="shared" si="54"/>
        <v/>
      </c>
      <c r="BU192" t="str">
        <f t="shared" si="55"/>
        <v/>
      </c>
      <c r="BV192" t="str">
        <f t="shared" si="56"/>
        <v/>
      </c>
      <c r="BW192">
        <f t="shared" si="57"/>
        <v>0</v>
      </c>
      <c r="BX192">
        <f t="shared" si="58"/>
        <v>1</v>
      </c>
      <c r="BY192">
        <f t="shared" si="59"/>
        <v>1</v>
      </c>
      <c r="BZ192">
        <f t="shared" si="60"/>
        <v>1</v>
      </c>
      <c r="CA192">
        <f t="shared" si="61"/>
        <v>1</v>
      </c>
      <c r="CB192">
        <f t="shared" si="62"/>
        <v>0</v>
      </c>
    </row>
    <row r="193" spans="1:80" x14ac:dyDescent="0.35">
      <c r="A193">
        <v>5.3842411999999999</v>
      </c>
      <c r="B193">
        <v>2010</v>
      </c>
      <c r="C193">
        <v>54</v>
      </c>
      <c r="D193">
        <v>0</v>
      </c>
      <c r="E193">
        <v>1</v>
      </c>
      <c r="F193">
        <v>-9</v>
      </c>
      <c r="G193">
        <v>1</v>
      </c>
      <c r="H193">
        <v>15003</v>
      </c>
      <c r="I193">
        <v>4</v>
      </c>
      <c r="J193">
        <v>4</v>
      </c>
      <c r="K193">
        <v>25656</v>
      </c>
      <c r="L193">
        <v>3</v>
      </c>
      <c r="M193">
        <v>1</v>
      </c>
      <c r="N193">
        <v>1</v>
      </c>
      <c r="O193">
        <v>42823</v>
      </c>
      <c r="P193">
        <v>78551</v>
      </c>
      <c r="Q193">
        <v>51881</v>
      </c>
      <c r="R193">
        <v>5856</v>
      </c>
      <c r="S193">
        <v>262</v>
      </c>
      <c r="T193">
        <v>78559</v>
      </c>
      <c r="U193">
        <v>40391</v>
      </c>
      <c r="V193">
        <v>5990</v>
      </c>
      <c r="W193">
        <v>845</v>
      </c>
      <c r="X193">
        <v>2851</v>
      </c>
      <c r="Y193">
        <v>99812</v>
      </c>
      <c r="Z193">
        <v>9961</v>
      </c>
      <c r="AA193">
        <v>41401</v>
      </c>
      <c r="AB193" t="s">
        <v>61</v>
      </c>
      <c r="AC193" t="s">
        <v>61</v>
      </c>
      <c r="AD193">
        <v>3768</v>
      </c>
      <c r="AE193">
        <v>66</v>
      </c>
      <c r="AF193">
        <v>1755</v>
      </c>
      <c r="AG193">
        <v>3764</v>
      </c>
      <c r="AH193">
        <v>8968</v>
      </c>
      <c r="AI193">
        <v>3607</v>
      </c>
      <c r="AJ193">
        <v>47</v>
      </c>
      <c r="AK193">
        <v>40</v>
      </c>
      <c r="AL193">
        <v>24</v>
      </c>
      <c r="AM193">
        <v>8604</v>
      </c>
      <c r="AN193">
        <v>9672</v>
      </c>
      <c r="AO193">
        <v>3895</v>
      </c>
      <c r="AP193">
        <v>3995</v>
      </c>
      <c r="AQ193">
        <v>3891</v>
      </c>
      <c r="AR193" t="s">
        <v>62</v>
      </c>
      <c r="AS193">
        <v>1</v>
      </c>
      <c r="AT193">
        <v>1</v>
      </c>
      <c r="AU193">
        <v>1</v>
      </c>
      <c r="AV193">
        <v>5</v>
      </c>
      <c r="AW193">
        <v>1</v>
      </c>
      <c r="AX193">
        <v>1</v>
      </c>
      <c r="AY193">
        <v>-99</v>
      </c>
      <c r="AZ193">
        <v>-99</v>
      </c>
      <c r="BA193">
        <v>-99</v>
      </c>
      <c r="BB193">
        <v>-99</v>
      </c>
      <c r="BC193">
        <v>-99</v>
      </c>
      <c r="BD193">
        <v>-99</v>
      </c>
      <c r="BE193">
        <v>-99</v>
      </c>
      <c r="BF193">
        <v>-99</v>
      </c>
      <c r="BG193">
        <v>-99</v>
      </c>
      <c r="BH193">
        <f t="shared" si="42"/>
        <v>1</v>
      </c>
      <c r="BI193" t="str">
        <f t="shared" si="43"/>
        <v/>
      </c>
      <c r="BJ193" t="str">
        <f t="shared" si="44"/>
        <v/>
      </c>
      <c r="BK193" t="str">
        <f t="shared" si="45"/>
        <v/>
      </c>
      <c r="BL193" t="str">
        <f t="shared" si="46"/>
        <v/>
      </c>
      <c r="BM193" t="str">
        <f t="shared" si="47"/>
        <v/>
      </c>
      <c r="BN193" t="str">
        <f t="shared" si="48"/>
        <v/>
      </c>
      <c r="BO193" t="str">
        <f t="shared" si="49"/>
        <v/>
      </c>
      <c r="BP193" t="str">
        <f t="shared" si="50"/>
        <v/>
      </c>
      <c r="BQ193" t="str">
        <f t="shared" si="51"/>
        <v/>
      </c>
      <c r="BR193" t="str">
        <f t="shared" si="52"/>
        <v/>
      </c>
      <c r="BS193" t="str">
        <f t="shared" si="53"/>
        <v/>
      </c>
      <c r="BT193" t="str">
        <f t="shared" si="54"/>
        <v/>
      </c>
      <c r="BU193" t="str">
        <f t="shared" si="55"/>
        <v/>
      </c>
      <c r="BV193" t="str">
        <f t="shared" si="56"/>
        <v/>
      </c>
      <c r="BW193">
        <f t="shared" si="57"/>
        <v>1</v>
      </c>
      <c r="BX193">
        <f t="shared" si="58"/>
        <v>1</v>
      </c>
      <c r="BY193">
        <f t="shared" si="59"/>
        <v>1</v>
      </c>
      <c r="BZ193">
        <f t="shared" si="60"/>
        <v>0</v>
      </c>
      <c r="CA193">
        <f t="shared" si="61"/>
        <v>0</v>
      </c>
      <c r="CB193">
        <f t="shared" si="62"/>
        <v>0</v>
      </c>
    </row>
    <row r="194" spans="1:80" x14ac:dyDescent="0.35">
      <c r="A194">
        <v>4.9730537000000004</v>
      </c>
      <c r="B194">
        <v>2010</v>
      </c>
      <c r="C194">
        <v>54</v>
      </c>
      <c r="D194">
        <v>0</v>
      </c>
      <c r="E194">
        <v>4</v>
      </c>
      <c r="F194">
        <v>-9</v>
      </c>
      <c r="G194">
        <v>0</v>
      </c>
      <c r="H194">
        <v>21003</v>
      </c>
      <c r="I194">
        <v>18</v>
      </c>
      <c r="J194">
        <v>1</v>
      </c>
      <c r="K194">
        <v>438207</v>
      </c>
      <c r="L194">
        <v>2</v>
      </c>
      <c r="M194">
        <v>1</v>
      </c>
      <c r="N194">
        <v>2</v>
      </c>
      <c r="O194">
        <v>41401</v>
      </c>
      <c r="P194">
        <v>42820</v>
      </c>
      <c r="Q194">
        <v>2875</v>
      </c>
      <c r="R194">
        <v>4148</v>
      </c>
      <c r="S194">
        <v>4280</v>
      </c>
      <c r="T194">
        <v>2851</v>
      </c>
      <c r="U194">
        <v>99812</v>
      </c>
      <c r="V194">
        <v>42731</v>
      </c>
      <c r="W194" t="s">
        <v>61</v>
      </c>
      <c r="X194" t="s">
        <v>61</v>
      </c>
      <c r="Y194" t="s">
        <v>61</v>
      </c>
      <c r="Z194" t="s">
        <v>61</v>
      </c>
      <c r="AA194" t="s">
        <v>61</v>
      </c>
      <c r="AB194" t="s">
        <v>61</v>
      </c>
      <c r="AC194" t="s">
        <v>61</v>
      </c>
      <c r="AD194">
        <v>3768</v>
      </c>
      <c r="AE194">
        <v>66</v>
      </c>
      <c r="AF194">
        <v>3607</v>
      </c>
      <c r="AG194">
        <v>48</v>
      </c>
      <c r="AH194">
        <v>43</v>
      </c>
      <c r="AI194">
        <v>9904</v>
      </c>
      <c r="AJ194" t="s">
        <v>62</v>
      </c>
      <c r="AK194" t="s">
        <v>62</v>
      </c>
      <c r="AL194" t="s">
        <v>62</v>
      </c>
      <c r="AM194" t="s">
        <v>62</v>
      </c>
      <c r="AN194" t="s">
        <v>62</v>
      </c>
      <c r="AO194" t="s">
        <v>62</v>
      </c>
      <c r="AP194" t="s">
        <v>62</v>
      </c>
      <c r="AQ194" t="s">
        <v>62</v>
      </c>
      <c r="AR194" t="s">
        <v>62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3</v>
      </c>
      <c r="AY194">
        <v>-99</v>
      </c>
      <c r="AZ194">
        <v>-99</v>
      </c>
      <c r="BA194">
        <v>-99</v>
      </c>
      <c r="BB194">
        <v>-99</v>
      </c>
      <c r="BC194">
        <v>-99</v>
      </c>
      <c r="BD194">
        <v>-99</v>
      </c>
      <c r="BE194">
        <v>-99</v>
      </c>
      <c r="BF194">
        <v>-99</v>
      </c>
      <c r="BG194">
        <v>-99</v>
      </c>
      <c r="BH194">
        <f t="shared" ref="BH194:BH257" si="63">IFERROR(VLOOKUP(3768, AD194:AS194, 16, FALSE), "")</f>
        <v>1</v>
      </c>
      <c r="BI194" t="str">
        <f t="shared" ref="BI194:BI257" si="64">IFERROR(VLOOKUP(3768, AE194:AT194, 16, FALSE), "")</f>
        <v/>
      </c>
      <c r="BJ194" t="str">
        <f t="shared" ref="BJ194:BJ257" si="65">IFERROR(VLOOKUP(3768, AF194:AU194, 16, FALSE), "")</f>
        <v/>
      </c>
      <c r="BK194" t="str">
        <f t="shared" ref="BK194:BK257" si="66">IFERROR(VLOOKUP(3768, AG194:AV194, 16, FALSE), "")</f>
        <v/>
      </c>
      <c r="BL194" t="str">
        <f t="shared" ref="BL194:BL257" si="67">IFERROR(VLOOKUP(3768, AH194:AW194, 16, FALSE), "")</f>
        <v/>
      </c>
      <c r="BM194" t="str">
        <f t="shared" ref="BM194:BM257" si="68">IFERROR(VLOOKUP(3768, AI194:AX194, 16, FALSE), "")</f>
        <v/>
      </c>
      <c r="BN194" t="str">
        <f t="shared" ref="BN194:BN257" si="69">IFERROR(VLOOKUP(3768, AJ194:AY194, 16, FALSE), "")</f>
        <v/>
      </c>
      <c r="BO194" t="str">
        <f t="shared" ref="BO194:BO257" si="70">IFERROR(VLOOKUP(3768, AK194:AZ194, 16, FALSE), "")</f>
        <v/>
      </c>
      <c r="BP194" t="str">
        <f t="shared" ref="BP194:BP257" si="71">IFERROR(VLOOKUP(3768, AL194:BA194, 16, FALSE), "")</f>
        <v/>
      </c>
      <c r="BQ194" t="str">
        <f t="shared" ref="BQ194:BQ257" si="72">IFERROR(VLOOKUP(3768, AM194:BB194, 16, FALSE), "")</f>
        <v/>
      </c>
      <c r="BR194" t="str">
        <f t="shared" ref="BR194:BR257" si="73">IFERROR(VLOOKUP(3768, AN194:BC194, 16, FALSE), "")</f>
        <v/>
      </c>
      <c r="BS194" t="str">
        <f t="shared" ref="BS194:BS257" si="74">IFERROR(VLOOKUP(3768, AO194:BD194, 16, FALSE), "")</f>
        <v/>
      </c>
      <c r="BT194" t="str">
        <f t="shared" ref="BT194:BT257" si="75">IFERROR(VLOOKUP(3768, AP194:BE194, 16, FALSE), "")</f>
        <v/>
      </c>
      <c r="BU194" t="str">
        <f t="shared" ref="BU194:BU257" si="76">IFERROR(VLOOKUP(3768, AQ194:BF194, 16, FALSE), "")</f>
        <v/>
      </c>
      <c r="BV194" t="str">
        <f t="shared" ref="BV194:BV257" si="77">IFERROR(VLOOKUP(3768, AR194:BG194, 16, FALSE), "")</f>
        <v/>
      </c>
      <c r="BW194">
        <f t="shared" ref="BW194:BW257" si="78">IF(OR(BH194=-99, BI194=-99, BJ194=-99, BK194=-99, BL194=-99, BM194=-99, BN194=-99, BO194=-99, BP194=-99, BQ194=-99, BR194=-99, BS194=-99, BT194=-99, BU194=-99, BV194=-99), " ", MIN(BH194:BV194))</f>
        <v>1</v>
      </c>
      <c r="BX194">
        <f t="shared" ref="BX194:BX257" si="79">COUNTIF($AD194:$AR194, "=66") + COUNTIF($AD194:$AR194, "=3601") + COUNTIF($AD194:$AR194, "=3602") + COUNTIF($AD194:$AR194, "=3605")</f>
        <v>1</v>
      </c>
      <c r="BY194">
        <f t="shared" ref="BY194:BY257" si="80">COUNTIF(O194:AC194, "=78551")</f>
        <v>0</v>
      </c>
      <c r="BZ194">
        <f t="shared" ref="BZ194:BZ257" si="81">SUMPRODUCT(--(LEFT(O194:AC194,3)="410"))</f>
        <v>0</v>
      </c>
      <c r="CA194">
        <f t="shared" ref="CA194:CA257" si="82">SUM(BZ194:BZ194)</f>
        <v>0</v>
      </c>
      <c r="CB194">
        <f t="shared" ref="CB194:CB257" si="83">COUNTIF(O194:AC194, "=4280")</f>
        <v>1</v>
      </c>
    </row>
    <row r="195" spans="1:80" x14ac:dyDescent="0.35">
      <c r="A195">
        <v>5.4700958999999996</v>
      </c>
      <c r="B195">
        <v>2010</v>
      </c>
      <c r="C195">
        <v>54</v>
      </c>
      <c r="D195">
        <v>0</v>
      </c>
      <c r="E195">
        <v>3</v>
      </c>
      <c r="F195">
        <v>3</v>
      </c>
      <c r="G195">
        <v>0</v>
      </c>
      <c r="H195">
        <v>42201</v>
      </c>
      <c r="I195">
        <v>5</v>
      </c>
      <c r="J195">
        <v>1</v>
      </c>
      <c r="K195">
        <v>308405</v>
      </c>
      <c r="L195">
        <v>4</v>
      </c>
      <c r="M195">
        <v>3</v>
      </c>
      <c r="N195">
        <v>1</v>
      </c>
      <c r="O195">
        <v>41401</v>
      </c>
      <c r="P195" t="s">
        <v>157</v>
      </c>
      <c r="Q195">
        <v>4148</v>
      </c>
      <c r="R195">
        <v>2875</v>
      </c>
      <c r="S195">
        <v>28529</v>
      </c>
      <c r="T195">
        <v>2767</v>
      </c>
      <c r="U195">
        <v>4439</v>
      </c>
      <c r="V195">
        <v>25040</v>
      </c>
      <c r="W195">
        <v>3051</v>
      </c>
      <c r="X195" t="s">
        <v>64</v>
      </c>
      <c r="Y195">
        <v>49390</v>
      </c>
      <c r="Z195">
        <v>4280</v>
      </c>
      <c r="AA195">
        <v>58381</v>
      </c>
      <c r="AB195">
        <v>412</v>
      </c>
      <c r="AC195">
        <v>5856</v>
      </c>
      <c r="AD195">
        <v>3768</v>
      </c>
      <c r="AE195">
        <v>66</v>
      </c>
      <c r="AF195">
        <v>8844</v>
      </c>
      <c r="AG195">
        <v>8856</v>
      </c>
      <c r="AH195">
        <v>3995</v>
      </c>
      <c r="AI195">
        <v>47</v>
      </c>
      <c r="AJ195">
        <v>8856</v>
      </c>
      <c r="AK195">
        <v>40</v>
      </c>
      <c r="AL195">
        <v>8842</v>
      </c>
      <c r="AM195">
        <v>8848</v>
      </c>
      <c r="AN195">
        <v>8853</v>
      </c>
      <c r="AO195">
        <v>3606</v>
      </c>
      <c r="AP195">
        <v>3722</v>
      </c>
      <c r="AQ195" t="s">
        <v>62</v>
      </c>
      <c r="AR195" t="s">
        <v>62</v>
      </c>
      <c r="AS195">
        <v>3</v>
      </c>
      <c r="AT195">
        <v>3</v>
      </c>
      <c r="AU195">
        <v>0</v>
      </c>
      <c r="AV195">
        <v>3</v>
      </c>
      <c r="AW195">
        <v>0</v>
      </c>
      <c r="AX195">
        <v>3</v>
      </c>
      <c r="AY195">
        <v>0</v>
      </c>
      <c r="AZ195">
        <v>3</v>
      </c>
      <c r="BA195">
        <v>0</v>
      </c>
      <c r="BB195">
        <v>0</v>
      </c>
      <c r="BC195">
        <v>0</v>
      </c>
      <c r="BD195">
        <v>3</v>
      </c>
      <c r="BE195">
        <v>0</v>
      </c>
      <c r="BF195">
        <v>-99</v>
      </c>
      <c r="BG195">
        <v>-99</v>
      </c>
      <c r="BH195">
        <f t="shared" si="63"/>
        <v>3</v>
      </c>
      <c r="BI195" t="str">
        <f t="shared" si="64"/>
        <v/>
      </c>
      <c r="BJ195" t="str">
        <f t="shared" si="65"/>
        <v/>
      </c>
      <c r="BK195" t="str">
        <f t="shared" si="66"/>
        <v/>
      </c>
      <c r="BL195" t="str">
        <f t="shared" si="67"/>
        <v/>
      </c>
      <c r="BM195" t="str">
        <f t="shared" si="68"/>
        <v/>
      </c>
      <c r="BN195" t="str">
        <f t="shared" si="69"/>
        <v/>
      </c>
      <c r="BO195" t="str">
        <f t="shared" si="70"/>
        <v/>
      </c>
      <c r="BP195" t="str">
        <f t="shared" si="71"/>
        <v/>
      </c>
      <c r="BQ195" t="str">
        <f t="shared" si="72"/>
        <v/>
      </c>
      <c r="BR195" t="str">
        <f t="shared" si="73"/>
        <v/>
      </c>
      <c r="BS195" t="str">
        <f t="shared" si="74"/>
        <v/>
      </c>
      <c r="BT195" t="str">
        <f t="shared" si="75"/>
        <v/>
      </c>
      <c r="BU195" t="str">
        <f t="shared" si="76"/>
        <v/>
      </c>
      <c r="BV195" t="str">
        <f t="shared" si="77"/>
        <v/>
      </c>
      <c r="BW195">
        <f t="shared" si="78"/>
        <v>3</v>
      </c>
      <c r="BX195">
        <f t="shared" si="79"/>
        <v>1</v>
      </c>
      <c r="BY195">
        <f t="shared" si="80"/>
        <v>0</v>
      </c>
      <c r="BZ195">
        <f t="shared" si="81"/>
        <v>0</v>
      </c>
      <c r="CA195">
        <f t="shared" si="82"/>
        <v>0</v>
      </c>
      <c r="CB195">
        <f t="shared" si="83"/>
        <v>1</v>
      </c>
    </row>
    <row r="196" spans="1:80" x14ac:dyDescent="0.35">
      <c r="A196">
        <v>5.3693093999999997</v>
      </c>
      <c r="B196">
        <v>2010</v>
      </c>
      <c r="C196">
        <v>54</v>
      </c>
      <c r="D196">
        <v>0</v>
      </c>
      <c r="E196">
        <v>1</v>
      </c>
      <c r="F196">
        <v>6</v>
      </c>
      <c r="G196">
        <v>0</v>
      </c>
      <c r="H196">
        <v>45046</v>
      </c>
      <c r="I196">
        <v>7</v>
      </c>
      <c r="J196">
        <v>1</v>
      </c>
      <c r="K196">
        <v>155971</v>
      </c>
      <c r="L196">
        <v>3</v>
      </c>
      <c r="M196">
        <v>2</v>
      </c>
      <c r="N196">
        <v>1</v>
      </c>
      <c r="O196">
        <v>41071</v>
      </c>
      <c r="P196">
        <v>42821</v>
      </c>
      <c r="Q196">
        <v>4240</v>
      </c>
      <c r="R196">
        <v>42731</v>
      </c>
      <c r="S196">
        <v>4414</v>
      </c>
      <c r="T196">
        <v>42613</v>
      </c>
      <c r="U196">
        <v>4280</v>
      </c>
      <c r="V196">
        <v>41401</v>
      </c>
      <c r="W196">
        <v>4148</v>
      </c>
      <c r="X196">
        <v>4019</v>
      </c>
      <c r="Y196">
        <v>2724</v>
      </c>
      <c r="Z196">
        <v>60000</v>
      </c>
      <c r="AA196">
        <v>71536</v>
      </c>
      <c r="AB196">
        <v>5738</v>
      </c>
      <c r="AC196" t="s">
        <v>61</v>
      </c>
      <c r="AD196">
        <v>3768</v>
      </c>
      <c r="AE196">
        <v>3722</v>
      </c>
      <c r="AF196">
        <v>66</v>
      </c>
      <c r="AG196">
        <v>3606</v>
      </c>
      <c r="AH196">
        <v>8856</v>
      </c>
      <c r="AI196">
        <v>46</v>
      </c>
      <c r="AJ196">
        <v>42</v>
      </c>
      <c r="AK196">
        <v>8848</v>
      </c>
      <c r="AL196">
        <v>9744</v>
      </c>
      <c r="AM196">
        <v>3723</v>
      </c>
      <c r="AN196">
        <v>8856</v>
      </c>
      <c r="AO196">
        <v>4513</v>
      </c>
      <c r="AP196" t="s">
        <v>62</v>
      </c>
      <c r="AQ196" t="s">
        <v>62</v>
      </c>
      <c r="AR196" t="s">
        <v>62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0</v>
      </c>
      <c r="BC196">
        <v>0</v>
      </c>
      <c r="BD196">
        <v>0</v>
      </c>
      <c r="BE196">
        <v>-99</v>
      </c>
      <c r="BF196">
        <v>-99</v>
      </c>
      <c r="BG196">
        <v>-99</v>
      </c>
      <c r="BH196">
        <f t="shared" si="63"/>
        <v>3</v>
      </c>
      <c r="BI196" t="str">
        <f t="shared" si="64"/>
        <v/>
      </c>
      <c r="BJ196" t="str">
        <f t="shared" si="65"/>
        <v/>
      </c>
      <c r="BK196" t="str">
        <f t="shared" si="66"/>
        <v/>
      </c>
      <c r="BL196" t="str">
        <f t="shared" si="67"/>
        <v/>
      </c>
      <c r="BM196" t="str">
        <f t="shared" si="68"/>
        <v/>
      </c>
      <c r="BN196" t="str">
        <f t="shared" si="69"/>
        <v/>
      </c>
      <c r="BO196" t="str">
        <f t="shared" si="70"/>
        <v/>
      </c>
      <c r="BP196" t="str">
        <f t="shared" si="71"/>
        <v/>
      </c>
      <c r="BQ196" t="str">
        <f t="shared" si="72"/>
        <v/>
      </c>
      <c r="BR196" t="str">
        <f t="shared" si="73"/>
        <v/>
      </c>
      <c r="BS196" t="str">
        <f t="shared" si="74"/>
        <v/>
      </c>
      <c r="BT196" t="str">
        <f t="shared" si="75"/>
        <v/>
      </c>
      <c r="BU196" t="str">
        <f t="shared" si="76"/>
        <v/>
      </c>
      <c r="BV196" t="str">
        <f t="shared" si="77"/>
        <v/>
      </c>
      <c r="BW196">
        <f t="shared" si="78"/>
        <v>3</v>
      </c>
      <c r="BX196">
        <f t="shared" si="79"/>
        <v>1</v>
      </c>
      <c r="BY196">
        <f t="shared" si="80"/>
        <v>0</v>
      </c>
      <c r="BZ196">
        <f t="shared" si="81"/>
        <v>1</v>
      </c>
      <c r="CA196">
        <f t="shared" si="82"/>
        <v>1</v>
      </c>
      <c r="CB196">
        <f t="shared" si="83"/>
        <v>1</v>
      </c>
    </row>
    <row r="197" spans="1:80" x14ac:dyDescent="0.35">
      <c r="A197">
        <v>5.6696948000000003</v>
      </c>
      <c r="B197">
        <v>2011</v>
      </c>
      <c r="C197">
        <v>54</v>
      </c>
      <c r="D197">
        <v>0</v>
      </c>
      <c r="E197">
        <v>3</v>
      </c>
      <c r="F197">
        <v>-9</v>
      </c>
      <c r="G197">
        <v>0</v>
      </c>
      <c r="H197">
        <v>6624</v>
      </c>
      <c r="I197">
        <v>7</v>
      </c>
      <c r="J197">
        <v>1</v>
      </c>
      <c r="K197">
        <v>150164</v>
      </c>
      <c r="L197">
        <v>4</v>
      </c>
      <c r="M197">
        <v>-9</v>
      </c>
      <c r="N197">
        <v>1</v>
      </c>
      <c r="O197">
        <v>41081</v>
      </c>
      <c r="P197">
        <v>51881</v>
      </c>
      <c r="Q197">
        <v>389</v>
      </c>
      <c r="R197">
        <v>2866</v>
      </c>
      <c r="S197">
        <v>5845</v>
      </c>
      <c r="T197">
        <v>570</v>
      </c>
      <c r="U197">
        <v>5070</v>
      </c>
      <c r="V197">
        <v>42841</v>
      </c>
      <c r="W197">
        <v>99592</v>
      </c>
      <c r="X197">
        <v>78552</v>
      </c>
      <c r="Y197">
        <v>42290</v>
      </c>
      <c r="Z197">
        <v>28319</v>
      </c>
      <c r="AA197">
        <v>99672</v>
      </c>
      <c r="AB197">
        <v>4254</v>
      </c>
      <c r="AC197">
        <v>2762</v>
      </c>
      <c r="AD197">
        <v>3768</v>
      </c>
      <c r="AE197">
        <v>3995</v>
      </c>
      <c r="AF197">
        <v>9672</v>
      </c>
      <c r="AG197">
        <v>3895</v>
      </c>
      <c r="AH197">
        <v>3897</v>
      </c>
      <c r="AI197">
        <v>17</v>
      </c>
      <c r="AJ197">
        <v>8964</v>
      </c>
      <c r="AK197">
        <v>9920</v>
      </c>
      <c r="AL197">
        <v>9960</v>
      </c>
      <c r="AM197">
        <v>9744</v>
      </c>
      <c r="AN197">
        <v>9904</v>
      </c>
      <c r="AO197">
        <v>9905</v>
      </c>
      <c r="AP197">
        <v>3895</v>
      </c>
      <c r="AQ197">
        <v>3893</v>
      </c>
      <c r="AR197" t="s">
        <v>62</v>
      </c>
      <c r="AS197">
        <v>4</v>
      </c>
      <c r="AT197">
        <v>3</v>
      </c>
      <c r="AU197">
        <v>0</v>
      </c>
      <c r="AV197">
        <v>2</v>
      </c>
      <c r="AW197">
        <v>0</v>
      </c>
      <c r="AX197">
        <v>1</v>
      </c>
      <c r="AY197">
        <v>0</v>
      </c>
      <c r="AZ197">
        <v>0</v>
      </c>
      <c r="BA197">
        <v>4</v>
      </c>
      <c r="BB197">
        <v>4</v>
      </c>
      <c r="BC197">
        <v>1</v>
      </c>
      <c r="BD197">
        <v>2</v>
      </c>
      <c r="BE197">
        <v>10</v>
      </c>
      <c r="BF197">
        <v>10</v>
      </c>
      <c r="BG197">
        <v>-99</v>
      </c>
      <c r="BH197">
        <f t="shared" si="63"/>
        <v>4</v>
      </c>
      <c r="BI197" t="str">
        <f t="shared" si="64"/>
        <v/>
      </c>
      <c r="BJ197" t="str">
        <f t="shared" si="65"/>
        <v/>
      </c>
      <c r="BK197" t="str">
        <f t="shared" si="66"/>
        <v/>
      </c>
      <c r="BL197" t="str">
        <f t="shared" si="67"/>
        <v/>
      </c>
      <c r="BM197" t="str">
        <f t="shared" si="68"/>
        <v/>
      </c>
      <c r="BN197" t="str">
        <f t="shared" si="69"/>
        <v/>
      </c>
      <c r="BO197" t="str">
        <f t="shared" si="70"/>
        <v/>
      </c>
      <c r="BP197" t="str">
        <f t="shared" si="71"/>
        <v/>
      </c>
      <c r="BQ197" t="str">
        <f t="shared" si="72"/>
        <v/>
      </c>
      <c r="BR197" t="str">
        <f t="shared" si="73"/>
        <v/>
      </c>
      <c r="BS197" t="str">
        <f t="shared" si="74"/>
        <v/>
      </c>
      <c r="BT197" t="str">
        <f t="shared" si="75"/>
        <v/>
      </c>
      <c r="BU197" t="str">
        <f t="shared" si="76"/>
        <v/>
      </c>
      <c r="BV197" t="str">
        <f t="shared" si="77"/>
        <v/>
      </c>
      <c r="BW197">
        <f t="shared" si="78"/>
        <v>4</v>
      </c>
      <c r="BX197">
        <f t="shared" si="79"/>
        <v>0</v>
      </c>
      <c r="BY197">
        <f t="shared" si="80"/>
        <v>0</v>
      </c>
      <c r="BZ197">
        <f t="shared" si="81"/>
        <v>1</v>
      </c>
      <c r="CA197">
        <f t="shared" si="82"/>
        <v>1</v>
      </c>
      <c r="CB197">
        <f t="shared" si="83"/>
        <v>0</v>
      </c>
    </row>
    <row r="198" spans="1:80" x14ac:dyDescent="0.35">
      <c r="A198">
        <v>4.6516884000000003</v>
      </c>
      <c r="B198">
        <v>2011</v>
      </c>
      <c r="C198">
        <v>54</v>
      </c>
      <c r="D198">
        <v>1</v>
      </c>
      <c r="E198">
        <v>3</v>
      </c>
      <c r="F198">
        <v>-9</v>
      </c>
      <c r="G198">
        <v>1</v>
      </c>
      <c r="H198">
        <v>17128</v>
      </c>
      <c r="I198">
        <v>3</v>
      </c>
      <c r="J198">
        <v>1</v>
      </c>
      <c r="K198">
        <v>266800</v>
      </c>
      <c r="L198">
        <v>1</v>
      </c>
      <c r="M198">
        <v>1</v>
      </c>
      <c r="N198">
        <v>20</v>
      </c>
      <c r="O198">
        <v>41401</v>
      </c>
      <c r="P198">
        <v>4280</v>
      </c>
      <c r="Q198">
        <v>5119</v>
      </c>
      <c r="R198" t="s">
        <v>85</v>
      </c>
      <c r="S198">
        <v>4821</v>
      </c>
      <c r="T198">
        <v>5990</v>
      </c>
      <c r="U198">
        <v>4111</v>
      </c>
      <c r="V198">
        <v>2639</v>
      </c>
      <c r="W198">
        <v>4389</v>
      </c>
      <c r="X198">
        <v>25000</v>
      </c>
      <c r="Y198" t="s">
        <v>172</v>
      </c>
      <c r="Z198">
        <v>412</v>
      </c>
      <c r="AA198">
        <v>43310</v>
      </c>
      <c r="AB198">
        <v>45829</v>
      </c>
      <c r="AC198">
        <v>4263</v>
      </c>
      <c r="AD198">
        <v>3768</v>
      </c>
      <c r="AE198">
        <v>3722</v>
      </c>
      <c r="AF198">
        <v>66</v>
      </c>
      <c r="AG198">
        <v>8856</v>
      </c>
      <c r="AH198">
        <v>9920</v>
      </c>
      <c r="AI198">
        <v>3607</v>
      </c>
      <c r="AJ198">
        <v>48</v>
      </c>
      <c r="AK198">
        <v>42</v>
      </c>
      <c r="AL198">
        <v>44</v>
      </c>
      <c r="AM198">
        <v>8892</v>
      </c>
      <c r="AN198">
        <v>966</v>
      </c>
      <c r="AO198">
        <v>9671</v>
      </c>
      <c r="AP198" t="s">
        <v>62</v>
      </c>
      <c r="AQ198" t="s">
        <v>62</v>
      </c>
      <c r="AR198" t="s">
        <v>62</v>
      </c>
      <c r="AS198">
        <v>6</v>
      </c>
      <c r="AT198">
        <v>6</v>
      </c>
      <c r="AU198">
        <v>6</v>
      </c>
      <c r="AV198">
        <v>6</v>
      </c>
      <c r="AW198">
        <v>6</v>
      </c>
      <c r="AX198">
        <v>6</v>
      </c>
      <c r="AY198">
        <v>6</v>
      </c>
      <c r="AZ198">
        <v>6</v>
      </c>
      <c r="BA198">
        <v>6</v>
      </c>
      <c r="BB198">
        <v>3</v>
      </c>
      <c r="BC198">
        <v>0</v>
      </c>
      <c r="BD198">
        <v>0</v>
      </c>
      <c r="BE198">
        <v>-99</v>
      </c>
      <c r="BF198">
        <v>-99</v>
      </c>
      <c r="BG198">
        <v>-99</v>
      </c>
      <c r="BH198">
        <f t="shared" si="63"/>
        <v>6</v>
      </c>
      <c r="BI198" t="str">
        <f t="shared" si="64"/>
        <v/>
      </c>
      <c r="BJ198" t="str">
        <f t="shared" si="65"/>
        <v/>
      </c>
      <c r="BK198" t="str">
        <f t="shared" si="66"/>
        <v/>
      </c>
      <c r="BL198" t="str">
        <f t="shared" si="67"/>
        <v/>
      </c>
      <c r="BM198" t="str">
        <f t="shared" si="68"/>
        <v/>
      </c>
      <c r="BN198" t="str">
        <f t="shared" si="69"/>
        <v/>
      </c>
      <c r="BO198" t="str">
        <f t="shared" si="70"/>
        <v/>
      </c>
      <c r="BP198" t="str">
        <f t="shared" si="71"/>
        <v/>
      </c>
      <c r="BQ198" t="str">
        <f t="shared" si="72"/>
        <v/>
      </c>
      <c r="BR198" t="str">
        <f t="shared" si="73"/>
        <v/>
      </c>
      <c r="BS198" t="str">
        <f t="shared" si="74"/>
        <v/>
      </c>
      <c r="BT198" t="str">
        <f t="shared" si="75"/>
        <v/>
      </c>
      <c r="BU198" t="str">
        <f t="shared" si="76"/>
        <v/>
      </c>
      <c r="BV198" t="str">
        <f t="shared" si="77"/>
        <v/>
      </c>
      <c r="BW198">
        <f t="shared" si="78"/>
        <v>6</v>
      </c>
      <c r="BX198">
        <f t="shared" si="79"/>
        <v>1</v>
      </c>
      <c r="BY198">
        <f t="shared" si="80"/>
        <v>0</v>
      </c>
      <c r="BZ198">
        <f t="shared" si="81"/>
        <v>0</v>
      </c>
      <c r="CA198">
        <f t="shared" si="82"/>
        <v>0</v>
      </c>
      <c r="CB198">
        <f t="shared" si="83"/>
        <v>1</v>
      </c>
    </row>
    <row r="199" spans="1:80" x14ac:dyDescent="0.35">
      <c r="A199">
        <v>4.6516884000000003</v>
      </c>
      <c r="B199">
        <v>2011</v>
      </c>
      <c r="C199">
        <v>54</v>
      </c>
      <c r="D199">
        <v>0</v>
      </c>
      <c r="E199">
        <v>4</v>
      </c>
      <c r="F199">
        <v>5</v>
      </c>
      <c r="G199">
        <v>1</v>
      </c>
      <c r="H199">
        <v>17268</v>
      </c>
      <c r="I199">
        <v>19</v>
      </c>
      <c r="J199">
        <v>1</v>
      </c>
      <c r="K199">
        <v>464892</v>
      </c>
      <c r="L199">
        <v>4</v>
      </c>
      <c r="M199">
        <v>1</v>
      </c>
      <c r="N199">
        <v>6</v>
      </c>
      <c r="O199">
        <v>41041</v>
      </c>
      <c r="P199">
        <v>78551</v>
      </c>
      <c r="Q199">
        <v>42821</v>
      </c>
      <c r="R199">
        <v>4271</v>
      </c>
      <c r="S199">
        <v>2761</v>
      </c>
      <c r="T199">
        <v>5601</v>
      </c>
      <c r="U199">
        <v>4260</v>
      </c>
      <c r="V199" t="s">
        <v>63</v>
      </c>
      <c r="W199">
        <v>28866</v>
      </c>
      <c r="X199">
        <v>2724</v>
      </c>
      <c r="Y199">
        <v>25002</v>
      </c>
      <c r="Z199">
        <v>41401</v>
      </c>
      <c r="AA199">
        <v>27800</v>
      </c>
      <c r="AB199">
        <v>4148</v>
      </c>
      <c r="AC199">
        <v>2989</v>
      </c>
      <c r="AD199">
        <v>3768</v>
      </c>
      <c r="AE199">
        <v>3614</v>
      </c>
      <c r="AF199">
        <v>3615</v>
      </c>
      <c r="AG199">
        <v>3774</v>
      </c>
      <c r="AH199">
        <v>3961</v>
      </c>
      <c r="AI199">
        <v>8848</v>
      </c>
      <c r="AJ199">
        <v>3893</v>
      </c>
      <c r="AK199">
        <v>3891</v>
      </c>
      <c r="AL199">
        <v>3891</v>
      </c>
      <c r="AM199">
        <v>9915</v>
      </c>
      <c r="AN199">
        <v>9744</v>
      </c>
      <c r="AO199" t="s">
        <v>62</v>
      </c>
      <c r="AP199" t="s">
        <v>62</v>
      </c>
      <c r="AQ199" t="s">
        <v>62</v>
      </c>
      <c r="AR199" t="s">
        <v>62</v>
      </c>
      <c r="AS199">
        <v>6</v>
      </c>
      <c r="AT199">
        <v>-99</v>
      </c>
      <c r="AU199">
        <v>-99</v>
      </c>
      <c r="AV199">
        <v>-99</v>
      </c>
      <c r="AW199">
        <v>-99</v>
      </c>
      <c r="AX199">
        <v>-99</v>
      </c>
      <c r="AY199">
        <v>-99</v>
      </c>
      <c r="AZ199">
        <v>-99</v>
      </c>
      <c r="BA199">
        <v>-99</v>
      </c>
      <c r="BB199">
        <v>-99</v>
      </c>
      <c r="BC199">
        <v>-99</v>
      </c>
      <c r="BD199">
        <v>-99</v>
      </c>
      <c r="BE199">
        <v>-99</v>
      </c>
      <c r="BF199">
        <v>-99</v>
      </c>
      <c r="BG199">
        <v>-99</v>
      </c>
      <c r="BH199">
        <f t="shared" si="63"/>
        <v>6</v>
      </c>
      <c r="BI199" t="str">
        <f t="shared" si="64"/>
        <v/>
      </c>
      <c r="BJ199" t="str">
        <f t="shared" si="65"/>
        <v/>
      </c>
      <c r="BK199" t="str">
        <f t="shared" si="66"/>
        <v/>
      </c>
      <c r="BL199" t="str">
        <f t="shared" si="67"/>
        <v/>
      </c>
      <c r="BM199" t="str">
        <f t="shared" si="68"/>
        <v/>
      </c>
      <c r="BN199" t="str">
        <f t="shared" si="69"/>
        <v/>
      </c>
      <c r="BO199" t="str">
        <f t="shared" si="70"/>
        <v/>
      </c>
      <c r="BP199" t="str">
        <f t="shared" si="71"/>
        <v/>
      </c>
      <c r="BQ199" t="str">
        <f t="shared" si="72"/>
        <v/>
      </c>
      <c r="BR199" t="str">
        <f t="shared" si="73"/>
        <v/>
      </c>
      <c r="BS199" t="str">
        <f t="shared" si="74"/>
        <v/>
      </c>
      <c r="BT199" t="str">
        <f t="shared" si="75"/>
        <v/>
      </c>
      <c r="BU199" t="str">
        <f t="shared" si="76"/>
        <v/>
      </c>
      <c r="BV199" t="str">
        <f t="shared" si="77"/>
        <v/>
      </c>
      <c r="BW199">
        <f t="shared" si="78"/>
        <v>6</v>
      </c>
      <c r="BX199">
        <f t="shared" si="79"/>
        <v>0</v>
      </c>
      <c r="BY199">
        <f t="shared" si="80"/>
        <v>1</v>
      </c>
      <c r="BZ199">
        <f t="shared" si="81"/>
        <v>1</v>
      </c>
      <c r="CA199">
        <f t="shared" si="82"/>
        <v>1</v>
      </c>
      <c r="CB199">
        <f t="shared" si="83"/>
        <v>0</v>
      </c>
    </row>
    <row r="200" spans="1:80" x14ac:dyDescent="0.35">
      <c r="A200">
        <v>4.6516884000000003</v>
      </c>
      <c r="B200">
        <v>2011</v>
      </c>
      <c r="C200">
        <v>54</v>
      </c>
      <c r="D200">
        <v>0</v>
      </c>
      <c r="E200">
        <v>2</v>
      </c>
      <c r="F200">
        <v>-9</v>
      </c>
      <c r="G200">
        <v>0</v>
      </c>
      <c r="H200">
        <v>17268</v>
      </c>
      <c r="I200">
        <v>5</v>
      </c>
      <c r="J200">
        <v>1</v>
      </c>
      <c r="K200">
        <v>194652</v>
      </c>
      <c r="L200">
        <v>3</v>
      </c>
      <c r="M200">
        <v>2</v>
      </c>
      <c r="N200">
        <v>1</v>
      </c>
      <c r="O200">
        <v>41401</v>
      </c>
      <c r="P200">
        <v>42843</v>
      </c>
      <c r="Q200">
        <v>2851</v>
      </c>
      <c r="R200">
        <v>2761</v>
      </c>
      <c r="S200">
        <v>4142</v>
      </c>
      <c r="T200">
        <v>4280</v>
      </c>
      <c r="U200">
        <v>4148</v>
      </c>
      <c r="V200">
        <v>4414</v>
      </c>
      <c r="W200">
        <v>44020</v>
      </c>
      <c r="X200">
        <v>4404</v>
      </c>
      <c r="Y200">
        <v>4240</v>
      </c>
      <c r="Z200">
        <v>4272</v>
      </c>
      <c r="AA200">
        <v>2752</v>
      </c>
      <c r="AB200">
        <v>2738</v>
      </c>
      <c r="AC200">
        <v>4473</v>
      </c>
      <c r="AD200">
        <v>3768</v>
      </c>
      <c r="AE200">
        <v>8856</v>
      </c>
      <c r="AF200">
        <v>66</v>
      </c>
      <c r="AG200">
        <v>3950</v>
      </c>
      <c r="AH200">
        <v>3990</v>
      </c>
      <c r="AI200">
        <v>45</v>
      </c>
      <c r="AJ200">
        <v>40</v>
      </c>
      <c r="AK200">
        <v>3606</v>
      </c>
      <c r="AL200">
        <v>48</v>
      </c>
      <c r="AM200">
        <v>41</v>
      </c>
      <c r="AN200">
        <v>3722</v>
      </c>
      <c r="AO200">
        <v>8853</v>
      </c>
      <c r="AP200">
        <v>8856</v>
      </c>
      <c r="AQ200">
        <v>9904</v>
      </c>
      <c r="AR200" t="s">
        <v>62</v>
      </c>
      <c r="AS200">
        <v>6</v>
      </c>
      <c r="AT200">
        <v>6</v>
      </c>
      <c r="AU200">
        <v>6</v>
      </c>
      <c r="AV200">
        <v>6</v>
      </c>
      <c r="AW200">
        <v>6</v>
      </c>
      <c r="AX200">
        <v>6</v>
      </c>
      <c r="AY200">
        <v>6</v>
      </c>
      <c r="AZ200">
        <v>6</v>
      </c>
      <c r="BA200">
        <v>6</v>
      </c>
      <c r="BB200">
        <v>6</v>
      </c>
      <c r="BC200">
        <v>0</v>
      </c>
      <c r="BD200">
        <v>0</v>
      </c>
      <c r="BE200">
        <v>0</v>
      </c>
      <c r="BF200">
        <v>7</v>
      </c>
      <c r="BG200">
        <v>-99</v>
      </c>
      <c r="BH200">
        <f t="shared" si="63"/>
        <v>6</v>
      </c>
      <c r="BI200" t="str">
        <f t="shared" si="64"/>
        <v/>
      </c>
      <c r="BJ200" t="str">
        <f t="shared" si="65"/>
        <v/>
      </c>
      <c r="BK200" t="str">
        <f t="shared" si="66"/>
        <v/>
      </c>
      <c r="BL200" t="str">
        <f t="shared" si="67"/>
        <v/>
      </c>
      <c r="BM200" t="str">
        <f t="shared" si="68"/>
        <v/>
      </c>
      <c r="BN200" t="str">
        <f t="shared" si="69"/>
        <v/>
      </c>
      <c r="BO200" t="str">
        <f t="shared" si="70"/>
        <v/>
      </c>
      <c r="BP200" t="str">
        <f t="shared" si="71"/>
        <v/>
      </c>
      <c r="BQ200" t="str">
        <f t="shared" si="72"/>
        <v/>
      </c>
      <c r="BR200" t="str">
        <f t="shared" si="73"/>
        <v/>
      </c>
      <c r="BS200" t="str">
        <f t="shared" si="74"/>
        <v/>
      </c>
      <c r="BT200" t="str">
        <f t="shared" si="75"/>
        <v/>
      </c>
      <c r="BU200" t="str">
        <f t="shared" si="76"/>
        <v/>
      </c>
      <c r="BV200" t="str">
        <f t="shared" si="77"/>
        <v/>
      </c>
      <c r="BW200">
        <f t="shared" si="78"/>
        <v>6</v>
      </c>
      <c r="BX200">
        <f t="shared" si="79"/>
        <v>1</v>
      </c>
      <c r="BY200">
        <f t="shared" si="80"/>
        <v>0</v>
      </c>
      <c r="BZ200">
        <f t="shared" si="81"/>
        <v>0</v>
      </c>
      <c r="CA200">
        <f t="shared" si="82"/>
        <v>0</v>
      </c>
      <c r="CB200">
        <f t="shared" si="83"/>
        <v>1</v>
      </c>
    </row>
    <row r="201" spans="1:80" x14ac:dyDescent="0.35">
      <c r="A201">
        <v>5.0519977999999996</v>
      </c>
      <c r="B201">
        <v>2011</v>
      </c>
      <c r="C201">
        <v>54</v>
      </c>
      <c r="D201">
        <v>1</v>
      </c>
      <c r="E201">
        <v>4</v>
      </c>
      <c r="F201">
        <v>-9</v>
      </c>
      <c r="G201">
        <v>0</v>
      </c>
      <c r="H201">
        <v>21014</v>
      </c>
      <c r="I201">
        <v>1</v>
      </c>
      <c r="J201">
        <v>3</v>
      </c>
      <c r="K201">
        <v>160679</v>
      </c>
      <c r="L201">
        <v>3</v>
      </c>
      <c r="M201">
        <v>1</v>
      </c>
      <c r="N201">
        <v>20</v>
      </c>
      <c r="O201">
        <v>41071</v>
      </c>
      <c r="P201">
        <v>73027</v>
      </c>
      <c r="Q201">
        <v>41401</v>
      </c>
      <c r="R201">
        <v>40390</v>
      </c>
      <c r="S201">
        <v>5859</v>
      </c>
      <c r="T201">
        <v>4148</v>
      </c>
      <c r="U201">
        <v>2809</v>
      </c>
      <c r="V201">
        <v>2724</v>
      </c>
      <c r="W201">
        <v>25080</v>
      </c>
      <c r="X201">
        <v>70715</v>
      </c>
      <c r="Y201">
        <v>25060</v>
      </c>
      <c r="Z201">
        <v>3572</v>
      </c>
      <c r="AA201">
        <v>4439</v>
      </c>
      <c r="AB201">
        <v>42769</v>
      </c>
      <c r="AC201" t="s">
        <v>174</v>
      </c>
      <c r="AD201">
        <v>3768</v>
      </c>
      <c r="AE201">
        <v>3723</v>
      </c>
      <c r="AF201">
        <v>66</v>
      </c>
      <c r="AG201">
        <v>46</v>
      </c>
      <c r="AH201">
        <v>41</v>
      </c>
      <c r="AI201">
        <v>3607</v>
      </c>
      <c r="AJ201" t="s">
        <v>62</v>
      </c>
      <c r="AK201" t="s">
        <v>62</v>
      </c>
      <c r="AL201" t="s">
        <v>62</v>
      </c>
      <c r="AM201" t="s">
        <v>62</v>
      </c>
      <c r="AN201" t="s">
        <v>62</v>
      </c>
      <c r="AO201" t="s">
        <v>62</v>
      </c>
      <c r="AP201" t="s">
        <v>62</v>
      </c>
      <c r="AQ201" t="s">
        <v>62</v>
      </c>
      <c r="AR201" t="s">
        <v>62</v>
      </c>
      <c r="AS201">
        <v>6</v>
      </c>
      <c r="AT201">
        <v>6</v>
      </c>
      <c r="AU201">
        <v>6</v>
      </c>
      <c r="AV201">
        <v>6</v>
      </c>
      <c r="AW201">
        <v>6</v>
      </c>
      <c r="AX201">
        <v>6</v>
      </c>
      <c r="AY201">
        <v>-99</v>
      </c>
      <c r="AZ201">
        <v>-99</v>
      </c>
      <c r="BA201">
        <v>-99</v>
      </c>
      <c r="BB201">
        <v>-99</v>
      </c>
      <c r="BC201">
        <v>-99</v>
      </c>
      <c r="BD201">
        <v>-99</v>
      </c>
      <c r="BE201">
        <v>-99</v>
      </c>
      <c r="BF201">
        <v>-99</v>
      </c>
      <c r="BG201">
        <v>-99</v>
      </c>
      <c r="BH201">
        <f t="shared" si="63"/>
        <v>6</v>
      </c>
      <c r="BI201" t="str">
        <f t="shared" si="64"/>
        <v/>
      </c>
      <c r="BJ201" t="str">
        <f t="shared" si="65"/>
        <v/>
      </c>
      <c r="BK201" t="str">
        <f t="shared" si="66"/>
        <v/>
      </c>
      <c r="BL201" t="str">
        <f t="shared" si="67"/>
        <v/>
      </c>
      <c r="BM201" t="str">
        <f t="shared" si="68"/>
        <v/>
      </c>
      <c r="BN201" t="str">
        <f t="shared" si="69"/>
        <v/>
      </c>
      <c r="BO201" t="str">
        <f t="shared" si="70"/>
        <v/>
      </c>
      <c r="BP201" t="str">
        <f t="shared" si="71"/>
        <v/>
      </c>
      <c r="BQ201" t="str">
        <f t="shared" si="72"/>
        <v/>
      </c>
      <c r="BR201" t="str">
        <f t="shared" si="73"/>
        <v/>
      </c>
      <c r="BS201" t="str">
        <f t="shared" si="74"/>
        <v/>
      </c>
      <c r="BT201" t="str">
        <f t="shared" si="75"/>
        <v/>
      </c>
      <c r="BU201" t="str">
        <f t="shared" si="76"/>
        <v/>
      </c>
      <c r="BV201" t="str">
        <f t="shared" si="77"/>
        <v/>
      </c>
      <c r="BW201">
        <f t="shared" si="78"/>
        <v>6</v>
      </c>
      <c r="BX201">
        <f t="shared" si="79"/>
        <v>1</v>
      </c>
      <c r="BY201">
        <f t="shared" si="80"/>
        <v>0</v>
      </c>
      <c r="BZ201">
        <f t="shared" si="81"/>
        <v>1</v>
      </c>
      <c r="CA201">
        <f t="shared" si="82"/>
        <v>1</v>
      </c>
      <c r="CB201">
        <f t="shared" si="83"/>
        <v>0</v>
      </c>
    </row>
    <row r="202" spans="1:80" x14ac:dyDescent="0.35">
      <c r="A202">
        <v>4.6516884000000003</v>
      </c>
      <c r="B202">
        <v>2011</v>
      </c>
      <c r="C202">
        <v>54</v>
      </c>
      <c r="D202">
        <v>1</v>
      </c>
      <c r="E202">
        <v>3</v>
      </c>
      <c r="F202">
        <v>-9</v>
      </c>
      <c r="G202">
        <v>0</v>
      </c>
      <c r="H202">
        <v>29088</v>
      </c>
      <c r="I202">
        <v>4</v>
      </c>
      <c r="J202">
        <v>1</v>
      </c>
      <c r="K202">
        <v>155656</v>
      </c>
      <c r="L202">
        <v>2</v>
      </c>
      <c r="M202">
        <v>3</v>
      </c>
      <c r="N202">
        <v>20</v>
      </c>
      <c r="O202">
        <v>42823</v>
      </c>
      <c r="P202">
        <v>41071</v>
      </c>
      <c r="Q202">
        <v>51884</v>
      </c>
      <c r="R202">
        <v>4254</v>
      </c>
      <c r="S202">
        <v>2761</v>
      </c>
      <c r="T202">
        <v>5601</v>
      </c>
      <c r="U202">
        <v>5119</v>
      </c>
      <c r="V202">
        <v>4271</v>
      </c>
      <c r="W202">
        <v>4280</v>
      </c>
      <c r="X202">
        <v>2875</v>
      </c>
      <c r="Y202">
        <v>3970</v>
      </c>
      <c r="Z202">
        <v>4275</v>
      </c>
      <c r="AA202">
        <v>4240</v>
      </c>
      <c r="AB202">
        <v>42741</v>
      </c>
      <c r="AC202">
        <v>25000</v>
      </c>
      <c r="AD202">
        <v>3768</v>
      </c>
      <c r="AE202">
        <v>3721</v>
      </c>
      <c r="AF202">
        <v>8848</v>
      </c>
      <c r="AG202">
        <v>9604</v>
      </c>
      <c r="AH202">
        <v>3491</v>
      </c>
      <c r="AI202">
        <v>3893</v>
      </c>
      <c r="AJ202" t="s">
        <v>62</v>
      </c>
      <c r="AK202" t="s">
        <v>62</v>
      </c>
      <c r="AL202" t="s">
        <v>62</v>
      </c>
      <c r="AM202" t="s">
        <v>62</v>
      </c>
      <c r="AN202" t="s">
        <v>62</v>
      </c>
      <c r="AO202" t="s">
        <v>62</v>
      </c>
      <c r="AP202" t="s">
        <v>62</v>
      </c>
      <c r="AQ202" t="s">
        <v>62</v>
      </c>
      <c r="AR202" t="s">
        <v>62</v>
      </c>
      <c r="AS202">
        <v>8</v>
      </c>
      <c r="AT202">
        <v>8</v>
      </c>
      <c r="AU202">
        <v>8</v>
      </c>
      <c r="AV202">
        <v>8</v>
      </c>
      <c r="AW202">
        <v>3</v>
      </c>
      <c r="AX202">
        <v>4</v>
      </c>
      <c r="AY202">
        <v>-99</v>
      </c>
      <c r="AZ202">
        <v>-99</v>
      </c>
      <c r="BA202">
        <v>-99</v>
      </c>
      <c r="BB202">
        <v>-99</v>
      </c>
      <c r="BC202">
        <v>-99</v>
      </c>
      <c r="BD202">
        <v>-99</v>
      </c>
      <c r="BE202">
        <v>-99</v>
      </c>
      <c r="BF202">
        <v>-99</v>
      </c>
      <c r="BG202">
        <v>-99</v>
      </c>
      <c r="BH202">
        <f t="shared" si="63"/>
        <v>8</v>
      </c>
      <c r="BI202" t="str">
        <f t="shared" si="64"/>
        <v/>
      </c>
      <c r="BJ202" t="str">
        <f t="shared" si="65"/>
        <v/>
      </c>
      <c r="BK202" t="str">
        <f t="shared" si="66"/>
        <v/>
      </c>
      <c r="BL202" t="str">
        <f t="shared" si="67"/>
        <v/>
      </c>
      <c r="BM202" t="str">
        <f t="shared" si="68"/>
        <v/>
      </c>
      <c r="BN202" t="str">
        <f t="shared" si="69"/>
        <v/>
      </c>
      <c r="BO202" t="str">
        <f t="shared" si="70"/>
        <v/>
      </c>
      <c r="BP202" t="str">
        <f t="shared" si="71"/>
        <v/>
      </c>
      <c r="BQ202" t="str">
        <f t="shared" si="72"/>
        <v/>
      </c>
      <c r="BR202" t="str">
        <f t="shared" si="73"/>
        <v/>
      </c>
      <c r="BS202" t="str">
        <f t="shared" si="74"/>
        <v/>
      </c>
      <c r="BT202" t="str">
        <f t="shared" si="75"/>
        <v/>
      </c>
      <c r="BU202" t="str">
        <f t="shared" si="76"/>
        <v/>
      </c>
      <c r="BV202" t="str">
        <f t="shared" si="77"/>
        <v/>
      </c>
      <c r="BW202">
        <f t="shared" si="78"/>
        <v>8</v>
      </c>
      <c r="BX202">
        <f t="shared" si="79"/>
        <v>0</v>
      </c>
      <c r="BY202">
        <f t="shared" si="80"/>
        <v>0</v>
      </c>
      <c r="BZ202">
        <f t="shared" si="81"/>
        <v>1</v>
      </c>
      <c r="CA202">
        <f t="shared" si="82"/>
        <v>1</v>
      </c>
      <c r="CB202">
        <f t="shared" si="83"/>
        <v>1</v>
      </c>
    </row>
    <row r="203" spans="1:80" x14ac:dyDescent="0.35">
      <c r="A203">
        <v>4.5205622999999999</v>
      </c>
      <c r="B203">
        <v>2011</v>
      </c>
      <c r="C203">
        <v>54</v>
      </c>
      <c r="D203">
        <v>0</v>
      </c>
      <c r="E203">
        <v>2</v>
      </c>
      <c r="F203">
        <v>-9</v>
      </c>
      <c r="G203">
        <v>0</v>
      </c>
      <c r="H203">
        <v>29185</v>
      </c>
      <c r="I203">
        <v>8</v>
      </c>
      <c r="J203">
        <v>1</v>
      </c>
      <c r="K203">
        <v>138469</v>
      </c>
      <c r="L203">
        <v>1</v>
      </c>
      <c r="M203">
        <v>1</v>
      </c>
      <c r="N203">
        <v>1</v>
      </c>
      <c r="O203">
        <v>41071</v>
      </c>
      <c r="P203">
        <v>5849</v>
      </c>
      <c r="Q203">
        <v>25000</v>
      </c>
      <c r="R203">
        <v>41401</v>
      </c>
      <c r="S203">
        <v>40390</v>
      </c>
      <c r="T203">
        <v>5859</v>
      </c>
      <c r="U203">
        <v>2859</v>
      </c>
      <c r="V203">
        <v>2662</v>
      </c>
      <c r="W203">
        <v>4370</v>
      </c>
      <c r="X203">
        <v>43310</v>
      </c>
      <c r="Y203">
        <v>30029</v>
      </c>
      <c r="Z203" t="s">
        <v>61</v>
      </c>
      <c r="AA203" t="s">
        <v>61</v>
      </c>
      <c r="AB203" t="s">
        <v>61</v>
      </c>
      <c r="AC203" t="s">
        <v>61</v>
      </c>
      <c r="AD203">
        <v>3768</v>
      </c>
      <c r="AE203">
        <v>3722</v>
      </c>
      <c r="AF203">
        <v>66</v>
      </c>
      <c r="AG203">
        <v>8856</v>
      </c>
      <c r="AH203">
        <v>8853</v>
      </c>
      <c r="AI203">
        <v>3607</v>
      </c>
      <c r="AJ203">
        <v>48</v>
      </c>
      <c r="AK203">
        <v>41</v>
      </c>
      <c r="AL203">
        <v>8856</v>
      </c>
      <c r="AM203">
        <v>8848</v>
      </c>
      <c r="AN203" t="s">
        <v>62</v>
      </c>
      <c r="AO203" t="s">
        <v>62</v>
      </c>
      <c r="AP203" t="s">
        <v>62</v>
      </c>
      <c r="AQ203" t="s">
        <v>62</v>
      </c>
      <c r="AR203" t="s">
        <v>62</v>
      </c>
      <c r="AS203">
        <v>9</v>
      </c>
      <c r="AT203">
        <v>3</v>
      </c>
      <c r="AU203">
        <v>9</v>
      </c>
      <c r="AV203">
        <v>3</v>
      </c>
      <c r="AW203">
        <v>3</v>
      </c>
      <c r="AX203">
        <v>9</v>
      </c>
      <c r="AY203">
        <v>9</v>
      </c>
      <c r="AZ203">
        <v>9</v>
      </c>
      <c r="BA203">
        <v>9</v>
      </c>
      <c r="BB203">
        <v>9</v>
      </c>
      <c r="BC203">
        <v>-99</v>
      </c>
      <c r="BD203">
        <v>-99</v>
      </c>
      <c r="BE203">
        <v>-99</v>
      </c>
      <c r="BF203">
        <v>-99</v>
      </c>
      <c r="BG203">
        <v>-99</v>
      </c>
      <c r="BH203">
        <f t="shared" si="63"/>
        <v>9</v>
      </c>
      <c r="BI203" t="str">
        <f t="shared" si="64"/>
        <v/>
      </c>
      <c r="BJ203" t="str">
        <f t="shared" si="65"/>
        <v/>
      </c>
      <c r="BK203" t="str">
        <f t="shared" si="66"/>
        <v/>
      </c>
      <c r="BL203" t="str">
        <f t="shared" si="67"/>
        <v/>
      </c>
      <c r="BM203" t="str">
        <f t="shared" si="68"/>
        <v/>
      </c>
      <c r="BN203" t="str">
        <f t="shared" si="69"/>
        <v/>
      </c>
      <c r="BO203" t="str">
        <f t="shared" si="70"/>
        <v/>
      </c>
      <c r="BP203" t="str">
        <f t="shared" si="71"/>
        <v/>
      </c>
      <c r="BQ203" t="str">
        <f t="shared" si="72"/>
        <v/>
      </c>
      <c r="BR203" t="str">
        <f t="shared" si="73"/>
        <v/>
      </c>
      <c r="BS203" t="str">
        <f t="shared" si="74"/>
        <v/>
      </c>
      <c r="BT203" t="str">
        <f t="shared" si="75"/>
        <v/>
      </c>
      <c r="BU203" t="str">
        <f t="shared" si="76"/>
        <v/>
      </c>
      <c r="BV203" t="str">
        <f t="shared" si="77"/>
        <v/>
      </c>
      <c r="BW203">
        <f t="shared" si="78"/>
        <v>9</v>
      </c>
      <c r="BX203">
        <f t="shared" si="79"/>
        <v>1</v>
      </c>
      <c r="BY203">
        <f t="shared" si="80"/>
        <v>0</v>
      </c>
      <c r="BZ203">
        <f t="shared" si="81"/>
        <v>1</v>
      </c>
      <c r="CA203">
        <f t="shared" si="82"/>
        <v>1</v>
      </c>
      <c r="CB203">
        <f t="shared" si="83"/>
        <v>0</v>
      </c>
    </row>
    <row r="204" spans="1:80" x14ac:dyDescent="0.35">
      <c r="A204">
        <v>4.5205622999999999</v>
      </c>
      <c r="B204">
        <v>2011</v>
      </c>
      <c r="C204">
        <v>54</v>
      </c>
      <c r="D204">
        <v>1</v>
      </c>
      <c r="E204">
        <v>3</v>
      </c>
      <c r="F204">
        <v>-9</v>
      </c>
      <c r="G204">
        <v>0</v>
      </c>
      <c r="H204">
        <v>29185</v>
      </c>
      <c r="I204">
        <v>16</v>
      </c>
      <c r="J204">
        <v>2</v>
      </c>
      <c r="K204">
        <v>313764</v>
      </c>
      <c r="L204">
        <v>-9</v>
      </c>
      <c r="M204">
        <v>3</v>
      </c>
      <c r="N204">
        <v>20</v>
      </c>
      <c r="O204">
        <v>42843</v>
      </c>
      <c r="P204">
        <v>5990</v>
      </c>
      <c r="Q204">
        <v>4111</v>
      </c>
      <c r="R204">
        <v>2753</v>
      </c>
      <c r="S204">
        <v>4148</v>
      </c>
      <c r="T204">
        <v>32723</v>
      </c>
      <c r="U204">
        <v>4280</v>
      </c>
      <c r="V204">
        <v>4019</v>
      </c>
      <c r="W204">
        <v>41401</v>
      </c>
      <c r="X204">
        <v>42731</v>
      </c>
      <c r="Y204">
        <v>4439</v>
      </c>
      <c r="Z204" t="s">
        <v>63</v>
      </c>
      <c r="AA204">
        <v>59970</v>
      </c>
      <c r="AB204">
        <v>7099</v>
      </c>
      <c r="AC204">
        <v>60886</v>
      </c>
      <c r="AD204">
        <v>3768</v>
      </c>
      <c r="AE204">
        <v>8856</v>
      </c>
      <c r="AF204">
        <v>66</v>
      </c>
      <c r="AG204">
        <v>3607</v>
      </c>
      <c r="AH204">
        <v>9604</v>
      </c>
      <c r="AI204">
        <v>9671</v>
      </c>
      <c r="AJ204" t="s">
        <v>62</v>
      </c>
      <c r="AK204" t="s">
        <v>62</v>
      </c>
      <c r="AL204" t="s">
        <v>62</v>
      </c>
      <c r="AM204" t="s">
        <v>62</v>
      </c>
      <c r="AN204" t="s">
        <v>62</v>
      </c>
      <c r="AO204" t="s">
        <v>62</v>
      </c>
      <c r="AP204" t="s">
        <v>62</v>
      </c>
      <c r="AQ204" t="s">
        <v>62</v>
      </c>
      <c r="AR204" t="s">
        <v>62</v>
      </c>
      <c r="AS204">
        <v>9</v>
      </c>
      <c r="AT204">
        <v>9</v>
      </c>
      <c r="AU204">
        <v>9</v>
      </c>
      <c r="AV204">
        <v>9</v>
      </c>
      <c r="AW204">
        <v>0</v>
      </c>
      <c r="AX204">
        <v>9</v>
      </c>
      <c r="AY204">
        <v>-99</v>
      </c>
      <c r="AZ204">
        <v>-99</v>
      </c>
      <c r="BA204">
        <v>-99</v>
      </c>
      <c r="BB204">
        <v>-99</v>
      </c>
      <c r="BC204">
        <v>-99</v>
      </c>
      <c r="BD204">
        <v>-99</v>
      </c>
      <c r="BE204">
        <v>-99</v>
      </c>
      <c r="BF204">
        <v>-99</v>
      </c>
      <c r="BG204">
        <v>-99</v>
      </c>
      <c r="BH204">
        <f t="shared" si="63"/>
        <v>9</v>
      </c>
      <c r="BI204" t="str">
        <f t="shared" si="64"/>
        <v/>
      </c>
      <c r="BJ204" t="str">
        <f t="shared" si="65"/>
        <v/>
      </c>
      <c r="BK204" t="str">
        <f t="shared" si="66"/>
        <v/>
      </c>
      <c r="BL204" t="str">
        <f t="shared" si="67"/>
        <v/>
      </c>
      <c r="BM204" t="str">
        <f t="shared" si="68"/>
        <v/>
      </c>
      <c r="BN204" t="str">
        <f t="shared" si="69"/>
        <v/>
      </c>
      <c r="BO204" t="str">
        <f t="shared" si="70"/>
        <v/>
      </c>
      <c r="BP204" t="str">
        <f t="shared" si="71"/>
        <v/>
      </c>
      <c r="BQ204" t="str">
        <f t="shared" si="72"/>
        <v/>
      </c>
      <c r="BR204" t="str">
        <f t="shared" si="73"/>
        <v/>
      </c>
      <c r="BS204" t="str">
        <f t="shared" si="74"/>
        <v/>
      </c>
      <c r="BT204" t="str">
        <f t="shared" si="75"/>
        <v/>
      </c>
      <c r="BU204" t="str">
        <f t="shared" si="76"/>
        <v/>
      </c>
      <c r="BV204" t="str">
        <f t="shared" si="77"/>
        <v/>
      </c>
      <c r="BW204">
        <f t="shared" si="78"/>
        <v>9</v>
      </c>
      <c r="BX204">
        <f t="shared" si="79"/>
        <v>1</v>
      </c>
      <c r="BY204">
        <f t="shared" si="80"/>
        <v>0</v>
      </c>
      <c r="BZ204">
        <f t="shared" si="81"/>
        <v>0</v>
      </c>
      <c r="CA204">
        <f t="shared" si="82"/>
        <v>0</v>
      </c>
      <c r="CB204">
        <f t="shared" si="83"/>
        <v>1</v>
      </c>
    </row>
    <row r="205" spans="1:80" x14ac:dyDescent="0.35">
      <c r="A205">
        <v>4.5922435999999998</v>
      </c>
      <c r="B205">
        <v>2011</v>
      </c>
      <c r="C205">
        <v>54</v>
      </c>
      <c r="D205">
        <v>0</v>
      </c>
      <c r="E205">
        <v>1</v>
      </c>
      <c r="F205">
        <v>2</v>
      </c>
      <c r="G205">
        <v>0</v>
      </c>
      <c r="H205">
        <v>36336</v>
      </c>
      <c r="I205">
        <v>29</v>
      </c>
      <c r="J205">
        <v>1</v>
      </c>
      <c r="K205">
        <v>305928</v>
      </c>
      <c r="L205">
        <v>3</v>
      </c>
      <c r="M205">
        <v>3</v>
      </c>
      <c r="N205">
        <v>6</v>
      </c>
      <c r="O205">
        <v>4148</v>
      </c>
      <c r="P205">
        <v>5856</v>
      </c>
      <c r="Q205" t="s">
        <v>59</v>
      </c>
      <c r="R205">
        <v>25000</v>
      </c>
      <c r="S205">
        <v>515</v>
      </c>
      <c r="T205">
        <v>4142</v>
      </c>
      <c r="U205">
        <v>70722</v>
      </c>
      <c r="V205">
        <v>40391</v>
      </c>
      <c r="W205" t="s">
        <v>72</v>
      </c>
      <c r="X205">
        <v>41401</v>
      </c>
      <c r="Y205" t="s">
        <v>69</v>
      </c>
      <c r="Z205">
        <v>4280</v>
      </c>
      <c r="AA205">
        <v>5849</v>
      </c>
      <c r="AB205">
        <v>70703</v>
      </c>
      <c r="AC205">
        <v>78551</v>
      </c>
      <c r="AD205">
        <v>3768</v>
      </c>
      <c r="AE205">
        <v>66</v>
      </c>
      <c r="AF205">
        <v>8964</v>
      </c>
      <c r="AG205">
        <v>3893</v>
      </c>
      <c r="AH205">
        <v>8964</v>
      </c>
      <c r="AI205">
        <v>3607</v>
      </c>
      <c r="AJ205">
        <v>40</v>
      </c>
      <c r="AK205">
        <v>8856</v>
      </c>
      <c r="AL205">
        <v>45</v>
      </c>
      <c r="AM205">
        <v>3721</v>
      </c>
      <c r="AN205" t="s">
        <v>62</v>
      </c>
      <c r="AO205" t="s">
        <v>62</v>
      </c>
      <c r="AP205" t="s">
        <v>62</v>
      </c>
      <c r="AQ205" t="s">
        <v>62</v>
      </c>
      <c r="AR205" t="s">
        <v>62</v>
      </c>
      <c r="AS205">
        <v>11</v>
      </c>
      <c r="AT205">
        <v>11</v>
      </c>
      <c r="AU205">
        <v>11</v>
      </c>
      <c r="AV205">
        <v>6</v>
      </c>
      <c r="AW205">
        <v>3</v>
      </c>
      <c r="AX205">
        <v>11</v>
      </c>
      <c r="AY205">
        <v>11</v>
      </c>
      <c r="AZ205">
        <v>11</v>
      </c>
      <c r="BA205">
        <v>11</v>
      </c>
      <c r="BB205">
        <v>11</v>
      </c>
      <c r="BC205">
        <v>-99</v>
      </c>
      <c r="BD205">
        <v>-99</v>
      </c>
      <c r="BE205">
        <v>-99</v>
      </c>
      <c r="BF205">
        <v>-99</v>
      </c>
      <c r="BG205">
        <v>-99</v>
      </c>
      <c r="BH205">
        <f t="shared" si="63"/>
        <v>11</v>
      </c>
      <c r="BI205" t="str">
        <f t="shared" si="64"/>
        <v/>
      </c>
      <c r="BJ205" t="str">
        <f t="shared" si="65"/>
        <v/>
      </c>
      <c r="BK205" t="str">
        <f t="shared" si="66"/>
        <v/>
      </c>
      <c r="BL205" t="str">
        <f t="shared" si="67"/>
        <v/>
      </c>
      <c r="BM205" t="str">
        <f t="shared" si="68"/>
        <v/>
      </c>
      <c r="BN205" t="str">
        <f t="shared" si="69"/>
        <v/>
      </c>
      <c r="BO205" t="str">
        <f t="shared" si="70"/>
        <v/>
      </c>
      <c r="BP205" t="str">
        <f t="shared" si="71"/>
        <v/>
      </c>
      <c r="BQ205" t="str">
        <f t="shared" si="72"/>
        <v/>
      </c>
      <c r="BR205" t="str">
        <f t="shared" si="73"/>
        <v/>
      </c>
      <c r="BS205" t="str">
        <f t="shared" si="74"/>
        <v/>
      </c>
      <c r="BT205" t="str">
        <f t="shared" si="75"/>
        <v/>
      </c>
      <c r="BU205" t="str">
        <f t="shared" si="76"/>
        <v/>
      </c>
      <c r="BV205" t="str">
        <f t="shared" si="77"/>
        <v/>
      </c>
      <c r="BW205">
        <f t="shared" si="78"/>
        <v>11</v>
      </c>
      <c r="BX205">
        <f t="shared" si="79"/>
        <v>1</v>
      </c>
      <c r="BY205">
        <f t="shared" si="80"/>
        <v>1</v>
      </c>
      <c r="BZ205">
        <f t="shared" si="81"/>
        <v>0</v>
      </c>
      <c r="CA205">
        <f t="shared" si="82"/>
        <v>0</v>
      </c>
      <c r="CB205">
        <f t="shared" si="83"/>
        <v>1</v>
      </c>
    </row>
    <row r="206" spans="1:80" x14ac:dyDescent="0.35">
      <c r="A206">
        <v>4.0452089000000004</v>
      </c>
      <c r="B206">
        <v>2008</v>
      </c>
      <c r="C206">
        <v>55</v>
      </c>
      <c r="D206">
        <v>1</v>
      </c>
      <c r="E206">
        <v>3</v>
      </c>
      <c r="F206">
        <v>-9</v>
      </c>
      <c r="G206">
        <v>1</v>
      </c>
      <c r="H206">
        <v>4111</v>
      </c>
      <c r="I206">
        <v>1</v>
      </c>
      <c r="J206">
        <v>1</v>
      </c>
      <c r="K206">
        <v>147870</v>
      </c>
      <c r="L206">
        <v>1</v>
      </c>
      <c r="M206">
        <v>2</v>
      </c>
      <c r="N206">
        <v>20</v>
      </c>
      <c r="O206">
        <v>389</v>
      </c>
      <c r="P206">
        <v>78550</v>
      </c>
      <c r="Q206">
        <v>4240</v>
      </c>
      <c r="R206">
        <v>2875</v>
      </c>
      <c r="S206">
        <v>2763</v>
      </c>
      <c r="T206">
        <v>4280</v>
      </c>
      <c r="U206">
        <v>7863</v>
      </c>
      <c r="V206">
        <v>99592</v>
      </c>
      <c r="W206">
        <v>99812</v>
      </c>
      <c r="X206">
        <v>486</v>
      </c>
      <c r="Y206">
        <v>41072</v>
      </c>
      <c r="Z206">
        <v>20300</v>
      </c>
      <c r="AA206">
        <v>42821</v>
      </c>
      <c r="AB206">
        <v>2841</v>
      </c>
      <c r="AC206">
        <v>51881</v>
      </c>
      <c r="AD206">
        <v>3768</v>
      </c>
      <c r="AE206">
        <v>3891</v>
      </c>
      <c r="AF206">
        <v>9744</v>
      </c>
      <c r="AG206">
        <v>3893</v>
      </c>
      <c r="AH206">
        <v>9671</v>
      </c>
      <c r="AI206">
        <v>9390</v>
      </c>
      <c r="AJ206">
        <v>9904</v>
      </c>
      <c r="AK206">
        <v>9744</v>
      </c>
      <c r="AL206" t="s">
        <v>62</v>
      </c>
      <c r="AM206" t="s">
        <v>62</v>
      </c>
      <c r="AN206" t="s">
        <v>62</v>
      </c>
      <c r="AO206" t="s">
        <v>62</v>
      </c>
      <c r="AP206" t="s">
        <v>62</v>
      </c>
      <c r="AQ206" t="s">
        <v>62</v>
      </c>
      <c r="AR206" t="s">
        <v>62</v>
      </c>
      <c r="AS206">
        <v>0</v>
      </c>
      <c r="AT206">
        <v>0</v>
      </c>
      <c r="AU206">
        <v>3</v>
      </c>
      <c r="AV206">
        <v>0</v>
      </c>
      <c r="AW206">
        <v>0</v>
      </c>
      <c r="AX206">
        <v>12</v>
      </c>
      <c r="AY206">
        <v>0</v>
      </c>
      <c r="AZ206">
        <v>0</v>
      </c>
      <c r="BA206">
        <v>-99</v>
      </c>
      <c r="BB206">
        <v>-99</v>
      </c>
      <c r="BC206">
        <v>-99</v>
      </c>
      <c r="BD206">
        <v>-99</v>
      </c>
      <c r="BE206">
        <v>-99</v>
      </c>
      <c r="BF206">
        <v>-99</v>
      </c>
      <c r="BG206">
        <v>-99</v>
      </c>
      <c r="BH206">
        <f t="shared" si="63"/>
        <v>0</v>
      </c>
      <c r="BI206" t="str">
        <f t="shared" si="64"/>
        <v/>
      </c>
      <c r="BJ206" t="str">
        <f t="shared" si="65"/>
        <v/>
      </c>
      <c r="BK206" t="str">
        <f t="shared" si="66"/>
        <v/>
      </c>
      <c r="BL206" t="str">
        <f t="shared" si="67"/>
        <v/>
      </c>
      <c r="BM206" t="str">
        <f t="shared" si="68"/>
        <v/>
      </c>
      <c r="BN206" t="str">
        <f t="shared" si="69"/>
        <v/>
      </c>
      <c r="BO206" t="str">
        <f t="shared" si="70"/>
        <v/>
      </c>
      <c r="BP206" t="str">
        <f t="shared" si="71"/>
        <v/>
      </c>
      <c r="BQ206" t="str">
        <f t="shared" si="72"/>
        <v/>
      </c>
      <c r="BR206" t="str">
        <f t="shared" si="73"/>
        <v/>
      </c>
      <c r="BS206" t="str">
        <f t="shared" si="74"/>
        <v/>
      </c>
      <c r="BT206" t="str">
        <f t="shared" si="75"/>
        <v/>
      </c>
      <c r="BU206" t="str">
        <f t="shared" si="76"/>
        <v/>
      </c>
      <c r="BV206" t="str">
        <f t="shared" si="77"/>
        <v/>
      </c>
      <c r="BW206">
        <f t="shared" si="78"/>
        <v>0</v>
      </c>
      <c r="BX206">
        <f t="shared" si="79"/>
        <v>0</v>
      </c>
      <c r="BY206">
        <f t="shared" si="80"/>
        <v>0</v>
      </c>
      <c r="BZ206">
        <f t="shared" si="81"/>
        <v>1</v>
      </c>
      <c r="CA206">
        <f t="shared" si="82"/>
        <v>1</v>
      </c>
      <c r="CB206">
        <f t="shared" si="83"/>
        <v>1</v>
      </c>
    </row>
    <row r="207" spans="1:80" x14ac:dyDescent="0.35">
      <c r="A207">
        <v>4.8502001999999997</v>
      </c>
      <c r="B207">
        <v>2008</v>
      </c>
      <c r="C207">
        <v>55</v>
      </c>
      <c r="D207">
        <v>1</v>
      </c>
      <c r="E207">
        <v>3</v>
      </c>
      <c r="F207">
        <v>-9</v>
      </c>
      <c r="G207">
        <v>0</v>
      </c>
      <c r="H207">
        <v>6350</v>
      </c>
      <c r="I207">
        <v>2</v>
      </c>
      <c r="J207">
        <v>1</v>
      </c>
      <c r="K207">
        <v>355244</v>
      </c>
      <c r="L207">
        <v>1</v>
      </c>
      <c r="M207">
        <v>-9</v>
      </c>
      <c r="N207">
        <v>20</v>
      </c>
      <c r="O207">
        <v>4271</v>
      </c>
      <c r="P207">
        <v>5856</v>
      </c>
      <c r="Q207">
        <v>389</v>
      </c>
      <c r="R207">
        <v>51881</v>
      </c>
      <c r="S207">
        <v>99592</v>
      </c>
      <c r="T207">
        <v>42823</v>
      </c>
      <c r="U207">
        <v>78552</v>
      </c>
      <c r="V207">
        <v>486</v>
      </c>
      <c r="W207">
        <v>99811</v>
      </c>
      <c r="X207">
        <v>40391</v>
      </c>
      <c r="Y207">
        <v>42731</v>
      </c>
      <c r="Z207">
        <v>78791</v>
      </c>
      <c r="AA207">
        <v>2767</v>
      </c>
      <c r="AB207">
        <v>4148</v>
      </c>
      <c r="AC207">
        <v>41401</v>
      </c>
      <c r="AD207">
        <v>3768</v>
      </c>
      <c r="AE207">
        <v>3734</v>
      </c>
      <c r="AF207">
        <v>9604</v>
      </c>
      <c r="AG207">
        <v>9671</v>
      </c>
      <c r="AH207">
        <v>9604</v>
      </c>
      <c r="AI207">
        <v>9671</v>
      </c>
      <c r="AJ207">
        <v>5498</v>
      </c>
      <c r="AK207">
        <v>3893</v>
      </c>
      <c r="AL207">
        <v>3893</v>
      </c>
      <c r="AM207">
        <v>9904</v>
      </c>
      <c r="AN207" t="s">
        <v>62</v>
      </c>
      <c r="AO207" t="s">
        <v>62</v>
      </c>
      <c r="AP207" t="s">
        <v>62</v>
      </c>
      <c r="AQ207" t="s">
        <v>62</v>
      </c>
      <c r="AR207" t="s">
        <v>62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v>1</v>
      </c>
      <c r="AY207">
        <v>3</v>
      </c>
      <c r="AZ207">
        <v>4</v>
      </c>
      <c r="BA207">
        <v>5</v>
      </c>
      <c r="BB207">
        <v>9</v>
      </c>
      <c r="BC207">
        <v>-99</v>
      </c>
      <c r="BD207">
        <v>-99</v>
      </c>
      <c r="BE207">
        <v>-99</v>
      </c>
      <c r="BF207">
        <v>-99</v>
      </c>
      <c r="BG207">
        <v>-99</v>
      </c>
      <c r="BH207">
        <f t="shared" si="63"/>
        <v>0</v>
      </c>
      <c r="BI207" t="str">
        <f t="shared" si="64"/>
        <v/>
      </c>
      <c r="BJ207" t="str">
        <f t="shared" si="65"/>
        <v/>
      </c>
      <c r="BK207" t="str">
        <f t="shared" si="66"/>
        <v/>
      </c>
      <c r="BL207" t="str">
        <f t="shared" si="67"/>
        <v/>
      </c>
      <c r="BM207" t="str">
        <f t="shared" si="68"/>
        <v/>
      </c>
      <c r="BN207" t="str">
        <f t="shared" si="69"/>
        <v/>
      </c>
      <c r="BO207" t="str">
        <f t="shared" si="70"/>
        <v/>
      </c>
      <c r="BP207" t="str">
        <f t="shared" si="71"/>
        <v/>
      </c>
      <c r="BQ207" t="str">
        <f t="shared" si="72"/>
        <v/>
      </c>
      <c r="BR207" t="str">
        <f t="shared" si="73"/>
        <v/>
      </c>
      <c r="BS207" t="str">
        <f t="shared" si="74"/>
        <v/>
      </c>
      <c r="BT207" t="str">
        <f t="shared" si="75"/>
        <v/>
      </c>
      <c r="BU207" t="str">
        <f t="shared" si="76"/>
        <v/>
      </c>
      <c r="BV207" t="str">
        <f t="shared" si="77"/>
        <v/>
      </c>
      <c r="BW207">
        <f t="shared" si="78"/>
        <v>0</v>
      </c>
      <c r="BX207">
        <f t="shared" si="79"/>
        <v>0</v>
      </c>
      <c r="BY207">
        <f t="shared" si="80"/>
        <v>0</v>
      </c>
      <c r="BZ207">
        <f t="shared" si="81"/>
        <v>0</v>
      </c>
      <c r="CA207">
        <f t="shared" si="82"/>
        <v>0</v>
      </c>
      <c r="CB207">
        <f t="shared" si="83"/>
        <v>0</v>
      </c>
    </row>
    <row r="208" spans="1:80" x14ac:dyDescent="0.35">
      <c r="A208">
        <v>5.1214389999999996</v>
      </c>
      <c r="B208">
        <v>2008</v>
      </c>
      <c r="C208">
        <v>55</v>
      </c>
      <c r="D208">
        <v>0</v>
      </c>
      <c r="E208">
        <v>3</v>
      </c>
      <c r="F208">
        <v>-9</v>
      </c>
      <c r="G208">
        <v>0</v>
      </c>
      <c r="H208">
        <v>26155</v>
      </c>
      <c r="I208">
        <v>8</v>
      </c>
      <c r="J208">
        <v>1</v>
      </c>
      <c r="K208">
        <v>135510</v>
      </c>
      <c r="L208">
        <v>4</v>
      </c>
      <c r="M208">
        <v>3</v>
      </c>
      <c r="N208">
        <v>1</v>
      </c>
      <c r="O208">
        <v>41041</v>
      </c>
      <c r="P208">
        <v>78551</v>
      </c>
      <c r="Q208">
        <v>42741</v>
      </c>
      <c r="R208">
        <v>53081</v>
      </c>
      <c r="S208">
        <v>41401</v>
      </c>
      <c r="T208">
        <v>4142</v>
      </c>
      <c r="U208">
        <v>2720</v>
      </c>
      <c r="V208">
        <v>4019</v>
      </c>
      <c r="W208" t="s">
        <v>95</v>
      </c>
      <c r="X208" t="s">
        <v>61</v>
      </c>
      <c r="Y208" t="s">
        <v>61</v>
      </c>
      <c r="Z208" t="s">
        <v>61</v>
      </c>
      <c r="AA208" t="s">
        <v>61</v>
      </c>
      <c r="AB208" t="s">
        <v>61</v>
      </c>
      <c r="AC208" t="s">
        <v>61</v>
      </c>
      <c r="AD208">
        <v>66</v>
      </c>
      <c r="AE208">
        <v>3768</v>
      </c>
      <c r="AF208">
        <v>3607</v>
      </c>
      <c r="AG208">
        <v>40</v>
      </c>
      <c r="AH208">
        <v>46</v>
      </c>
      <c r="AI208">
        <v>3722</v>
      </c>
      <c r="AJ208" t="s">
        <v>62</v>
      </c>
      <c r="AK208" t="s">
        <v>62</v>
      </c>
      <c r="AL208" t="s">
        <v>62</v>
      </c>
      <c r="AM208" t="s">
        <v>62</v>
      </c>
      <c r="AN208" t="s">
        <v>62</v>
      </c>
      <c r="AO208" t="s">
        <v>62</v>
      </c>
      <c r="AP208" t="s">
        <v>62</v>
      </c>
      <c r="AQ208" t="s">
        <v>62</v>
      </c>
      <c r="AR208" t="s">
        <v>62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-99</v>
      </c>
      <c r="AZ208">
        <v>-99</v>
      </c>
      <c r="BA208">
        <v>-99</v>
      </c>
      <c r="BB208">
        <v>-99</v>
      </c>
      <c r="BC208">
        <v>-99</v>
      </c>
      <c r="BD208">
        <v>-99</v>
      </c>
      <c r="BE208">
        <v>-99</v>
      </c>
      <c r="BF208">
        <v>-99</v>
      </c>
      <c r="BG208">
        <v>-99</v>
      </c>
      <c r="BH208" t="str">
        <f t="shared" si="63"/>
        <v/>
      </c>
      <c r="BI208">
        <f t="shared" si="64"/>
        <v>0</v>
      </c>
      <c r="BJ208" t="str">
        <f t="shared" si="65"/>
        <v/>
      </c>
      <c r="BK208" t="str">
        <f t="shared" si="66"/>
        <v/>
      </c>
      <c r="BL208" t="str">
        <f t="shared" si="67"/>
        <v/>
      </c>
      <c r="BM208" t="str">
        <f t="shared" si="68"/>
        <v/>
      </c>
      <c r="BN208" t="str">
        <f t="shared" si="69"/>
        <v/>
      </c>
      <c r="BO208" t="str">
        <f t="shared" si="70"/>
        <v/>
      </c>
      <c r="BP208" t="str">
        <f t="shared" si="71"/>
        <v/>
      </c>
      <c r="BQ208" t="str">
        <f t="shared" si="72"/>
        <v/>
      </c>
      <c r="BR208" t="str">
        <f t="shared" si="73"/>
        <v/>
      </c>
      <c r="BS208" t="str">
        <f t="shared" si="74"/>
        <v/>
      </c>
      <c r="BT208" t="str">
        <f t="shared" si="75"/>
        <v/>
      </c>
      <c r="BU208" t="str">
        <f t="shared" si="76"/>
        <v/>
      </c>
      <c r="BV208" t="str">
        <f t="shared" si="77"/>
        <v/>
      </c>
      <c r="BW208">
        <f t="shared" si="78"/>
        <v>0</v>
      </c>
      <c r="BX208">
        <f t="shared" si="79"/>
        <v>1</v>
      </c>
      <c r="BY208">
        <f t="shared" si="80"/>
        <v>1</v>
      </c>
      <c r="BZ208">
        <f t="shared" si="81"/>
        <v>1</v>
      </c>
      <c r="CA208">
        <f t="shared" si="82"/>
        <v>1</v>
      </c>
      <c r="CB208">
        <f t="shared" si="83"/>
        <v>0</v>
      </c>
    </row>
    <row r="209" spans="1:80" x14ac:dyDescent="0.35">
      <c r="A209">
        <v>4.7367292000000001</v>
      </c>
      <c r="B209">
        <v>2008</v>
      </c>
      <c r="C209">
        <v>55</v>
      </c>
      <c r="D209">
        <v>0</v>
      </c>
      <c r="E209">
        <v>3</v>
      </c>
      <c r="F209">
        <v>-9</v>
      </c>
      <c r="G209">
        <v>0</v>
      </c>
      <c r="H209">
        <v>34087</v>
      </c>
      <c r="I209">
        <v>1</v>
      </c>
      <c r="J209">
        <v>1</v>
      </c>
      <c r="K209">
        <v>77472</v>
      </c>
      <c r="L209">
        <v>4</v>
      </c>
      <c r="M209">
        <v>3</v>
      </c>
      <c r="N209">
        <v>1</v>
      </c>
      <c r="O209">
        <v>41401</v>
      </c>
      <c r="P209">
        <v>4142</v>
      </c>
      <c r="Q209">
        <v>40390</v>
      </c>
      <c r="R209">
        <v>5853</v>
      </c>
      <c r="S209">
        <v>4254</v>
      </c>
      <c r="T209">
        <v>2724</v>
      </c>
      <c r="U209" t="s">
        <v>65</v>
      </c>
      <c r="V209">
        <v>27800</v>
      </c>
      <c r="W209">
        <v>4280</v>
      </c>
      <c r="X209" t="s">
        <v>61</v>
      </c>
      <c r="Y209" t="s">
        <v>61</v>
      </c>
      <c r="Z209" t="s">
        <v>61</v>
      </c>
      <c r="AA209" t="s">
        <v>61</v>
      </c>
      <c r="AB209" t="s">
        <v>61</v>
      </c>
      <c r="AC209" t="s">
        <v>61</v>
      </c>
      <c r="AD209">
        <v>3768</v>
      </c>
      <c r="AE209">
        <v>3722</v>
      </c>
      <c r="AF209">
        <v>66</v>
      </c>
      <c r="AG209">
        <v>8842</v>
      </c>
      <c r="AH209">
        <v>8855</v>
      </c>
      <c r="AI209">
        <v>3606</v>
      </c>
      <c r="AJ209">
        <v>45</v>
      </c>
      <c r="AK209">
        <v>41</v>
      </c>
      <c r="AL209">
        <v>44</v>
      </c>
      <c r="AM209" t="s">
        <v>62</v>
      </c>
      <c r="AN209" t="s">
        <v>62</v>
      </c>
      <c r="AO209" t="s">
        <v>62</v>
      </c>
      <c r="AP209" t="s">
        <v>62</v>
      </c>
      <c r="AQ209" t="s">
        <v>62</v>
      </c>
      <c r="AR209" t="s">
        <v>62</v>
      </c>
      <c r="AS209">
        <v>0</v>
      </c>
      <c r="AT209">
        <v>-99</v>
      </c>
      <c r="AU209">
        <v>-99</v>
      </c>
      <c r="AV209">
        <v>-99</v>
      </c>
      <c r="AW209">
        <v>-99</v>
      </c>
      <c r="AX209">
        <v>-99</v>
      </c>
      <c r="AY209">
        <v>-99</v>
      </c>
      <c r="AZ209">
        <v>-99</v>
      </c>
      <c r="BA209">
        <v>-99</v>
      </c>
      <c r="BB209">
        <v>-99</v>
      </c>
      <c r="BC209">
        <v>-99</v>
      </c>
      <c r="BD209">
        <v>-99</v>
      </c>
      <c r="BE209">
        <v>-99</v>
      </c>
      <c r="BF209">
        <v>-99</v>
      </c>
      <c r="BG209">
        <v>-99</v>
      </c>
      <c r="BH209">
        <f t="shared" si="63"/>
        <v>0</v>
      </c>
      <c r="BI209" t="str">
        <f t="shared" si="64"/>
        <v/>
      </c>
      <c r="BJ209" t="str">
        <f t="shared" si="65"/>
        <v/>
      </c>
      <c r="BK209" t="str">
        <f t="shared" si="66"/>
        <v/>
      </c>
      <c r="BL209" t="str">
        <f t="shared" si="67"/>
        <v/>
      </c>
      <c r="BM209" t="str">
        <f t="shared" si="68"/>
        <v/>
      </c>
      <c r="BN209" t="str">
        <f t="shared" si="69"/>
        <v/>
      </c>
      <c r="BO209" t="str">
        <f t="shared" si="70"/>
        <v/>
      </c>
      <c r="BP209" t="str">
        <f t="shared" si="71"/>
        <v/>
      </c>
      <c r="BQ209" t="str">
        <f t="shared" si="72"/>
        <v/>
      </c>
      <c r="BR209" t="str">
        <f t="shared" si="73"/>
        <v/>
      </c>
      <c r="BS209" t="str">
        <f t="shared" si="74"/>
        <v/>
      </c>
      <c r="BT209" t="str">
        <f t="shared" si="75"/>
        <v/>
      </c>
      <c r="BU209" t="str">
        <f t="shared" si="76"/>
        <v/>
      </c>
      <c r="BV209" t="str">
        <f t="shared" si="77"/>
        <v/>
      </c>
      <c r="BW209">
        <f t="shared" si="78"/>
        <v>0</v>
      </c>
      <c r="BX209">
        <f t="shared" si="79"/>
        <v>1</v>
      </c>
      <c r="BY209">
        <f t="shared" si="80"/>
        <v>0</v>
      </c>
      <c r="BZ209">
        <f t="shared" si="81"/>
        <v>0</v>
      </c>
      <c r="CA209">
        <f t="shared" si="82"/>
        <v>0</v>
      </c>
      <c r="CB209">
        <f t="shared" si="83"/>
        <v>1</v>
      </c>
    </row>
    <row r="210" spans="1:80" x14ac:dyDescent="0.35">
      <c r="A210">
        <v>4.9165448999999999</v>
      </c>
      <c r="B210">
        <v>2008</v>
      </c>
      <c r="C210">
        <v>55</v>
      </c>
      <c r="D210">
        <v>1</v>
      </c>
      <c r="E210">
        <v>2</v>
      </c>
      <c r="F210">
        <v>4</v>
      </c>
      <c r="G210">
        <v>0</v>
      </c>
      <c r="H210">
        <v>36125</v>
      </c>
      <c r="I210">
        <v>0</v>
      </c>
      <c r="J210">
        <v>2</v>
      </c>
      <c r="K210">
        <v>73605</v>
      </c>
      <c r="L210">
        <v>3</v>
      </c>
      <c r="M210">
        <v>1</v>
      </c>
      <c r="N210">
        <v>20</v>
      </c>
      <c r="O210">
        <v>4271</v>
      </c>
      <c r="P210">
        <v>7455</v>
      </c>
      <c r="Q210">
        <v>4280</v>
      </c>
      <c r="R210">
        <v>41401</v>
      </c>
      <c r="S210">
        <v>4148</v>
      </c>
      <c r="T210">
        <v>40390</v>
      </c>
      <c r="U210">
        <v>5859</v>
      </c>
      <c r="V210">
        <v>25000</v>
      </c>
      <c r="W210">
        <v>2948</v>
      </c>
      <c r="X210">
        <v>2720</v>
      </c>
      <c r="Y210" t="s">
        <v>68</v>
      </c>
      <c r="Z210" t="s">
        <v>66</v>
      </c>
      <c r="AA210" t="s">
        <v>61</v>
      </c>
      <c r="AB210" t="s">
        <v>61</v>
      </c>
      <c r="AC210" t="s">
        <v>61</v>
      </c>
      <c r="AD210">
        <v>3768</v>
      </c>
      <c r="AE210">
        <v>3726</v>
      </c>
      <c r="AF210">
        <v>3734</v>
      </c>
      <c r="AG210">
        <v>3552</v>
      </c>
      <c r="AH210">
        <v>9904</v>
      </c>
      <c r="AI210">
        <v>3728</v>
      </c>
      <c r="AJ210">
        <v>3727</v>
      </c>
      <c r="AK210" t="s">
        <v>62</v>
      </c>
      <c r="AL210" t="s">
        <v>62</v>
      </c>
      <c r="AM210" t="s">
        <v>62</v>
      </c>
      <c r="AN210" t="s">
        <v>62</v>
      </c>
      <c r="AO210" t="s">
        <v>62</v>
      </c>
      <c r="AP210" t="s">
        <v>62</v>
      </c>
      <c r="AQ210" t="s">
        <v>62</v>
      </c>
      <c r="AR210" t="s">
        <v>62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-99</v>
      </c>
      <c r="BA210">
        <v>-99</v>
      </c>
      <c r="BB210">
        <v>-99</v>
      </c>
      <c r="BC210">
        <v>-99</v>
      </c>
      <c r="BD210">
        <v>-99</v>
      </c>
      <c r="BE210">
        <v>-99</v>
      </c>
      <c r="BF210">
        <v>-99</v>
      </c>
      <c r="BG210">
        <v>-99</v>
      </c>
      <c r="BH210">
        <f t="shared" si="63"/>
        <v>0</v>
      </c>
      <c r="BI210" t="str">
        <f t="shared" si="64"/>
        <v/>
      </c>
      <c r="BJ210" t="str">
        <f t="shared" si="65"/>
        <v/>
      </c>
      <c r="BK210" t="str">
        <f t="shared" si="66"/>
        <v/>
      </c>
      <c r="BL210" t="str">
        <f t="shared" si="67"/>
        <v/>
      </c>
      <c r="BM210" t="str">
        <f t="shared" si="68"/>
        <v/>
      </c>
      <c r="BN210" t="str">
        <f t="shared" si="69"/>
        <v/>
      </c>
      <c r="BO210" t="str">
        <f t="shared" si="70"/>
        <v/>
      </c>
      <c r="BP210" t="str">
        <f t="shared" si="71"/>
        <v/>
      </c>
      <c r="BQ210" t="str">
        <f t="shared" si="72"/>
        <v/>
      </c>
      <c r="BR210" t="str">
        <f t="shared" si="73"/>
        <v/>
      </c>
      <c r="BS210" t="str">
        <f t="shared" si="74"/>
        <v/>
      </c>
      <c r="BT210" t="str">
        <f t="shared" si="75"/>
        <v/>
      </c>
      <c r="BU210" t="str">
        <f t="shared" si="76"/>
        <v/>
      </c>
      <c r="BV210" t="str">
        <f t="shared" si="77"/>
        <v/>
      </c>
      <c r="BW210">
        <f t="shared" si="78"/>
        <v>0</v>
      </c>
      <c r="BX210">
        <f t="shared" si="79"/>
        <v>0</v>
      </c>
      <c r="BY210">
        <f t="shared" si="80"/>
        <v>0</v>
      </c>
      <c r="BZ210">
        <f t="shared" si="81"/>
        <v>0</v>
      </c>
      <c r="CA210">
        <f t="shared" si="82"/>
        <v>0</v>
      </c>
      <c r="CB210">
        <f t="shared" si="83"/>
        <v>1</v>
      </c>
    </row>
    <row r="211" spans="1:80" x14ac:dyDescent="0.35">
      <c r="A211">
        <v>4.9165448999999999</v>
      </c>
      <c r="B211">
        <v>2008</v>
      </c>
      <c r="C211">
        <v>55</v>
      </c>
      <c r="D211">
        <v>0</v>
      </c>
      <c r="E211">
        <v>3</v>
      </c>
      <c r="F211">
        <v>4</v>
      </c>
      <c r="G211">
        <v>0</v>
      </c>
      <c r="H211">
        <v>36125</v>
      </c>
      <c r="I211">
        <v>3</v>
      </c>
      <c r="J211">
        <v>1</v>
      </c>
      <c r="K211">
        <v>21662</v>
      </c>
      <c r="L211">
        <v>3</v>
      </c>
      <c r="M211">
        <v>2</v>
      </c>
      <c r="N211">
        <v>1</v>
      </c>
      <c r="O211">
        <v>41401</v>
      </c>
      <c r="P211">
        <v>4111</v>
      </c>
      <c r="Q211">
        <v>42652</v>
      </c>
      <c r="R211">
        <v>25000</v>
      </c>
      <c r="S211">
        <v>2724</v>
      </c>
      <c r="T211">
        <v>3599</v>
      </c>
      <c r="U211" t="s">
        <v>100</v>
      </c>
      <c r="V211">
        <v>60000</v>
      </c>
      <c r="W211">
        <v>3051</v>
      </c>
      <c r="X211">
        <v>4280</v>
      </c>
      <c r="Y211">
        <v>2859</v>
      </c>
      <c r="Z211">
        <v>40390</v>
      </c>
      <c r="AA211">
        <v>5859</v>
      </c>
      <c r="AB211" t="s">
        <v>61</v>
      </c>
      <c r="AC211" t="s">
        <v>61</v>
      </c>
      <c r="AD211">
        <v>3768</v>
      </c>
      <c r="AE211">
        <v>66</v>
      </c>
      <c r="AF211">
        <v>3607</v>
      </c>
      <c r="AG211">
        <v>47</v>
      </c>
      <c r="AH211">
        <v>40</v>
      </c>
      <c r="AI211" t="s">
        <v>62</v>
      </c>
      <c r="AJ211" t="s">
        <v>62</v>
      </c>
      <c r="AK211" t="s">
        <v>62</v>
      </c>
      <c r="AL211" t="s">
        <v>62</v>
      </c>
      <c r="AM211" t="s">
        <v>62</v>
      </c>
      <c r="AN211" t="s">
        <v>62</v>
      </c>
      <c r="AO211" t="s">
        <v>62</v>
      </c>
      <c r="AP211" t="s">
        <v>62</v>
      </c>
      <c r="AQ211" t="s">
        <v>62</v>
      </c>
      <c r="AR211" t="s">
        <v>62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-99</v>
      </c>
      <c r="AY211">
        <v>-99</v>
      </c>
      <c r="AZ211">
        <v>-99</v>
      </c>
      <c r="BA211">
        <v>-99</v>
      </c>
      <c r="BB211">
        <v>-99</v>
      </c>
      <c r="BC211">
        <v>-99</v>
      </c>
      <c r="BD211">
        <v>-99</v>
      </c>
      <c r="BE211">
        <v>-99</v>
      </c>
      <c r="BF211">
        <v>-99</v>
      </c>
      <c r="BG211">
        <v>-99</v>
      </c>
      <c r="BH211">
        <f t="shared" si="63"/>
        <v>0</v>
      </c>
      <c r="BI211" t="str">
        <f t="shared" si="64"/>
        <v/>
      </c>
      <c r="BJ211" t="str">
        <f t="shared" si="65"/>
        <v/>
      </c>
      <c r="BK211" t="str">
        <f t="shared" si="66"/>
        <v/>
      </c>
      <c r="BL211" t="str">
        <f t="shared" si="67"/>
        <v/>
      </c>
      <c r="BM211" t="str">
        <f t="shared" si="68"/>
        <v/>
      </c>
      <c r="BN211" t="str">
        <f t="shared" si="69"/>
        <v/>
      </c>
      <c r="BO211" t="str">
        <f t="shared" si="70"/>
        <v/>
      </c>
      <c r="BP211" t="str">
        <f t="shared" si="71"/>
        <v/>
      </c>
      <c r="BQ211" t="str">
        <f t="shared" si="72"/>
        <v/>
      </c>
      <c r="BR211" t="str">
        <f t="shared" si="73"/>
        <v/>
      </c>
      <c r="BS211" t="str">
        <f t="shared" si="74"/>
        <v/>
      </c>
      <c r="BT211" t="str">
        <f t="shared" si="75"/>
        <v/>
      </c>
      <c r="BU211" t="str">
        <f t="shared" si="76"/>
        <v/>
      </c>
      <c r="BV211" t="str">
        <f t="shared" si="77"/>
        <v/>
      </c>
      <c r="BW211">
        <f t="shared" si="78"/>
        <v>0</v>
      </c>
      <c r="BX211">
        <f t="shared" si="79"/>
        <v>1</v>
      </c>
      <c r="BY211">
        <f t="shared" si="80"/>
        <v>0</v>
      </c>
      <c r="BZ211">
        <f t="shared" si="81"/>
        <v>0</v>
      </c>
      <c r="CA211">
        <f t="shared" si="82"/>
        <v>0</v>
      </c>
      <c r="CB211">
        <f t="shared" si="83"/>
        <v>1</v>
      </c>
    </row>
    <row r="212" spans="1:80" x14ac:dyDescent="0.35">
      <c r="A212">
        <v>4.5808131000000003</v>
      </c>
      <c r="B212">
        <v>2009</v>
      </c>
      <c r="C212">
        <v>55</v>
      </c>
      <c r="D212">
        <v>0</v>
      </c>
      <c r="E212">
        <v>1</v>
      </c>
      <c r="F212">
        <v>-9</v>
      </c>
      <c r="G212">
        <v>1</v>
      </c>
      <c r="H212">
        <v>40131</v>
      </c>
      <c r="I212">
        <v>4</v>
      </c>
      <c r="J212">
        <v>1</v>
      </c>
      <c r="K212">
        <v>135370</v>
      </c>
      <c r="L212">
        <v>1</v>
      </c>
      <c r="M212">
        <v>2</v>
      </c>
      <c r="N212">
        <v>1</v>
      </c>
      <c r="O212">
        <v>41011</v>
      </c>
      <c r="P212">
        <v>5849</v>
      </c>
      <c r="Q212">
        <v>570</v>
      </c>
      <c r="R212">
        <v>51881</v>
      </c>
      <c r="S212">
        <v>4150</v>
      </c>
      <c r="T212">
        <v>78551</v>
      </c>
      <c r="U212">
        <v>2874</v>
      </c>
      <c r="V212" t="s">
        <v>61</v>
      </c>
      <c r="W212" t="s">
        <v>61</v>
      </c>
      <c r="X212" t="s">
        <v>61</v>
      </c>
      <c r="Y212" t="s">
        <v>61</v>
      </c>
      <c r="Z212" t="s">
        <v>61</v>
      </c>
      <c r="AA212" t="s">
        <v>61</v>
      </c>
      <c r="AB212" t="s">
        <v>61</v>
      </c>
      <c r="AC212" t="s">
        <v>61</v>
      </c>
      <c r="AD212">
        <v>3768</v>
      </c>
      <c r="AE212">
        <v>66</v>
      </c>
      <c r="AF212">
        <v>3606</v>
      </c>
      <c r="AG212">
        <v>40</v>
      </c>
      <c r="AH212">
        <v>45</v>
      </c>
      <c r="AI212">
        <v>9920</v>
      </c>
      <c r="AJ212">
        <v>9604</v>
      </c>
      <c r="AK212">
        <v>9671</v>
      </c>
      <c r="AL212">
        <v>3895</v>
      </c>
      <c r="AM212">
        <v>3995</v>
      </c>
      <c r="AN212" t="s">
        <v>62</v>
      </c>
      <c r="AO212" t="s">
        <v>62</v>
      </c>
      <c r="AP212" t="s">
        <v>62</v>
      </c>
      <c r="AQ212" t="s">
        <v>62</v>
      </c>
      <c r="AR212" t="s">
        <v>62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14</v>
      </c>
      <c r="AZ212">
        <v>14</v>
      </c>
      <c r="BA212">
        <v>14</v>
      </c>
      <c r="BB212">
        <v>14</v>
      </c>
      <c r="BC212">
        <v>-99</v>
      </c>
      <c r="BD212">
        <v>-99</v>
      </c>
      <c r="BE212">
        <v>-99</v>
      </c>
      <c r="BF212">
        <v>-99</v>
      </c>
      <c r="BG212">
        <v>-99</v>
      </c>
      <c r="BH212">
        <f t="shared" si="63"/>
        <v>1</v>
      </c>
      <c r="BI212" t="str">
        <f t="shared" si="64"/>
        <v/>
      </c>
      <c r="BJ212" t="str">
        <f t="shared" si="65"/>
        <v/>
      </c>
      <c r="BK212" t="str">
        <f t="shared" si="66"/>
        <v/>
      </c>
      <c r="BL212" t="str">
        <f t="shared" si="67"/>
        <v/>
      </c>
      <c r="BM212" t="str">
        <f t="shared" si="68"/>
        <v/>
      </c>
      <c r="BN212" t="str">
        <f t="shared" si="69"/>
        <v/>
      </c>
      <c r="BO212" t="str">
        <f t="shared" si="70"/>
        <v/>
      </c>
      <c r="BP212" t="str">
        <f t="shared" si="71"/>
        <v/>
      </c>
      <c r="BQ212" t="str">
        <f t="shared" si="72"/>
        <v/>
      </c>
      <c r="BR212" t="str">
        <f t="shared" si="73"/>
        <v/>
      </c>
      <c r="BS212" t="str">
        <f t="shared" si="74"/>
        <v/>
      </c>
      <c r="BT212" t="str">
        <f t="shared" si="75"/>
        <v/>
      </c>
      <c r="BU212" t="str">
        <f t="shared" si="76"/>
        <v/>
      </c>
      <c r="BV212" t="str">
        <f t="shared" si="77"/>
        <v/>
      </c>
      <c r="BW212">
        <f t="shared" si="78"/>
        <v>1</v>
      </c>
      <c r="BX212">
        <f t="shared" si="79"/>
        <v>1</v>
      </c>
      <c r="BY212">
        <f t="shared" si="80"/>
        <v>1</v>
      </c>
      <c r="BZ212">
        <f t="shared" si="81"/>
        <v>1</v>
      </c>
      <c r="CA212">
        <f t="shared" si="82"/>
        <v>1</v>
      </c>
      <c r="CB212">
        <f t="shared" si="83"/>
        <v>0</v>
      </c>
    </row>
    <row r="213" spans="1:80" x14ac:dyDescent="0.35">
      <c r="A213">
        <v>3.8217538000000002</v>
      </c>
      <c r="B213">
        <v>2009</v>
      </c>
      <c r="C213">
        <v>55</v>
      </c>
      <c r="D213">
        <v>0</v>
      </c>
      <c r="E213">
        <v>1</v>
      </c>
      <c r="F213">
        <v>-9</v>
      </c>
      <c r="G213">
        <v>1</v>
      </c>
      <c r="H213">
        <v>42174</v>
      </c>
      <c r="I213">
        <v>14</v>
      </c>
      <c r="J213">
        <v>1</v>
      </c>
      <c r="K213">
        <v>152504</v>
      </c>
      <c r="L213">
        <v>3</v>
      </c>
      <c r="M213">
        <v>1</v>
      </c>
      <c r="N213">
        <v>1</v>
      </c>
      <c r="O213">
        <v>41071</v>
      </c>
      <c r="P213">
        <v>5849</v>
      </c>
      <c r="Q213">
        <v>41401</v>
      </c>
      <c r="R213">
        <v>2875</v>
      </c>
      <c r="S213">
        <v>11289</v>
      </c>
      <c r="T213">
        <v>41402</v>
      </c>
      <c r="U213">
        <v>40391</v>
      </c>
      <c r="V213">
        <v>486</v>
      </c>
      <c r="W213">
        <v>2851</v>
      </c>
      <c r="X213">
        <v>4928</v>
      </c>
      <c r="Y213">
        <v>1120</v>
      </c>
      <c r="Z213">
        <v>570</v>
      </c>
      <c r="AA213">
        <v>78551</v>
      </c>
      <c r="AB213">
        <v>2639</v>
      </c>
      <c r="AC213">
        <v>51881</v>
      </c>
      <c r="AD213">
        <v>3768</v>
      </c>
      <c r="AE213">
        <v>66</v>
      </c>
      <c r="AF213">
        <v>3893</v>
      </c>
      <c r="AG213">
        <v>45</v>
      </c>
      <c r="AH213">
        <v>3323</v>
      </c>
      <c r="AI213">
        <v>9744</v>
      </c>
      <c r="AJ213">
        <v>9672</v>
      </c>
      <c r="AK213">
        <v>3606</v>
      </c>
      <c r="AL213">
        <v>4311</v>
      </c>
      <c r="AM213">
        <v>8856</v>
      </c>
      <c r="AN213">
        <v>3893</v>
      </c>
      <c r="AO213">
        <v>40</v>
      </c>
      <c r="AP213">
        <v>8853</v>
      </c>
      <c r="AQ213">
        <v>9604</v>
      </c>
      <c r="AR213">
        <v>3722</v>
      </c>
      <c r="AS213">
        <v>1</v>
      </c>
      <c r="AT213">
        <v>1</v>
      </c>
      <c r="AU213">
        <v>3</v>
      </c>
      <c r="AV213">
        <v>1</v>
      </c>
      <c r="AW213">
        <v>1</v>
      </c>
      <c r="AX213">
        <v>3</v>
      </c>
      <c r="AY213">
        <v>1</v>
      </c>
      <c r="AZ213">
        <v>1</v>
      </c>
      <c r="BA213">
        <v>22</v>
      </c>
      <c r="BB213">
        <v>1</v>
      </c>
      <c r="BC213">
        <v>14</v>
      </c>
      <c r="BD213">
        <v>1</v>
      </c>
      <c r="BE213">
        <v>1</v>
      </c>
      <c r="BF213">
        <v>1</v>
      </c>
      <c r="BG213">
        <v>1</v>
      </c>
      <c r="BH213">
        <f t="shared" si="63"/>
        <v>1</v>
      </c>
      <c r="BI213" t="str">
        <f t="shared" si="64"/>
        <v/>
      </c>
      <c r="BJ213" t="str">
        <f t="shared" si="65"/>
        <v/>
      </c>
      <c r="BK213" t="str">
        <f t="shared" si="66"/>
        <v/>
      </c>
      <c r="BL213" t="str">
        <f t="shared" si="67"/>
        <v/>
      </c>
      <c r="BM213" t="str">
        <f t="shared" si="68"/>
        <v/>
      </c>
      <c r="BN213" t="str">
        <f t="shared" si="69"/>
        <v/>
      </c>
      <c r="BO213" t="str">
        <f t="shared" si="70"/>
        <v/>
      </c>
      <c r="BP213" t="str">
        <f t="shared" si="71"/>
        <v/>
      </c>
      <c r="BQ213" t="str">
        <f t="shared" si="72"/>
        <v/>
      </c>
      <c r="BR213" t="str">
        <f t="shared" si="73"/>
        <v/>
      </c>
      <c r="BS213" t="str">
        <f t="shared" si="74"/>
        <v/>
      </c>
      <c r="BT213" t="str">
        <f t="shared" si="75"/>
        <v/>
      </c>
      <c r="BU213" t="str">
        <f t="shared" si="76"/>
        <v/>
      </c>
      <c r="BV213" t="str">
        <f t="shared" si="77"/>
        <v/>
      </c>
      <c r="BW213">
        <f t="shared" si="78"/>
        <v>1</v>
      </c>
      <c r="BX213">
        <f t="shared" si="79"/>
        <v>1</v>
      </c>
      <c r="BY213">
        <f t="shared" si="80"/>
        <v>1</v>
      </c>
      <c r="BZ213">
        <f t="shared" si="81"/>
        <v>1</v>
      </c>
      <c r="CA213">
        <f t="shared" si="82"/>
        <v>1</v>
      </c>
      <c r="CB213">
        <f t="shared" si="83"/>
        <v>0</v>
      </c>
    </row>
    <row r="214" spans="1:80" x14ac:dyDescent="0.35">
      <c r="A214">
        <v>5.0674549999999998</v>
      </c>
      <c r="B214">
        <v>2010</v>
      </c>
      <c r="C214">
        <v>55</v>
      </c>
      <c r="D214">
        <v>0</v>
      </c>
      <c r="E214">
        <v>1</v>
      </c>
      <c r="F214">
        <v>-9</v>
      </c>
      <c r="G214">
        <v>0</v>
      </c>
      <c r="H214">
        <v>6002</v>
      </c>
      <c r="I214">
        <v>4</v>
      </c>
      <c r="J214">
        <v>2</v>
      </c>
      <c r="K214">
        <v>133820</v>
      </c>
      <c r="L214">
        <v>1</v>
      </c>
      <c r="M214">
        <v>-9</v>
      </c>
      <c r="N214">
        <v>1</v>
      </c>
      <c r="O214">
        <v>41001</v>
      </c>
      <c r="P214">
        <v>42823</v>
      </c>
      <c r="Q214">
        <v>2749</v>
      </c>
      <c r="R214">
        <v>3051</v>
      </c>
      <c r="S214">
        <v>4280</v>
      </c>
      <c r="T214">
        <v>4019</v>
      </c>
      <c r="U214">
        <v>4148</v>
      </c>
      <c r="V214">
        <v>41401</v>
      </c>
      <c r="W214">
        <v>41041</v>
      </c>
      <c r="X214" t="s">
        <v>61</v>
      </c>
      <c r="Y214" t="s">
        <v>61</v>
      </c>
      <c r="Z214" t="s">
        <v>61</v>
      </c>
      <c r="AA214" t="s">
        <v>61</v>
      </c>
      <c r="AB214" t="s">
        <v>61</v>
      </c>
      <c r="AC214" t="s">
        <v>61</v>
      </c>
      <c r="AD214">
        <v>3768</v>
      </c>
      <c r="AE214">
        <v>3722</v>
      </c>
      <c r="AF214">
        <v>66</v>
      </c>
      <c r="AG214">
        <v>8856</v>
      </c>
      <c r="AH214">
        <v>8853</v>
      </c>
      <c r="AI214">
        <v>46</v>
      </c>
      <c r="AJ214" t="s">
        <v>62</v>
      </c>
      <c r="AK214" t="s">
        <v>62</v>
      </c>
      <c r="AL214" t="s">
        <v>62</v>
      </c>
      <c r="AM214" t="s">
        <v>62</v>
      </c>
      <c r="AN214" t="s">
        <v>62</v>
      </c>
      <c r="AO214" t="s">
        <v>62</v>
      </c>
      <c r="AP214" t="s">
        <v>62</v>
      </c>
      <c r="AQ214" t="s">
        <v>62</v>
      </c>
      <c r="AR214" t="s">
        <v>62</v>
      </c>
      <c r="AS214">
        <v>1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-99</v>
      </c>
      <c r="AZ214">
        <v>-99</v>
      </c>
      <c r="BA214">
        <v>-99</v>
      </c>
      <c r="BB214">
        <v>-99</v>
      </c>
      <c r="BC214">
        <v>-99</v>
      </c>
      <c r="BD214">
        <v>-99</v>
      </c>
      <c r="BE214">
        <v>-99</v>
      </c>
      <c r="BF214">
        <v>-99</v>
      </c>
      <c r="BG214">
        <v>-99</v>
      </c>
      <c r="BH214">
        <f t="shared" si="63"/>
        <v>1</v>
      </c>
      <c r="BI214" t="str">
        <f t="shared" si="64"/>
        <v/>
      </c>
      <c r="BJ214" t="str">
        <f t="shared" si="65"/>
        <v/>
      </c>
      <c r="BK214" t="str">
        <f t="shared" si="66"/>
        <v/>
      </c>
      <c r="BL214" t="str">
        <f t="shared" si="67"/>
        <v/>
      </c>
      <c r="BM214" t="str">
        <f t="shared" si="68"/>
        <v/>
      </c>
      <c r="BN214" t="str">
        <f t="shared" si="69"/>
        <v/>
      </c>
      <c r="BO214" t="str">
        <f t="shared" si="70"/>
        <v/>
      </c>
      <c r="BP214" t="str">
        <f t="shared" si="71"/>
        <v/>
      </c>
      <c r="BQ214" t="str">
        <f t="shared" si="72"/>
        <v/>
      </c>
      <c r="BR214" t="str">
        <f t="shared" si="73"/>
        <v/>
      </c>
      <c r="BS214" t="str">
        <f t="shared" si="74"/>
        <v/>
      </c>
      <c r="BT214" t="str">
        <f t="shared" si="75"/>
        <v/>
      </c>
      <c r="BU214" t="str">
        <f t="shared" si="76"/>
        <v/>
      </c>
      <c r="BV214" t="str">
        <f t="shared" si="77"/>
        <v/>
      </c>
      <c r="BW214">
        <f t="shared" si="78"/>
        <v>1</v>
      </c>
      <c r="BX214">
        <f t="shared" si="79"/>
        <v>1</v>
      </c>
      <c r="BY214">
        <f t="shared" si="80"/>
        <v>0</v>
      </c>
      <c r="BZ214">
        <f t="shared" si="81"/>
        <v>2</v>
      </c>
      <c r="CA214">
        <f t="shared" si="82"/>
        <v>2</v>
      </c>
      <c r="CB214">
        <f t="shared" si="83"/>
        <v>1</v>
      </c>
    </row>
    <row r="215" spans="1:80" x14ac:dyDescent="0.35">
      <c r="A215">
        <v>5.6319147999999997</v>
      </c>
      <c r="B215">
        <v>2011</v>
      </c>
      <c r="C215">
        <v>55</v>
      </c>
      <c r="D215">
        <v>0</v>
      </c>
      <c r="E215">
        <v>2</v>
      </c>
      <c r="F215">
        <v>-9</v>
      </c>
      <c r="G215">
        <v>0</v>
      </c>
      <c r="H215">
        <v>4068</v>
      </c>
      <c r="I215">
        <v>7</v>
      </c>
      <c r="J215">
        <v>1</v>
      </c>
      <c r="K215">
        <v>235910</v>
      </c>
      <c r="L215">
        <v>1</v>
      </c>
      <c r="M215">
        <v>1</v>
      </c>
      <c r="N215">
        <v>1</v>
      </c>
      <c r="O215">
        <v>41401</v>
      </c>
      <c r="P215">
        <v>4111</v>
      </c>
      <c r="Q215">
        <v>36250</v>
      </c>
      <c r="R215" t="s">
        <v>65</v>
      </c>
      <c r="S215">
        <v>4414</v>
      </c>
      <c r="T215">
        <v>4148</v>
      </c>
      <c r="U215">
        <v>42789</v>
      </c>
      <c r="V215">
        <v>4580</v>
      </c>
      <c r="W215">
        <v>2724</v>
      </c>
      <c r="X215">
        <v>42769</v>
      </c>
      <c r="Y215">
        <v>60000</v>
      </c>
      <c r="Z215">
        <v>4019</v>
      </c>
      <c r="AA215">
        <v>4408</v>
      </c>
      <c r="AB215">
        <v>4321</v>
      </c>
      <c r="AC215" t="s">
        <v>61</v>
      </c>
      <c r="AD215">
        <v>3768</v>
      </c>
      <c r="AE215">
        <v>66</v>
      </c>
      <c r="AF215">
        <v>46</v>
      </c>
      <c r="AG215">
        <v>41</v>
      </c>
      <c r="AH215">
        <v>8842</v>
      </c>
      <c r="AI215">
        <v>8856</v>
      </c>
      <c r="AJ215">
        <v>8853</v>
      </c>
      <c r="AK215">
        <v>3607</v>
      </c>
      <c r="AL215">
        <v>3722</v>
      </c>
      <c r="AM215" t="s">
        <v>62</v>
      </c>
      <c r="AN215" t="s">
        <v>62</v>
      </c>
      <c r="AO215" t="s">
        <v>62</v>
      </c>
      <c r="AP215" t="s">
        <v>62</v>
      </c>
      <c r="AQ215" t="s">
        <v>62</v>
      </c>
      <c r="AR215" t="s">
        <v>62</v>
      </c>
      <c r="AS215">
        <v>4</v>
      </c>
      <c r="AT215">
        <v>4</v>
      </c>
      <c r="AU215">
        <v>4</v>
      </c>
      <c r="AV215">
        <v>4</v>
      </c>
      <c r="AW215">
        <v>4</v>
      </c>
      <c r="AX215">
        <v>1</v>
      </c>
      <c r="AY215">
        <v>1</v>
      </c>
      <c r="AZ215">
        <v>4</v>
      </c>
      <c r="BA215">
        <v>1</v>
      </c>
      <c r="BB215">
        <v>-99</v>
      </c>
      <c r="BC215">
        <v>-99</v>
      </c>
      <c r="BD215">
        <v>-99</v>
      </c>
      <c r="BE215">
        <v>-99</v>
      </c>
      <c r="BF215">
        <v>-99</v>
      </c>
      <c r="BG215">
        <v>-99</v>
      </c>
      <c r="BH215">
        <f t="shared" si="63"/>
        <v>4</v>
      </c>
      <c r="BI215" t="str">
        <f t="shared" si="64"/>
        <v/>
      </c>
      <c r="BJ215" t="str">
        <f t="shared" si="65"/>
        <v/>
      </c>
      <c r="BK215" t="str">
        <f t="shared" si="66"/>
        <v/>
      </c>
      <c r="BL215" t="str">
        <f t="shared" si="67"/>
        <v/>
      </c>
      <c r="BM215" t="str">
        <f t="shared" si="68"/>
        <v/>
      </c>
      <c r="BN215" t="str">
        <f t="shared" si="69"/>
        <v/>
      </c>
      <c r="BO215" t="str">
        <f t="shared" si="70"/>
        <v/>
      </c>
      <c r="BP215" t="str">
        <f t="shared" si="71"/>
        <v/>
      </c>
      <c r="BQ215" t="str">
        <f t="shared" si="72"/>
        <v/>
      </c>
      <c r="BR215" t="str">
        <f t="shared" si="73"/>
        <v/>
      </c>
      <c r="BS215" t="str">
        <f t="shared" si="74"/>
        <v/>
      </c>
      <c r="BT215" t="str">
        <f t="shared" si="75"/>
        <v/>
      </c>
      <c r="BU215" t="str">
        <f t="shared" si="76"/>
        <v/>
      </c>
      <c r="BV215" t="str">
        <f t="shared" si="77"/>
        <v/>
      </c>
      <c r="BW215">
        <f t="shared" si="78"/>
        <v>4</v>
      </c>
      <c r="BX215">
        <f t="shared" si="79"/>
        <v>1</v>
      </c>
      <c r="BY215">
        <f t="shared" si="80"/>
        <v>0</v>
      </c>
      <c r="BZ215">
        <f t="shared" si="81"/>
        <v>0</v>
      </c>
      <c r="CA215">
        <f t="shared" si="82"/>
        <v>0</v>
      </c>
      <c r="CB215">
        <f t="shared" si="83"/>
        <v>0</v>
      </c>
    </row>
    <row r="216" spans="1:80" x14ac:dyDescent="0.35">
      <c r="A216">
        <v>4.9613437999999999</v>
      </c>
      <c r="B216">
        <v>2011</v>
      </c>
      <c r="C216">
        <v>55</v>
      </c>
      <c r="D216">
        <v>1</v>
      </c>
      <c r="E216">
        <v>4</v>
      </c>
      <c r="F216">
        <v>4</v>
      </c>
      <c r="G216">
        <v>0</v>
      </c>
      <c r="H216">
        <v>13116</v>
      </c>
      <c r="I216">
        <v>7</v>
      </c>
      <c r="J216">
        <v>1</v>
      </c>
      <c r="K216">
        <v>376351</v>
      </c>
      <c r="L216">
        <v>3</v>
      </c>
      <c r="M216">
        <v>2</v>
      </c>
      <c r="N216">
        <v>20</v>
      </c>
      <c r="O216">
        <v>41401</v>
      </c>
      <c r="P216">
        <v>5180</v>
      </c>
      <c r="Q216">
        <v>9971</v>
      </c>
      <c r="R216">
        <v>4254</v>
      </c>
      <c r="S216">
        <v>2449</v>
      </c>
      <c r="T216">
        <v>60000</v>
      </c>
      <c r="U216">
        <v>4019</v>
      </c>
      <c r="V216">
        <v>2720</v>
      </c>
      <c r="W216">
        <v>42781</v>
      </c>
      <c r="X216" t="s">
        <v>66</v>
      </c>
      <c r="Y216">
        <v>3963</v>
      </c>
      <c r="Z216">
        <v>2875</v>
      </c>
      <c r="AA216">
        <v>57420</v>
      </c>
      <c r="AB216">
        <v>4275</v>
      </c>
      <c r="AC216">
        <v>3970</v>
      </c>
      <c r="AD216">
        <v>3768</v>
      </c>
      <c r="AE216">
        <v>3722</v>
      </c>
      <c r="AF216">
        <v>3612</v>
      </c>
      <c r="AG216">
        <v>3615</v>
      </c>
      <c r="AH216">
        <v>3931</v>
      </c>
      <c r="AI216">
        <v>3961</v>
      </c>
      <c r="AJ216" t="s">
        <v>62</v>
      </c>
      <c r="AK216" t="s">
        <v>62</v>
      </c>
      <c r="AL216" t="s">
        <v>62</v>
      </c>
      <c r="AM216" t="s">
        <v>62</v>
      </c>
      <c r="AN216" t="s">
        <v>62</v>
      </c>
      <c r="AO216" t="s">
        <v>62</v>
      </c>
      <c r="AP216" t="s">
        <v>62</v>
      </c>
      <c r="AQ216" t="s">
        <v>62</v>
      </c>
      <c r="AR216" t="s">
        <v>62</v>
      </c>
      <c r="AS216">
        <v>5</v>
      </c>
      <c r="AT216">
        <v>0</v>
      </c>
      <c r="AU216">
        <v>5</v>
      </c>
      <c r="AV216">
        <v>5</v>
      </c>
      <c r="AW216">
        <v>5</v>
      </c>
      <c r="AX216">
        <v>5</v>
      </c>
      <c r="AY216">
        <v>-99</v>
      </c>
      <c r="AZ216">
        <v>-99</v>
      </c>
      <c r="BA216">
        <v>-99</v>
      </c>
      <c r="BB216">
        <v>-99</v>
      </c>
      <c r="BC216">
        <v>-99</v>
      </c>
      <c r="BD216">
        <v>-99</v>
      </c>
      <c r="BE216">
        <v>-99</v>
      </c>
      <c r="BF216">
        <v>-99</v>
      </c>
      <c r="BG216">
        <v>-99</v>
      </c>
      <c r="BH216">
        <f t="shared" si="63"/>
        <v>5</v>
      </c>
      <c r="BI216" t="str">
        <f t="shared" si="64"/>
        <v/>
      </c>
      <c r="BJ216" t="str">
        <f t="shared" si="65"/>
        <v/>
      </c>
      <c r="BK216" t="str">
        <f t="shared" si="66"/>
        <v/>
      </c>
      <c r="BL216" t="str">
        <f t="shared" si="67"/>
        <v/>
      </c>
      <c r="BM216" t="str">
        <f t="shared" si="68"/>
        <v/>
      </c>
      <c r="BN216" t="str">
        <f t="shared" si="69"/>
        <v/>
      </c>
      <c r="BO216" t="str">
        <f t="shared" si="70"/>
        <v/>
      </c>
      <c r="BP216" t="str">
        <f t="shared" si="71"/>
        <v/>
      </c>
      <c r="BQ216" t="str">
        <f t="shared" si="72"/>
        <v/>
      </c>
      <c r="BR216" t="str">
        <f t="shared" si="73"/>
        <v/>
      </c>
      <c r="BS216" t="str">
        <f t="shared" si="74"/>
        <v/>
      </c>
      <c r="BT216" t="str">
        <f t="shared" si="75"/>
        <v/>
      </c>
      <c r="BU216" t="str">
        <f t="shared" si="76"/>
        <v/>
      </c>
      <c r="BV216" t="str">
        <f t="shared" si="77"/>
        <v/>
      </c>
      <c r="BW216">
        <f t="shared" si="78"/>
        <v>5</v>
      </c>
      <c r="BX216">
        <f t="shared" si="79"/>
        <v>0</v>
      </c>
      <c r="BY216">
        <f t="shared" si="80"/>
        <v>0</v>
      </c>
      <c r="BZ216">
        <f t="shared" si="81"/>
        <v>0</v>
      </c>
      <c r="CA216">
        <f t="shared" si="82"/>
        <v>0</v>
      </c>
      <c r="CB216">
        <f t="shared" si="83"/>
        <v>0</v>
      </c>
    </row>
    <row r="217" spans="1:80" x14ac:dyDescent="0.35">
      <c r="A217">
        <v>4.5205622999999999</v>
      </c>
      <c r="B217">
        <v>2011</v>
      </c>
      <c r="C217">
        <v>55</v>
      </c>
      <c r="D217">
        <v>0</v>
      </c>
      <c r="E217">
        <v>2</v>
      </c>
      <c r="F217">
        <v>-9</v>
      </c>
      <c r="G217">
        <v>1</v>
      </c>
      <c r="H217">
        <v>18007</v>
      </c>
      <c r="I217">
        <v>36</v>
      </c>
      <c r="J217">
        <v>1</v>
      </c>
      <c r="K217">
        <v>387794</v>
      </c>
      <c r="L217">
        <v>2</v>
      </c>
      <c r="M217">
        <v>1</v>
      </c>
      <c r="N217">
        <v>5</v>
      </c>
      <c r="O217">
        <v>4240</v>
      </c>
      <c r="P217">
        <v>4254</v>
      </c>
      <c r="Q217">
        <v>5180</v>
      </c>
      <c r="R217">
        <v>42822</v>
      </c>
      <c r="S217">
        <v>4280</v>
      </c>
      <c r="T217">
        <v>42731</v>
      </c>
      <c r="U217">
        <v>45829</v>
      </c>
      <c r="V217">
        <v>5859</v>
      </c>
      <c r="W217">
        <v>3970</v>
      </c>
      <c r="X217">
        <v>41401</v>
      </c>
      <c r="Y217">
        <v>4168</v>
      </c>
      <c r="Z217">
        <v>25000</v>
      </c>
      <c r="AA217">
        <v>2809</v>
      </c>
      <c r="AB217">
        <v>2449</v>
      </c>
      <c r="AC217">
        <v>36971</v>
      </c>
      <c r="AD217">
        <v>3523</v>
      </c>
      <c r="AE217">
        <v>3799</v>
      </c>
      <c r="AF217">
        <v>3733</v>
      </c>
      <c r="AG217">
        <v>3768</v>
      </c>
      <c r="AH217">
        <v>3775</v>
      </c>
      <c r="AI217">
        <v>3764</v>
      </c>
      <c r="AJ217">
        <v>3961</v>
      </c>
      <c r="AK217">
        <v>3963</v>
      </c>
      <c r="AL217">
        <v>3962</v>
      </c>
      <c r="AM217">
        <v>9671</v>
      </c>
      <c r="AN217">
        <v>8872</v>
      </c>
      <c r="AO217">
        <v>8872</v>
      </c>
      <c r="AP217">
        <v>3893</v>
      </c>
      <c r="AQ217">
        <v>3893</v>
      </c>
      <c r="AR217">
        <v>8867</v>
      </c>
      <c r="AS217">
        <v>6</v>
      </c>
      <c r="AT217">
        <v>6</v>
      </c>
      <c r="AU217">
        <v>6</v>
      </c>
      <c r="AV217">
        <v>6</v>
      </c>
      <c r="AW217">
        <v>6</v>
      </c>
      <c r="AX217">
        <v>7</v>
      </c>
      <c r="AY217">
        <v>6</v>
      </c>
      <c r="AZ217">
        <v>6</v>
      </c>
      <c r="BA217">
        <v>6</v>
      </c>
      <c r="BB217">
        <v>6</v>
      </c>
      <c r="BC217">
        <v>6</v>
      </c>
      <c r="BD217">
        <v>7</v>
      </c>
      <c r="BE217">
        <v>5</v>
      </c>
      <c r="BF217">
        <v>13</v>
      </c>
      <c r="BG217">
        <v>13</v>
      </c>
      <c r="BH217" t="str">
        <f t="shared" si="63"/>
        <v/>
      </c>
      <c r="BI217" t="str">
        <f t="shared" si="64"/>
        <v/>
      </c>
      <c r="BJ217" t="str">
        <f t="shared" si="65"/>
        <v/>
      </c>
      <c r="BK217">
        <f t="shared" si="66"/>
        <v>6</v>
      </c>
      <c r="BL217" t="str">
        <f t="shared" si="67"/>
        <v/>
      </c>
      <c r="BM217" t="str">
        <f t="shared" si="68"/>
        <v/>
      </c>
      <c r="BN217" t="str">
        <f t="shared" si="69"/>
        <v/>
      </c>
      <c r="BO217" t="str">
        <f t="shared" si="70"/>
        <v/>
      </c>
      <c r="BP217" t="str">
        <f t="shared" si="71"/>
        <v/>
      </c>
      <c r="BQ217" t="str">
        <f t="shared" si="72"/>
        <v/>
      </c>
      <c r="BR217" t="str">
        <f t="shared" si="73"/>
        <v/>
      </c>
      <c r="BS217" t="str">
        <f t="shared" si="74"/>
        <v/>
      </c>
      <c r="BT217" t="str">
        <f t="shared" si="75"/>
        <v/>
      </c>
      <c r="BU217" t="str">
        <f t="shared" si="76"/>
        <v/>
      </c>
      <c r="BV217" t="str">
        <f t="shared" si="77"/>
        <v/>
      </c>
      <c r="BW217">
        <f t="shared" si="78"/>
        <v>6</v>
      </c>
      <c r="BX217">
        <f t="shared" si="79"/>
        <v>0</v>
      </c>
      <c r="BY217">
        <f t="shared" si="80"/>
        <v>0</v>
      </c>
      <c r="BZ217">
        <f t="shared" si="81"/>
        <v>0</v>
      </c>
      <c r="CA217">
        <f t="shared" si="82"/>
        <v>0</v>
      </c>
      <c r="CB217">
        <f t="shared" si="83"/>
        <v>1</v>
      </c>
    </row>
    <row r="218" spans="1:80" x14ac:dyDescent="0.35">
      <c r="A218">
        <v>4.4321789000000003</v>
      </c>
      <c r="B218">
        <v>2011</v>
      </c>
      <c r="C218">
        <v>55</v>
      </c>
      <c r="D218">
        <v>1</v>
      </c>
      <c r="E218">
        <v>2</v>
      </c>
      <c r="F218">
        <v>4</v>
      </c>
      <c r="G218">
        <v>0</v>
      </c>
      <c r="H218">
        <v>18142</v>
      </c>
      <c r="I218">
        <v>0</v>
      </c>
      <c r="J218">
        <v>6</v>
      </c>
      <c r="K218">
        <v>88278</v>
      </c>
      <c r="L218">
        <v>1</v>
      </c>
      <c r="M218">
        <v>2</v>
      </c>
      <c r="N218">
        <v>20</v>
      </c>
      <c r="O218">
        <v>41401</v>
      </c>
      <c r="P218">
        <v>42823</v>
      </c>
      <c r="Q218">
        <v>5849</v>
      </c>
      <c r="R218">
        <v>49121</v>
      </c>
      <c r="S218" t="s">
        <v>66</v>
      </c>
      <c r="T218" t="s">
        <v>75</v>
      </c>
      <c r="U218" t="s">
        <v>146</v>
      </c>
      <c r="V218">
        <v>25000</v>
      </c>
      <c r="W218">
        <v>78602</v>
      </c>
      <c r="X218">
        <v>4280</v>
      </c>
      <c r="Y218">
        <v>4659</v>
      </c>
      <c r="Z218">
        <v>28529</v>
      </c>
      <c r="AA218">
        <v>40390</v>
      </c>
      <c r="AB218">
        <v>5853</v>
      </c>
      <c r="AC218">
        <v>4148</v>
      </c>
      <c r="AD218">
        <v>3768</v>
      </c>
      <c r="AE218">
        <v>3722</v>
      </c>
      <c r="AF218">
        <v>3808</v>
      </c>
      <c r="AG218">
        <v>66</v>
      </c>
      <c r="AH218">
        <v>8853</v>
      </c>
      <c r="AI218">
        <v>8856</v>
      </c>
      <c r="AJ218">
        <v>3607</v>
      </c>
      <c r="AK218">
        <v>45</v>
      </c>
      <c r="AL218">
        <v>40</v>
      </c>
      <c r="AM218">
        <v>8844</v>
      </c>
      <c r="AN218" t="s">
        <v>62</v>
      </c>
      <c r="AO218" t="s">
        <v>62</v>
      </c>
      <c r="AP218" t="s">
        <v>62</v>
      </c>
      <c r="AQ218" t="s">
        <v>62</v>
      </c>
      <c r="AR218" t="s">
        <v>62</v>
      </c>
      <c r="AS218">
        <v>6</v>
      </c>
      <c r="AT218">
        <v>3</v>
      </c>
      <c r="AU218">
        <v>6</v>
      </c>
      <c r="AV218">
        <v>6</v>
      </c>
      <c r="AW218">
        <v>3</v>
      </c>
      <c r="AX218">
        <v>3</v>
      </c>
      <c r="AY218">
        <v>6</v>
      </c>
      <c r="AZ218">
        <v>6</v>
      </c>
      <c r="BA218">
        <v>6</v>
      </c>
      <c r="BB218">
        <v>3</v>
      </c>
      <c r="BC218">
        <v>-99</v>
      </c>
      <c r="BD218">
        <v>-99</v>
      </c>
      <c r="BE218">
        <v>-99</v>
      </c>
      <c r="BF218">
        <v>-99</v>
      </c>
      <c r="BG218">
        <v>-99</v>
      </c>
      <c r="BH218">
        <f t="shared" si="63"/>
        <v>6</v>
      </c>
      <c r="BI218" t="str">
        <f t="shared" si="64"/>
        <v/>
      </c>
      <c r="BJ218" t="str">
        <f t="shared" si="65"/>
        <v/>
      </c>
      <c r="BK218" t="str">
        <f t="shared" si="66"/>
        <v/>
      </c>
      <c r="BL218" t="str">
        <f t="shared" si="67"/>
        <v/>
      </c>
      <c r="BM218" t="str">
        <f t="shared" si="68"/>
        <v/>
      </c>
      <c r="BN218" t="str">
        <f t="shared" si="69"/>
        <v/>
      </c>
      <c r="BO218" t="str">
        <f t="shared" si="70"/>
        <v/>
      </c>
      <c r="BP218" t="str">
        <f t="shared" si="71"/>
        <v/>
      </c>
      <c r="BQ218" t="str">
        <f t="shared" si="72"/>
        <v/>
      </c>
      <c r="BR218" t="str">
        <f t="shared" si="73"/>
        <v/>
      </c>
      <c r="BS218" t="str">
        <f t="shared" si="74"/>
        <v/>
      </c>
      <c r="BT218" t="str">
        <f t="shared" si="75"/>
        <v/>
      </c>
      <c r="BU218" t="str">
        <f t="shared" si="76"/>
        <v/>
      </c>
      <c r="BV218" t="str">
        <f t="shared" si="77"/>
        <v/>
      </c>
      <c r="BW218">
        <f t="shared" si="78"/>
        <v>6</v>
      </c>
      <c r="BX218">
        <f t="shared" si="79"/>
        <v>1</v>
      </c>
      <c r="BY218">
        <f t="shared" si="80"/>
        <v>0</v>
      </c>
      <c r="BZ218">
        <f t="shared" si="81"/>
        <v>0</v>
      </c>
      <c r="CA218">
        <f t="shared" si="82"/>
        <v>0</v>
      </c>
      <c r="CB218">
        <f t="shared" si="83"/>
        <v>1</v>
      </c>
    </row>
    <row r="219" spans="1:80" x14ac:dyDescent="0.35">
      <c r="A219">
        <v>4.5205622999999999</v>
      </c>
      <c r="B219">
        <v>2011</v>
      </c>
      <c r="C219">
        <v>55</v>
      </c>
      <c r="D219">
        <v>0</v>
      </c>
      <c r="E219">
        <v>1</v>
      </c>
      <c r="F219">
        <v>1</v>
      </c>
      <c r="G219">
        <v>0</v>
      </c>
      <c r="H219">
        <v>26006</v>
      </c>
      <c r="I219">
        <v>6</v>
      </c>
      <c r="J219">
        <v>2</v>
      </c>
      <c r="K219">
        <v>212784</v>
      </c>
      <c r="L219">
        <v>3</v>
      </c>
      <c r="M219">
        <v>1</v>
      </c>
      <c r="N219">
        <v>2</v>
      </c>
      <c r="O219">
        <v>41041</v>
      </c>
      <c r="P219">
        <v>5184</v>
      </c>
      <c r="Q219">
        <v>5789</v>
      </c>
      <c r="R219">
        <v>4352</v>
      </c>
      <c r="S219">
        <v>41401</v>
      </c>
      <c r="T219">
        <v>4241</v>
      </c>
      <c r="U219">
        <v>2724</v>
      </c>
      <c r="V219" t="s">
        <v>115</v>
      </c>
      <c r="W219">
        <v>4019</v>
      </c>
      <c r="X219">
        <v>2859</v>
      </c>
      <c r="Y219">
        <v>5533</v>
      </c>
      <c r="Z219">
        <v>78551</v>
      </c>
      <c r="AA219">
        <v>2113</v>
      </c>
      <c r="AB219">
        <v>56210</v>
      </c>
      <c r="AC219">
        <v>3051</v>
      </c>
      <c r="AD219">
        <v>3521</v>
      </c>
      <c r="AE219">
        <v>3722</v>
      </c>
      <c r="AF219">
        <v>3612</v>
      </c>
      <c r="AG219">
        <v>3615</v>
      </c>
      <c r="AH219">
        <v>3768</v>
      </c>
      <c r="AI219">
        <v>8853</v>
      </c>
      <c r="AJ219">
        <v>8842</v>
      </c>
      <c r="AK219">
        <v>8856</v>
      </c>
      <c r="AL219">
        <v>4513</v>
      </c>
      <c r="AM219">
        <v>4523</v>
      </c>
      <c r="AN219">
        <v>3961</v>
      </c>
      <c r="AO219">
        <v>9904</v>
      </c>
      <c r="AP219">
        <v>9907</v>
      </c>
      <c r="AQ219">
        <v>9905</v>
      </c>
      <c r="AR219" t="s">
        <v>62</v>
      </c>
      <c r="AS219">
        <v>7</v>
      </c>
      <c r="AT219">
        <v>3</v>
      </c>
      <c r="AU219">
        <v>7</v>
      </c>
      <c r="AV219">
        <v>7</v>
      </c>
      <c r="AW219">
        <v>7</v>
      </c>
      <c r="AX219">
        <v>3</v>
      </c>
      <c r="AY219">
        <v>3</v>
      </c>
      <c r="AZ219">
        <v>3</v>
      </c>
      <c r="BA219">
        <v>6</v>
      </c>
      <c r="BB219">
        <v>7</v>
      </c>
      <c r="BC219">
        <v>7</v>
      </c>
      <c r="BD219">
        <v>0</v>
      </c>
      <c r="BE219">
        <v>7</v>
      </c>
      <c r="BF219">
        <v>7</v>
      </c>
      <c r="BG219">
        <v>-99</v>
      </c>
      <c r="BH219" t="str">
        <f t="shared" si="63"/>
        <v/>
      </c>
      <c r="BI219" t="str">
        <f t="shared" si="64"/>
        <v/>
      </c>
      <c r="BJ219" t="str">
        <f t="shared" si="65"/>
        <v/>
      </c>
      <c r="BK219" t="str">
        <f t="shared" si="66"/>
        <v/>
      </c>
      <c r="BL219">
        <f t="shared" si="67"/>
        <v>7</v>
      </c>
      <c r="BM219" t="str">
        <f t="shared" si="68"/>
        <v/>
      </c>
      <c r="BN219" t="str">
        <f t="shared" si="69"/>
        <v/>
      </c>
      <c r="BO219" t="str">
        <f t="shared" si="70"/>
        <v/>
      </c>
      <c r="BP219" t="str">
        <f t="shared" si="71"/>
        <v/>
      </c>
      <c r="BQ219" t="str">
        <f t="shared" si="72"/>
        <v/>
      </c>
      <c r="BR219" t="str">
        <f t="shared" si="73"/>
        <v/>
      </c>
      <c r="BS219" t="str">
        <f t="shared" si="74"/>
        <v/>
      </c>
      <c r="BT219" t="str">
        <f t="shared" si="75"/>
        <v/>
      </c>
      <c r="BU219" t="str">
        <f t="shared" si="76"/>
        <v/>
      </c>
      <c r="BV219" t="str">
        <f t="shared" si="77"/>
        <v/>
      </c>
      <c r="BW219">
        <f t="shared" si="78"/>
        <v>7</v>
      </c>
      <c r="BX219">
        <f t="shared" si="79"/>
        <v>0</v>
      </c>
      <c r="BY219">
        <f t="shared" si="80"/>
        <v>1</v>
      </c>
      <c r="BZ219">
        <f t="shared" si="81"/>
        <v>1</v>
      </c>
      <c r="CA219">
        <f t="shared" si="82"/>
        <v>1</v>
      </c>
      <c r="CB219">
        <f t="shared" si="83"/>
        <v>0</v>
      </c>
    </row>
    <row r="220" spans="1:80" x14ac:dyDescent="0.35">
      <c r="A220">
        <v>4.5205622999999999</v>
      </c>
      <c r="B220">
        <v>2011</v>
      </c>
      <c r="C220">
        <v>55</v>
      </c>
      <c r="D220">
        <v>0</v>
      </c>
      <c r="E220">
        <v>3</v>
      </c>
      <c r="F220">
        <v>-9</v>
      </c>
      <c r="G220">
        <v>0</v>
      </c>
      <c r="H220">
        <v>26022</v>
      </c>
      <c r="I220">
        <v>38</v>
      </c>
      <c r="J220">
        <v>-9</v>
      </c>
      <c r="K220">
        <v>845418</v>
      </c>
      <c r="L220">
        <v>2</v>
      </c>
      <c r="M220">
        <v>1</v>
      </c>
      <c r="N220">
        <v>5</v>
      </c>
      <c r="O220">
        <v>42823</v>
      </c>
      <c r="P220">
        <v>78551</v>
      </c>
      <c r="Q220">
        <v>4280</v>
      </c>
      <c r="R220">
        <v>71590</v>
      </c>
      <c r="S220">
        <v>42731</v>
      </c>
      <c r="T220">
        <v>496</v>
      </c>
      <c r="U220" t="s">
        <v>91</v>
      </c>
      <c r="V220">
        <v>41401</v>
      </c>
      <c r="W220">
        <v>2720</v>
      </c>
      <c r="X220">
        <v>59971</v>
      </c>
      <c r="Y220">
        <v>2449</v>
      </c>
      <c r="Z220">
        <v>7856</v>
      </c>
      <c r="AA220">
        <v>4148</v>
      </c>
      <c r="AB220">
        <v>2859</v>
      </c>
      <c r="AC220" t="s">
        <v>61</v>
      </c>
      <c r="AD220">
        <v>3768</v>
      </c>
      <c r="AE220">
        <v>3721</v>
      </c>
      <c r="AF220">
        <v>66</v>
      </c>
      <c r="AG220">
        <v>8856</v>
      </c>
      <c r="AH220">
        <v>8844</v>
      </c>
      <c r="AI220">
        <v>8847</v>
      </c>
      <c r="AJ220" t="s">
        <v>62</v>
      </c>
      <c r="AK220" t="s">
        <v>62</v>
      </c>
      <c r="AL220" t="s">
        <v>62</v>
      </c>
      <c r="AM220" t="s">
        <v>62</v>
      </c>
      <c r="AN220" t="s">
        <v>62</v>
      </c>
      <c r="AO220" t="s">
        <v>62</v>
      </c>
      <c r="AP220" t="s">
        <v>62</v>
      </c>
      <c r="AQ220" t="s">
        <v>62</v>
      </c>
      <c r="AR220" t="s">
        <v>62</v>
      </c>
      <c r="AS220">
        <v>7</v>
      </c>
      <c r="AT220">
        <v>1</v>
      </c>
      <c r="AU220">
        <v>7</v>
      </c>
      <c r="AV220">
        <v>1</v>
      </c>
      <c r="AW220">
        <v>1</v>
      </c>
      <c r="AX220">
        <v>7</v>
      </c>
      <c r="AY220">
        <v>-99</v>
      </c>
      <c r="AZ220">
        <v>-99</v>
      </c>
      <c r="BA220">
        <v>-99</v>
      </c>
      <c r="BB220">
        <v>-99</v>
      </c>
      <c r="BC220">
        <v>-99</v>
      </c>
      <c r="BD220">
        <v>-99</v>
      </c>
      <c r="BE220">
        <v>-99</v>
      </c>
      <c r="BF220">
        <v>-99</v>
      </c>
      <c r="BG220">
        <v>-99</v>
      </c>
      <c r="BH220">
        <f t="shared" si="63"/>
        <v>7</v>
      </c>
      <c r="BI220" t="str">
        <f t="shared" si="64"/>
        <v/>
      </c>
      <c r="BJ220" t="str">
        <f t="shared" si="65"/>
        <v/>
      </c>
      <c r="BK220" t="str">
        <f t="shared" si="66"/>
        <v/>
      </c>
      <c r="BL220" t="str">
        <f t="shared" si="67"/>
        <v/>
      </c>
      <c r="BM220" t="str">
        <f t="shared" si="68"/>
        <v/>
      </c>
      <c r="BN220" t="str">
        <f t="shared" si="69"/>
        <v/>
      </c>
      <c r="BO220" t="str">
        <f t="shared" si="70"/>
        <v/>
      </c>
      <c r="BP220" t="str">
        <f t="shared" si="71"/>
        <v/>
      </c>
      <c r="BQ220" t="str">
        <f t="shared" si="72"/>
        <v/>
      </c>
      <c r="BR220" t="str">
        <f t="shared" si="73"/>
        <v/>
      </c>
      <c r="BS220" t="str">
        <f t="shared" si="74"/>
        <v/>
      </c>
      <c r="BT220" t="str">
        <f t="shared" si="75"/>
        <v/>
      </c>
      <c r="BU220" t="str">
        <f t="shared" si="76"/>
        <v/>
      </c>
      <c r="BV220" t="str">
        <f t="shared" si="77"/>
        <v/>
      </c>
      <c r="BW220">
        <f t="shared" si="78"/>
        <v>7</v>
      </c>
      <c r="BX220">
        <f t="shared" si="79"/>
        <v>1</v>
      </c>
      <c r="BY220">
        <f t="shared" si="80"/>
        <v>1</v>
      </c>
      <c r="BZ220">
        <f t="shared" si="81"/>
        <v>0</v>
      </c>
      <c r="CA220">
        <f t="shared" si="82"/>
        <v>0</v>
      </c>
      <c r="CB220">
        <f t="shared" si="83"/>
        <v>1</v>
      </c>
    </row>
    <row r="221" spans="1:80" x14ac:dyDescent="0.35">
      <c r="A221">
        <v>5.6319147999999997</v>
      </c>
      <c r="B221">
        <v>2011</v>
      </c>
      <c r="C221">
        <v>55</v>
      </c>
      <c r="D221">
        <v>1</v>
      </c>
      <c r="E221">
        <v>3</v>
      </c>
      <c r="F221">
        <v>-9</v>
      </c>
      <c r="G221">
        <v>0</v>
      </c>
      <c r="H221">
        <v>41008</v>
      </c>
      <c r="I221">
        <v>1</v>
      </c>
      <c r="J221">
        <v>6</v>
      </c>
      <c r="K221">
        <v>136574</v>
      </c>
      <c r="L221">
        <v>1</v>
      </c>
      <c r="M221">
        <v>1</v>
      </c>
      <c r="N221">
        <v>20</v>
      </c>
      <c r="O221">
        <v>41081</v>
      </c>
      <c r="P221">
        <v>53541</v>
      </c>
      <c r="Q221">
        <v>6202</v>
      </c>
      <c r="R221">
        <v>4536</v>
      </c>
      <c r="S221">
        <v>2639</v>
      </c>
      <c r="T221">
        <v>5990</v>
      </c>
      <c r="U221">
        <v>41401</v>
      </c>
      <c r="V221">
        <v>53082</v>
      </c>
      <c r="W221">
        <v>42731</v>
      </c>
      <c r="X221">
        <v>5849</v>
      </c>
      <c r="Y221">
        <v>4019</v>
      </c>
      <c r="Z221">
        <v>2762</v>
      </c>
      <c r="AA221">
        <v>42821</v>
      </c>
      <c r="AB221">
        <v>4271</v>
      </c>
      <c r="AC221">
        <v>78551</v>
      </c>
      <c r="AD221">
        <v>3768</v>
      </c>
      <c r="AE221">
        <v>3932</v>
      </c>
      <c r="AF221">
        <v>3995</v>
      </c>
      <c r="AG221">
        <v>3966</v>
      </c>
      <c r="AH221">
        <v>8854</v>
      </c>
      <c r="AI221">
        <v>9744</v>
      </c>
      <c r="AJ221">
        <v>4513</v>
      </c>
      <c r="AK221">
        <v>8856</v>
      </c>
      <c r="AL221">
        <v>3723</v>
      </c>
      <c r="AM221" t="s">
        <v>62</v>
      </c>
      <c r="AN221" t="s">
        <v>62</v>
      </c>
      <c r="AO221" t="s">
        <v>62</v>
      </c>
      <c r="AP221" t="s">
        <v>62</v>
      </c>
      <c r="AQ221" t="s">
        <v>62</v>
      </c>
      <c r="AR221" t="s">
        <v>62</v>
      </c>
      <c r="AS221">
        <v>19</v>
      </c>
      <c r="AT221">
        <v>19</v>
      </c>
      <c r="AU221">
        <v>19</v>
      </c>
      <c r="AV221">
        <v>19</v>
      </c>
      <c r="AW221">
        <v>19</v>
      </c>
      <c r="AX221">
        <v>19</v>
      </c>
      <c r="AY221">
        <v>19</v>
      </c>
      <c r="AZ221">
        <v>19</v>
      </c>
      <c r="BA221">
        <v>19</v>
      </c>
      <c r="BB221">
        <v>-99</v>
      </c>
      <c r="BC221">
        <v>-99</v>
      </c>
      <c r="BD221">
        <v>-99</v>
      </c>
      <c r="BE221">
        <v>-99</v>
      </c>
      <c r="BF221">
        <v>-99</v>
      </c>
      <c r="BG221">
        <v>-99</v>
      </c>
      <c r="BH221">
        <f t="shared" si="63"/>
        <v>19</v>
      </c>
      <c r="BI221" t="str">
        <f t="shared" si="64"/>
        <v/>
      </c>
      <c r="BJ221" t="str">
        <f t="shared" si="65"/>
        <v/>
      </c>
      <c r="BK221" t="str">
        <f t="shared" si="66"/>
        <v/>
      </c>
      <c r="BL221" t="str">
        <f t="shared" si="67"/>
        <v/>
      </c>
      <c r="BM221" t="str">
        <f t="shared" si="68"/>
        <v/>
      </c>
      <c r="BN221" t="str">
        <f t="shared" si="69"/>
        <v/>
      </c>
      <c r="BO221" t="str">
        <f t="shared" si="70"/>
        <v/>
      </c>
      <c r="BP221" t="str">
        <f t="shared" si="71"/>
        <v/>
      </c>
      <c r="BQ221" t="str">
        <f t="shared" si="72"/>
        <v/>
      </c>
      <c r="BR221" t="str">
        <f t="shared" si="73"/>
        <v/>
      </c>
      <c r="BS221" t="str">
        <f t="shared" si="74"/>
        <v/>
      </c>
      <c r="BT221" t="str">
        <f t="shared" si="75"/>
        <v/>
      </c>
      <c r="BU221" t="str">
        <f t="shared" si="76"/>
        <v/>
      </c>
      <c r="BV221" t="str">
        <f t="shared" si="77"/>
        <v/>
      </c>
      <c r="BW221">
        <f t="shared" si="78"/>
        <v>19</v>
      </c>
      <c r="BX221">
        <f t="shared" si="79"/>
        <v>0</v>
      </c>
      <c r="BY221">
        <f t="shared" si="80"/>
        <v>1</v>
      </c>
      <c r="BZ221">
        <f t="shared" si="81"/>
        <v>1</v>
      </c>
      <c r="CA221">
        <f t="shared" si="82"/>
        <v>1</v>
      </c>
      <c r="CB221">
        <f t="shared" si="83"/>
        <v>0</v>
      </c>
    </row>
    <row r="222" spans="1:80" x14ac:dyDescent="0.35">
      <c r="A222">
        <v>5.1820969000000003</v>
      </c>
      <c r="B222">
        <v>2005</v>
      </c>
      <c r="C222">
        <v>56</v>
      </c>
      <c r="D222">
        <v>0</v>
      </c>
      <c r="E222">
        <v>1</v>
      </c>
      <c r="F222">
        <v>1</v>
      </c>
      <c r="G222">
        <v>0</v>
      </c>
      <c r="H222">
        <v>26099</v>
      </c>
      <c r="I222">
        <v>27</v>
      </c>
      <c r="J222">
        <v>1</v>
      </c>
      <c r="K222">
        <v>361735</v>
      </c>
      <c r="L222">
        <v>3</v>
      </c>
      <c r="M222">
        <v>2</v>
      </c>
      <c r="N222">
        <v>1</v>
      </c>
      <c r="O222">
        <v>41071</v>
      </c>
      <c r="P222">
        <v>41401</v>
      </c>
      <c r="Q222">
        <v>25000</v>
      </c>
      <c r="R222">
        <v>4019</v>
      </c>
      <c r="S222">
        <v>5780</v>
      </c>
      <c r="T222" t="s">
        <v>61</v>
      </c>
      <c r="U222" t="s">
        <v>61</v>
      </c>
      <c r="V222" t="s">
        <v>61</v>
      </c>
      <c r="W222" t="s">
        <v>61</v>
      </c>
      <c r="X222" t="s">
        <v>61</v>
      </c>
      <c r="Y222" t="s">
        <v>61</v>
      </c>
      <c r="Z222" t="s">
        <v>61</v>
      </c>
      <c r="AA222" t="s">
        <v>61</v>
      </c>
      <c r="AB222" t="s">
        <v>61</v>
      </c>
      <c r="AC222" t="s">
        <v>61</v>
      </c>
      <c r="AD222">
        <v>3768</v>
      </c>
      <c r="AE222">
        <v>66</v>
      </c>
      <c r="AF222">
        <v>3722</v>
      </c>
      <c r="AG222">
        <v>8857</v>
      </c>
      <c r="AH222">
        <v>3722</v>
      </c>
      <c r="AI222">
        <v>8853</v>
      </c>
      <c r="AJ222">
        <v>8857</v>
      </c>
      <c r="AK222">
        <v>8847</v>
      </c>
      <c r="AL222">
        <v>40</v>
      </c>
      <c r="AM222">
        <v>8872</v>
      </c>
      <c r="AN222">
        <v>9744</v>
      </c>
      <c r="AO222">
        <v>9920</v>
      </c>
      <c r="AP222">
        <v>4513</v>
      </c>
      <c r="AQ222" t="s">
        <v>62</v>
      </c>
      <c r="AR222" t="s">
        <v>62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2</v>
      </c>
      <c r="AY222">
        <v>2</v>
      </c>
      <c r="AZ222">
        <v>2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-99</v>
      </c>
      <c r="BG222">
        <v>-99</v>
      </c>
      <c r="BH222">
        <f t="shared" si="63"/>
        <v>0</v>
      </c>
      <c r="BI222" t="str">
        <f t="shared" si="64"/>
        <v/>
      </c>
      <c r="BJ222" t="str">
        <f t="shared" si="65"/>
        <v/>
      </c>
      <c r="BK222" t="str">
        <f t="shared" si="66"/>
        <v/>
      </c>
      <c r="BL222" t="str">
        <f t="shared" si="67"/>
        <v/>
      </c>
      <c r="BM222" t="str">
        <f t="shared" si="68"/>
        <v/>
      </c>
      <c r="BN222" t="str">
        <f t="shared" si="69"/>
        <v/>
      </c>
      <c r="BO222" t="str">
        <f t="shared" si="70"/>
        <v/>
      </c>
      <c r="BP222" t="str">
        <f t="shared" si="71"/>
        <v/>
      </c>
      <c r="BQ222" t="str">
        <f t="shared" si="72"/>
        <v/>
      </c>
      <c r="BR222" t="str">
        <f t="shared" si="73"/>
        <v/>
      </c>
      <c r="BS222" t="str">
        <f t="shared" si="74"/>
        <v/>
      </c>
      <c r="BT222" t="str">
        <f t="shared" si="75"/>
        <v/>
      </c>
      <c r="BU222" t="str">
        <f t="shared" si="76"/>
        <v/>
      </c>
      <c r="BV222" t="str">
        <f t="shared" si="77"/>
        <v/>
      </c>
      <c r="BW222">
        <f t="shared" si="78"/>
        <v>0</v>
      </c>
      <c r="BX222">
        <f t="shared" si="79"/>
        <v>1</v>
      </c>
      <c r="BY222">
        <f t="shared" si="80"/>
        <v>0</v>
      </c>
      <c r="BZ222">
        <f t="shared" si="81"/>
        <v>1</v>
      </c>
      <c r="CA222">
        <f t="shared" si="82"/>
        <v>1</v>
      </c>
      <c r="CB222">
        <f t="shared" si="83"/>
        <v>0</v>
      </c>
    </row>
    <row r="223" spans="1:80" x14ac:dyDescent="0.35">
      <c r="A223">
        <v>5.0853688999999997</v>
      </c>
      <c r="B223">
        <v>2007</v>
      </c>
      <c r="C223">
        <v>56</v>
      </c>
      <c r="D223">
        <v>1</v>
      </c>
      <c r="E223">
        <v>1</v>
      </c>
      <c r="F223">
        <v>-9</v>
      </c>
      <c r="G223">
        <v>0</v>
      </c>
      <c r="H223">
        <v>12007</v>
      </c>
      <c r="I223">
        <v>22</v>
      </c>
      <c r="J223">
        <v>1</v>
      </c>
      <c r="K223">
        <v>284898</v>
      </c>
      <c r="L223">
        <v>4</v>
      </c>
      <c r="M223">
        <v>3</v>
      </c>
      <c r="N223">
        <v>20</v>
      </c>
      <c r="O223">
        <v>41402</v>
      </c>
      <c r="P223">
        <v>4111</v>
      </c>
      <c r="Q223">
        <v>25000</v>
      </c>
      <c r="R223">
        <v>412</v>
      </c>
      <c r="S223">
        <v>4142</v>
      </c>
      <c r="T223">
        <v>41401</v>
      </c>
      <c r="U223" t="s">
        <v>75</v>
      </c>
      <c r="V223" t="s">
        <v>66</v>
      </c>
      <c r="W223">
        <v>4019</v>
      </c>
      <c r="X223">
        <v>2720</v>
      </c>
      <c r="Y223" t="s">
        <v>61</v>
      </c>
      <c r="Z223" t="s">
        <v>61</v>
      </c>
      <c r="AA223" t="s">
        <v>61</v>
      </c>
      <c r="AB223" t="s">
        <v>61</v>
      </c>
      <c r="AC223" t="s">
        <v>61</v>
      </c>
      <c r="AD223">
        <v>3768</v>
      </c>
      <c r="AE223">
        <v>8853</v>
      </c>
      <c r="AF223">
        <v>66</v>
      </c>
      <c r="AG223">
        <v>3607</v>
      </c>
      <c r="AH223">
        <v>9919</v>
      </c>
      <c r="AI223">
        <v>45</v>
      </c>
      <c r="AJ223">
        <v>40</v>
      </c>
      <c r="AK223">
        <v>8856</v>
      </c>
      <c r="AL223">
        <v>8848</v>
      </c>
      <c r="AM223">
        <v>9744</v>
      </c>
      <c r="AN223" t="s">
        <v>62</v>
      </c>
      <c r="AO223" t="s">
        <v>62</v>
      </c>
      <c r="AP223" t="s">
        <v>62</v>
      </c>
      <c r="AQ223" t="s">
        <v>62</v>
      </c>
      <c r="AR223" t="s">
        <v>62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-99</v>
      </c>
      <c r="BD223">
        <v>-99</v>
      </c>
      <c r="BE223">
        <v>-99</v>
      </c>
      <c r="BF223">
        <v>-99</v>
      </c>
      <c r="BG223">
        <v>-99</v>
      </c>
      <c r="BH223">
        <f t="shared" si="63"/>
        <v>0</v>
      </c>
      <c r="BI223" t="str">
        <f t="shared" si="64"/>
        <v/>
      </c>
      <c r="BJ223" t="str">
        <f t="shared" si="65"/>
        <v/>
      </c>
      <c r="BK223" t="str">
        <f t="shared" si="66"/>
        <v/>
      </c>
      <c r="BL223" t="str">
        <f t="shared" si="67"/>
        <v/>
      </c>
      <c r="BM223" t="str">
        <f t="shared" si="68"/>
        <v/>
      </c>
      <c r="BN223" t="str">
        <f t="shared" si="69"/>
        <v/>
      </c>
      <c r="BO223" t="str">
        <f t="shared" si="70"/>
        <v/>
      </c>
      <c r="BP223" t="str">
        <f t="shared" si="71"/>
        <v/>
      </c>
      <c r="BQ223" t="str">
        <f t="shared" si="72"/>
        <v/>
      </c>
      <c r="BR223" t="str">
        <f t="shared" si="73"/>
        <v/>
      </c>
      <c r="BS223" t="str">
        <f t="shared" si="74"/>
        <v/>
      </c>
      <c r="BT223" t="str">
        <f t="shared" si="75"/>
        <v/>
      </c>
      <c r="BU223" t="str">
        <f t="shared" si="76"/>
        <v/>
      </c>
      <c r="BV223" t="str">
        <f t="shared" si="77"/>
        <v/>
      </c>
      <c r="BW223">
        <f t="shared" si="78"/>
        <v>0</v>
      </c>
      <c r="BX223">
        <f t="shared" si="79"/>
        <v>1</v>
      </c>
      <c r="BY223">
        <f t="shared" si="80"/>
        <v>0</v>
      </c>
      <c r="BZ223">
        <f t="shared" si="81"/>
        <v>0</v>
      </c>
      <c r="CA223">
        <f t="shared" si="82"/>
        <v>0</v>
      </c>
      <c r="CB223">
        <f t="shared" si="83"/>
        <v>0</v>
      </c>
    </row>
    <row r="224" spans="1:80" x14ac:dyDescent="0.35">
      <c r="A224">
        <v>4.8502001999999997</v>
      </c>
      <c r="B224">
        <v>2008</v>
      </c>
      <c r="C224">
        <v>56</v>
      </c>
      <c r="D224">
        <v>0</v>
      </c>
      <c r="E224">
        <v>3</v>
      </c>
      <c r="F224">
        <v>-9</v>
      </c>
      <c r="G224">
        <v>0</v>
      </c>
      <c r="H224">
        <v>6350</v>
      </c>
      <c r="I224">
        <v>15</v>
      </c>
      <c r="J224">
        <v>3</v>
      </c>
      <c r="K224">
        <v>406913</v>
      </c>
      <c r="L224">
        <v>1</v>
      </c>
      <c r="M224">
        <v>-9</v>
      </c>
      <c r="N224">
        <v>1</v>
      </c>
      <c r="O224">
        <v>41402</v>
      </c>
      <c r="P224">
        <v>42821</v>
      </c>
      <c r="Q224">
        <v>4280</v>
      </c>
      <c r="R224">
        <v>4142</v>
      </c>
      <c r="S224">
        <v>41401</v>
      </c>
      <c r="T224">
        <v>4269</v>
      </c>
      <c r="U224">
        <v>4148</v>
      </c>
      <c r="V224">
        <v>4240</v>
      </c>
      <c r="W224">
        <v>3970</v>
      </c>
      <c r="X224">
        <v>412</v>
      </c>
      <c r="Y224">
        <v>79439</v>
      </c>
      <c r="Z224">
        <v>2724</v>
      </c>
      <c r="AA224">
        <v>4019</v>
      </c>
      <c r="AB224" t="s">
        <v>64</v>
      </c>
      <c r="AC224" t="s">
        <v>66</v>
      </c>
      <c r="AD224">
        <v>3768</v>
      </c>
      <c r="AE224">
        <v>3722</v>
      </c>
      <c r="AF224">
        <v>66</v>
      </c>
      <c r="AG224">
        <v>3607</v>
      </c>
      <c r="AH224">
        <v>45</v>
      </c>
      <c r="AI224">
        <v>40</v>
      </c>
      <c r="AJ224">
        <v>8856</v>
      </c>
      <c r="AK224">
        <v>8853</v>
      </c>
      <c r="AL224">
        <v>8857</v>
      </c>
      <c r="AM224" t="s">
        <v>62</v>
      </c>
      <c r="AN224" t="s">
        <v>62</v>
      </c>
      <c r="AO224" t="s">
        <v>62</v>
      </c>
      <c r="AP224" t="s">
        <v>62</v>
      </c>
      <c r="AQ224" t="s">
        <v>62</v>
      </c>
      <c r="AR224" t="s">
        <v>62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-99</v>
      </c>
      <c r="BC224">
        <v>-99</v>
      </c>
      <c r="BD224">
        <v>-99</v>
      </c>
      <c r="BE224">
        <v>-99</v>
      </c>
      <c r="BF224">
        <v>-99</v>
      </c>
      <c r="BG224">
        <v>-99</v>
      </c>
      <c r="BH224">
        <f t="shared" si="63"/>
        <v>0</v>
      </c>
      <c r="BI224" t="str">
        <f t="shared" si="64"/>
        <v/>
      </c>
      <c r="BJ224" t="str">
        <f t="shared" si="65"/>
        <v/>
      </c>
      <c r="BK224" t="str">
        <f t="shared" si="66"/>
        <v/>
      </c>
      <c r="BL224" t="str">
        <f t="shared" si="67"/>
        <v/>
      </c>
      <c r="BM224" t="str">
        <f t="shared" si="68"/>
        <v/>
      </c>
      <c r="BN224" t="str">
        <f t="shared" si="69"/>
        <v/>
      </c>
      <c r="BO224" t="str">
        <f t="shared" si="70"/>
        <v/>
      </c>
      <c r="BP224" t="str">
        <f t="shared" si="71"/>
        <v/>
      </c>
      <c r="BQ224" t="str">
        <f t="shared" si="72"/>
        <v/>
      </c>
      <c r="BR224" t="str">
        <f t="shared" si="73"/>
        <v/>
      </c>
      <c r="BS224" t="str">
        <f t="shared" si="74"/>
        <v/>
      </c>
      <c r="BT224" t="str">
        <f t="shared" si="75"/>
        <v/>
      </c>
      <c r="BU224" t="str">
        <f t="shared" si="76"/>
        <v/>
      </c>
      <c r="BV224" t="str">
        <f t="shared" si="77"/>
        <v/>
      </c>
      <c r="BW224">
        <f t="shared" si="78"/>
        <v>0</v>
      </c>
      <c r="BX224">
        <f t="shared" si="79"/>
        <v>1</v>
      </c>
      <c r="BY224">
        <f t="shared" si="80"/>
        <v>0</v>
      </c>
      <c r="BZ224">
        <f t="shared" si="81"/>
        <v>0</v>
      </c>
      <c r="CA224">
        <f t="shared" si="82"/>
        <v>0</v>
      </c>
      <c r="CB224">
        <f t="shared" si="83"/>
        <v>1</v>
      </c>
    </row>
    <row r="225" spans="1:80" x14ac:dyDescent="0.35">
      <c r="A225">
        <v>5.1214389999999996</v>
      </c>
      <c r="B225">
        <v>2008</v>
      </c>
      <c r="C225">
        <v>56</v>
      </c>
      <c r="D225">
        <v>0</v>
      </c>
      <c r="E225">
        <v>3</v>
      </c>
      <c r="F225">
        <v>-9</v>
      </c>
      <c r="G225">
        <v>0</v>
      </c>
      <c r="H225">
        <v>27108</v>
      </c>
      <c r="I225">
        <v>1</v>
      </c>
      <c r="J225">
        <v>-9</v>
      </c>
      <c r="K225">
        <v>163555</v>
      </c>
      <c r="L225">
        <v>1</v>
      </c>
      <c r="M225">
        <v>3</v>
      </c>
      <c r="N225">
        <v>1</v>
      </c>
      <c r="O225">
        <v>41401</v>
      </c>
      <c r="P225">
        <v>4148</v>
      </c>
      <c r="Q225">
        <v>4142</v>
      </c>
      <c r="R225">
        <v>4019</v>
      </c>
      <c r="S225">
        <v>25002</v>
      </c>
      <c r="T225">
        <v>2720</v>
      </c>
      <c r="U225">
        <v>4240</v>
      </c>
      <c r="V225" t="s">
        <v>65</v>
      </c>
      <c r="W225" t="s">
        <v>66</v>
      </c>
      <c r="X225" t="s">
        <v>61</v>
      </c>
      <c r="Y225" t="s">
        <v>61</v>
      </c>
      <c r="Z225" t="s">
        <v>61</v>
      </c>
      <c r="AA225" t="s">
        <v>61</v>
      </c>
      <c r="AB225" t="s">
        <v>61</v>
      </c>
      <c r="AC225" t="s">
        <v>61</v>
      </c>
      <c r="AD225">
        <v>3768</v>
      </c>
      <c r="AE225">
        <v>66</v>
      </c>
      <c r="AF225">
        <v>41</v>
      </c>
      <c r="AG225">
        <v>3606</v>
      </c>
      <c r="AH225">
        <v>3607</v>
      </c>
      <c r="AI225">
        <v>48</v>
      </c>
      <c r="AJ225" t="s">
        <v>62</v>
      </c>
      <c r="AK225" t="s">
        <v>62</v>
      </c>
      <c r="AL225" t="s">
        <v>62</v>
      </c>
      <c r="AM225" t="s">
        <v>62</v>
      </c>
      <c r="AN225" t="s">
        <v>62</v>
      </c>
      <c r="AO225" t="s">
        <v>62</v>
      </c>
      <c r="AP225" t="s">
        <v>62</v>
      </c>
      <c r="AQ225" t="s">
        <v>62</v>
      </c>
      <c r="AR225" t="s">
        <v>62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-99</v>
      </c>
      <c r="AZ225">
        <v>-99</v>
      </c>
      <c r="BA225">
        <v>-99</v>
      </c>
      <c r="BB225">
        <v>-99</v>
      </c>
      <c r="BC225">
        <v>-99</v>
      </c>
      <c r="BD225">
        <v>-99</v>
      </c>
      <c r="BE225">
        <v>-99</v>
      </c>
      <c r="BF225">
        <v>-99</v>
      </c>
      <c r="BG225">
        <v>-99</v>
      </c>
      <c r="BH225">
        <f t="shared" si="63"/>
        <v>0</v>
      </c>
      <c r="BI225" t="str">
        <f t="shared" si="64"/>
        <v/>
      </c>
      <c r="BJ225" t="str">
        <f t="shared" si="65"/>
        <v/>
      </c>
      <c r="BK225" t="str">
        <f t="shared" si="66"/>
        <v/>
      </c>
      <c r="BL225" t="str">
        <f t="shared" si="67"/>
        <v/>
      </c>
      <c r="BM225" t="str">
        <f t="shared" si="68"/>
        <v/>
      </c>
      <c r="BN225" t="str">
        <f t="shared" si="69"/>
        <v/>
      </c>
      <c r="BO225" t="str">
        <f t="shared" si="70"/>
        <v/>
      </c>
      <c r="BP225" t="str">
        <f t="shared" si="71"/>
        <v/>
      </c>
      <c r="BQ225" t="str">
        <f t="shared" si="72"/>
        <v/>
      </c>
      <c r="BR225" t="str">
        <f t="shared" si="73"/>
        <v/>
      </c>
      <c r="BS225" t="str">
        <f t="shared" si="74"/>
        <v/>
      </c>
      <c r="BT225" t="str">
        <f t="shared" si="75"/>
        <v/>
      </c>
      <c r="BU225" t="str">
        <f t="shared" si="76"/>
        <v/>
      </c>
      <c r="BV225" t="str">
        <f t="shared" si="77"/>
        <v/>
      </c>
      <c r="BW225">
        <f t="shared" si="78"/>
        <v>0</v>
      </c>
      <c r="BX225">
        <f t="shared" si="79"/>
        <v>1</v>
      </c>
      <c r="BY225">
        <f t="shared" si="80"/>
        <v>0</v>
      </c>
      <c r="BZ225">
        <f t="shared" si="81"/>
        <v>0</v>
      </c>
      <c r="CA225">
        <f t="shared" si="82"/>
        <v>0</v>
      </c>
      <c r="CB225">
        <f t="shared" si="83"/>
        <v>0</v>
      </c>
    </row>
    <row r="226" spans="1:80" x14ac:dyDescent="0.35">
      <c r="A226">
        <v>5.8694335000000004</v>
      </c>
      <c r="B226">
        <v>2009</v>
      </c>
      <c r="C226">
        <v>56</v>
      </c>
      <c r="D226">
        <v>1</v>
      </c>
      <c r="E226">
        <v>1</v>
      </c>
      <c r="F226">
        <v>-9</v>
      </c>
      <c r="G226">
        <v>0</v>
      </c>
      <c r="H226">
        <v>4070</v>
      </c>
      <c r="I226">
        <v>3</v>
      </c>
      <c r="J226">
        <v>1</v>
      </c>
      <c r="K226">
        <v>174520</v>
      </c>
      <c r="L226">
        <v>1</v>
      </c>
      <c r="M226">
        <v>3</v>
      </c>
      <c r="N226">
        <v>20</v>
      </c>
      <c r="O226">
        <v>41404</v>
      </c>
      <c r="P226">
        <v>4111</v>
      </c>
      <c r="Q226">
        <v>41401</v>
      </c>
      <c r="R226">
        <v>25000</v>
      </c>
      <c r="S226">
        <v>4019</v>
      </c>
      <c r="T226">
        <v>2724</v>
      </c>
      <c r="U226" t="s">
        <v>61</v>
      </c>
      <c r="V226" t="s">
        <v>61</v>
      </c>
      <c r="W226" t="s">
        <v>61</v>
      </c>
      <c r="X226" t="s">
        <v>61</v>
      </c>
      <c r="Y226" t="s">
        <v>61</v>
      </c>
      <c r="Z226" t="s">
        <v>61</v>
      </c>
      <c r="AA226" t="s">
        <v>61</v>
      </c>
      <c r="AB226" t="s">
        <v>61</v>
      </c>
      <c r="AC226" t="s">
        <v>61</v>
      </c>
      <c r="AD226">
        <v>3768</v>
      </c>
      <c r="AE226">
        <v>3722</v>
      </c>
      <c r="AF226">
        <v>66</v>
      </c>
      <c r="AG226">
        <v>66</v>
      </c>
      <c r="AH226">
        <v>8853</v>
      </c>
      <c r="AI226">
        <v>8856</v>
      </c>
      <c r="AJ226">
        <v>8857</v>
      </c>
      <c r="AK226">
        <v>3607</v>
      </c>
      <c r="AL226">
        <v>46</v>
      </c>
      <c r="AM226">
        <v>40</v>
      </c>
      <c r="AN226">
        <v>40</v>
      </c>
      <c r="AO226" t="s">
        <v>62</v>
      </c>
      <c r="AP226" t="s">
        <v>62</v>
      </c>
      <c r="AQ226" t="s">
        <v>62</v>
      </c>
      <c r="AR226" t="s">
        <v>62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-99</v>
      </c>
      <c r="BE226">
        <v>-99</v>
      </c>
      <c r="BF226">
        <v>-99</v>
      </c>
      <c r="BG226">
        <v>-99</v>
      </c>
      <c r="BH226">
        <f t="shared" si="63"/>
        <v>0</v>
      </c>
      <c r="BI226" t="str">
        <f t="shared" si="64"/>
        <v/>
      </c>
      <c r="BJ226" t="str">
        <f t="shared" si="65"/>
        <v/>
      </c>
      <c r="BK226" t="str">
        <f t="shared" si="66"/>
        <v/>
      </c>
      <c r="BL226" t="str">
        <f t="shared" si="67"/>
        <v/>
      </c>
      <c r="BM226" t="str">
        <f t="shared" si="68"/>
        <v/>
      </c>
      <c r="BN226" t="str">
        <f t="shared" si="69"/>
        <v/>
      </c>
      <c r="BO226" t="str">
        <f t="shared" si="70"/>
        <v/>
      </c>
      <c r="BP226" t="str">
        <f t="shared" si="71"/>
        <v/>
      </c>
      <c r="BQ226" t="str">
        <f t="shared" si="72"/>
        <v/>
      </c>
      <c r="BR226" t="str">
        <f t="shared" si="73"/>
        <v/>
      </c>
      <c r="BS226" t="str">
        <f t="shared" si="74"/>
        <v/>
      </c>
      <c r="BT226" t="str">
        <f t="shared" si="75"/>
        <v/>
      </c>
      <c r="BU226" t="str">
        <f t="shared" si="76"/>
        <v/>
      </c>
      <c r="BV226" t="str">
        <f t="shared" si="77"/>
        <v/>
      </c>
      <c r="BW226">
        <f t="shared" si="78"/>
        <v>0</v>
      </c>
      <c r="BX226">
        <f t="shared" si="79"/>
        <v>2</v>
      </c>
      <c r="BY226">
        <f t="shared" si="80"/>
        <v>0</v>
      </c>
      <c r="BZ226">
        <f t="shared" si="81"/>
        <v>0</v>
      </c>
      <c r="CA226">
        <f t="shared" si="82"/>
        <v>0</v>
      </c>
      <c r="CB226">
        <f t="shared" si="83"/>
        <v>0</v>
      </c>
    </row>
    <row r="227" spans="1:80" x14ac:dyDescent="0.35">
      <c r="A227">
        <v>5.7264993000000004</v>
      </c>
      <c r="B227">
        <v>2009</v>
      </c>
      <c r="C227">
        <v>56</v>
      </c>
      <c r="D227">
        <v>1</v>
      </c>
      <c r="E227">
        <v>3</v>
      </c>
      <c r="F227">
        <v>-9</v>
      </c>
      <c r="G227">
        <v>0</v>
      </c>
      <c r="H227">
        <v>33021</v>
      </c>
      <c r="I227">
        <v>0</v>
      </c>
      <c r="J227">
        <v>1</v>
      </c>
      <c r="K227">
        <v>70060</v>
      </c>
      <c r="L227">
        <v>3</v>
      </c>
      <c r="M227">
        <v>1</v>
      </c>
      <c r="N227">
        <v>20</v>
      </c>
      <c r="O227">
        <v>41011</v>
      </c>
      <c r="P227">
        <v>5307</v>
      </c>
      <c r="Q227">
        <v>51881</v>
      </c>
      <c r="R227">
        <v>5849</v>
      </c>
      <c r="S227">
        <v>78551</v>
      </c>
      <c r="T227">
        <v>42821</v>
      </c>
      <c r="U227">
        <v>5070</v>
      </c>
      <c r="V227">
        <v>4280</v>
      </c>
      <c r="W227">
        <v>2800</v>
      </c>
      <c r="X227">
        <v>41401</v>
      </c>
      <c r="Y227">
        <v>25000</v>
      </c>
      <c r="Z227">
        <v>2724</v>
      </c>
      <c r="AA227" t="s">
        <v>61</v>
      </c>
      <c r="AB227" t="s">
        <v>61</v>
      </c>
      <c r="AC227" t="s">
        <v>61</v>
      </c>
      <c r="AD227">
        <v>3768</v>
      </c>
      <c r="AE227">
        <v>3764</v>
      </c>
      <c r="AF227">
        <v>3931</v>
      </c>
      <c r="AG227">
        <v>3764</v>
      </c>
      <c r="AH227">
        <v>8847</v>
      </c>
      <c r="AI227">
        <v>8872</v>
      </c>
      <c r="AJ227">
        <v>3721</v>
      </c>
      <c r="AK227">
        <v>8964</v>
      </c>
      <c r="AL227">
        <v>9672</v>
      </c>
      <c r="AM227">
        <v>9904</v>
      </c>
      <c r="AN227" t="s">
        <v>62</v>
      </c>
      <c r="AO227" t="s">
        <v>62</v>
      </c>
      <c r="AP227" t="s">
        <v>62</v>
      </c>
      <c r="AQ227" t="s">
        <v>62</v>
      </c>
      <c r="AR227" t="s">
        <v>62</v>
      </c>
      <c r="AS227">
        <v>0</v>
      </c>
      <c r="AT227">
        <v>0</v>
      </c>
      <c r="AU227">
        <v>4</v>
      </c>
      <c r="AV227">
        <v>4</v>
      </c>
      <c r="AW227">
        <v>4</v>
      </c>
      <c r="AX227">
        <v>4</v>
      </c>
      <c r="AY227">
        <v>0</v>
      </c>
      <c r="AZ227">
        <v>0</v>
      </c>
      <c r="BA227">
        <v>0</v>
      </c>
      <c r="BB227">
        <v>1</v>
      </c>
      <c r="BC227">
        <v>-99</v>
      </c>
      <c r="BD227">
        <v>-99</v>
      </c>
      <c r="BE227">
        <v>-99</v>
      </c>
      <c r="BF227">
        <v>-99</v>
      </c>
      <c r="BG227">
        <v>-99</v>
      </c>
      <c r="BH227">
        <f t="shared" si="63"/>
        <v>0</v>
      </c>
      <c r="BI227" t="str">
        <f t="shared" si="64"/>
        <v/>
      </c>
      <c r="BJ227" t="str">
        <f t="shared" si="65"/>
        <v/>
      </c>
      <c r="BK227" t="str">
        <f t="shared" si="66"/>
        <v/>
      </c>
      <c r="BL227" t="str">
        <f t="shared" si="67"/>
        <v/>
      </c>
      <c r="BM227" t="str">
        <f t="shared" si="68"/>
        <v/>
      </c>
      <c r="BN227" t="str">
        <f t="shared" si="69"/>
        <v/>
      </c>
      <c r="BO227" t="str">
        <f t="shared" si="70"/>
        <v/>
      </c>
      <c r="BP227" t="str">
        <f t="shared" si="71"/>
        <v/>
      </c>
      <c r="BQ227" t="str">
        <f t="shared" si="72"/>
        <v/>
      </c>
      <c r="BR227" t="str">
        <f t="shared" si="73"/>
        <v/>
      </c>
      <c r="BS227" t="str">
        <f t="shared" si="74"/>
        <v/>
      </c>
      <c r="BT227" t="str">
        <f t="shared" si="75"/>
        <v/>
      </c>
      <c r="BU227" t="str">
        <f t="shared" si="76"/>
        <v/>
      </c>
      <c r="BV227" t="str">
        <f t="shared" si="77"/>
        <v/>
      </c>
      <c r="BW227">
        <f t="shared" si="78"/>
        <v>0</v>
      </c>
      <c r="BX227">
        <f t="shared" si="79"/>
        <v>0</v>
      </c>
      <c r="BY227">
        <f t="shared" si="80"/>
        <v>1</v>
      </c>
      <c r="BZ227">
        <f t="shared" si="81"/>
        <v>1</v>
      </c>
      <c r="CA227">
        <f t="shared" si="82"/>
        <v>1</v>
      </c>
      <c r="CB227">
        <f t="shared" si="83"/>
        <v>1</v>
      </c>
    </row>
    <row r="228" spans="1:80" x14ac:dyDescent="0.35">
      <c r="A228">
        <v>5.6621094999999997</v>
      </c>
      <c r="B228">
        <v>2009</v>
      </c>
      <c r="C228">
        <v>56</v>
      </c>
      <c r="D228">
        <v>0</v>
      </c>
      <c r="E228">
        <v>1</v>
      </c>
      <c r="F228">
        <v>4</v>
      </c>
      <c r="G228">
        <v>0</v>
      </c>
      <c r="H228">
        <v>42038</v>
      </c>
      <c r="I228">
        <v>5</v>
      </c>
      <c r="J228">
        <v>1</v>
      </c>
      <c r="K228">
        <v>266686</v>
      </c>
      <c r="L228">
        <v>2</v>
      </c>
      <c r="M228">
        <v>1</v>
      </c>
      <c r="N228">
        <v>1</v>
      </c>
      <c r="O228">
        <v>41071</v>
      </c>
      <c r="P228">
        <v>41402</v>
      </c>
      <c r="Q228" t="s">
        <v>86</v>
      </c>
      <c r="R228">
        <v>2767</v>
      </c>
      <c r="S228">
        <v>2859</v>
      </c>
      <c r="T228">
        <v>42731</v>
      </c>
      <c r="U228">
        <v>7533</v>
      </c>
      <c r="V228">
        <v>4260</v>
      </c>
      <c r="W228" t="s">
        <v>80</v>
      </c>
      <c r="X228">
        <v>40391</v>
      </c>
      <c r="Y228" t="s">
        <v>130</v>
      </c>
      <c r="Z228">
        <v>41401</v>
      </c>
      <c r="AA228">
        <v>99681</v>
      </c>
      <c r="AB228">
        <v>2724</v>
      </c>
      <c r="AC228">
        <v>5856</v>
      </c>
      <c r="AD228">
        <v>3768</v>
      </c>
      <c r="AE228">
        <v>66</v>
      </c>
      <c r="AF228">
        <v>41</v>
      </c>
      <c r="AG228">
        <v>3995</v>
      </c>
      <c r="AH228">
        <v>8842</v>
      </c>
      <c r="AI228">
        <v>3607</v>
      </c>
      <c r="AJ228">
        <v>45</v>
      </c>
      <c r="AK228">
        <v>3778</v>
      </c>
      <c r="AL228">
        <v>8856</v>
      </c>
      <c r="AM228">
        <v>3722</v>
      </c>
      <c r="AN228" t="s">
        <v>62</v>
      </c>
      <c r="AO228" t="s">
        <v>62</v>
      </c>
      <c r="AP228" t="s">
        <v>62</v>
      </c>
      <c r="AQ228" t="s">
        <v>62</v>
      </c>
      <c r="AR228" t="s">
        <v>62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-99</v>
      </c>
      <c r="BD228">
        <v>-99</v>
      </c>
      <c r="BE228">
        <v>-99</v>
      </c>
      <c r="BF228">
        <v>-99</v>
      </c>
      <c r="BG228">
        <v>-99</v>
      </c>
      <c r="BH228">
        <f t="shared" si="63"/>
        <v>1</v>
      </c>
      <c r="BI228" t="str">
        <f t="shared" si="64"/>
        <v/>
      </c>
      <c r="BJ228" t="str">
        <f t="shared" si="65"/>
        <v/>
      </c>
      <c r="BK228" t="str">
        <f t="shared" si="66"/>
        <v/>
      </c>
      <c r="BL228" t="str">
        <f t="shared" si="67"/>
        <v/>
      </c>
      <c r="BM228" t="str">
        <f t="shared" si="68"/>
        <v/>
      </c>
      <c r="BN228" t="str">
        <f t="shared" si="69"/>
        <v/>
      </c>
      <c r="BO228" t="str">
        <f t="shared" si="70"/>
        <v/>
      </c>
      <c r="BP228" t="str">
        <f t="shared" si="71"/>
        <v/>
      </c>
      <c r="BQ228" t="str">
        <f t="shared" si="72"/>
        <v/>
      </c>
      <c r="BR228" t="str">
        <f t="shared" si="73"/>
        <v/>
      </c>
      <c r="BS228" t="str">
        <f t="shared" si="74"/>
        <v/>
      </c>
      <c r="BT228" t="str">
        <f t="shared" si="75"/>
        <v/>
      </c>
      <c r="BU228" t="str">
        <f t="shared" si="76"/>
        <v/>
      </c>
      <c r="BV228" t="str">
        <f t="shared" si="77"/>
        <v/>
      </c>
      <c r="BW228">
        <f t="shared" si="78"/>
        <v>1</v>
      </c>
      <c r="BX228">
        <f t="shared" si="79"/>
        <v>1</v>
      </c>
      <c r="BY228">
        <f t="shared" si="80"/>
        <v>0</v>
      </c>
      <c r="BZ228">
        <f t="shared" si="81"/>
        <v>1</v>
      </c>
      <c r="CA228">
        <f t="shared" si="82"/>
        <v>1</v>
      </c>
      <c r="CB228">
        <f t="shared" si="83"/>
        <v>0</v>
      </c>
    </row>
    <row r="229" spans="1:80" x14ac:dyDescent="0.35">
      <c r="A229">
        <v>5.3693093999999997</v>
      </c>
      <c r="B229">
        <v>2010</v>
      </c>
      <c r="C229">
        <v>56</v>
      </c>
      <c r="D229">
        <v>1</v>
      </c>
      <c r="E229">
        <v>1</v>
      </c>
      <c r="F229">
        <v>-9</v>
      </c>
      <c r="G229">
        <v>0</v>
      </c>
      <c r="H229">
        <v>12266</v>
      </c>
      <c r="I229">
        <v>28</v>
      </c>
      <c r="J229">
        <v>1</v>
      </c>
      <c r="K229">
        <v>-666666666</v>
      </c>
      <c r="L229">
        <v>2</v>
      </c>
      <c r="M229">
        <v>3</v>
      </c>
      <c r="N229">
        <v>20</v>
      </c>
      <c r="O229">
        <v>389</v>
      </c>
      <c r="P229">
        <v>78552</v>
      </c>
      <c r="Q229">
        <v>4254</v>
      </c>
      <c r="R229">
        <v>4589</v>
      </c>
      <c r="S229">
        <v>2762</v>
      </c>
      <c r="T229">
        <v>570</v>
      </c>
      <c r="U229">
        <v>78551</v>
      </c>
      <c r="V229">
        <v>42290</v>
      </c>
      <c r="W229">
        <v>4275</v>
      </c>
      <c r="X229">
        <v>51881</v>
      </c>
      <c r="Y229">
        <v>2738</v>
      </c>
      <c r="Z229">
        <v>5845</v>
      </c>
      <c r="AA229">
        <v>2761</v>
      </c>
      <c r="AB229">
        <v>2859</v>
      </c>
      <c r="AC229">
        <v>99592</v>
      </c>
      <c r="AD229">
        <v>3762</v>
      </c>
      <c r="AE229">
        <v>8872</v>
      </c>
      <c r="AF229">
        <v>3895</v>
      </c>
      <c r="AG229">
        <v>3764</v>
      </c>
      <c r="AH229">
        <v>9604</v>
      </c>
      <c r="AI229">
        <v>9672</v>
      </c>
      <c r="AJ229">
        <v>9904</v>
      </c>
      <c r="AK229">
        <v>3768</v>
      </c>
      <c r="AL229">
        <v>9960</v>
      </c>
      <c r="AM229">
        <v>8856</v>
      </c>
      <c r="AN229">
        <v>3995</v>
      </c>
      <c r="AO229">
        <v>8853</v>
      </c>
      <c r="AP229">
        <v>3723</v>
      </c>
      <c r="AQ229">
        <v>12</v>
      </c>
      <c r="AR229">
        <v>9744</v>
      </c>
      <c r="AS229">
        <v>1</v>
      </c>
      <c r="AT229">
        <v>1</v>
      </c>
      <c r="AU229">
        <v>3</v>
      </c>
      <c r="AV229">
        <v>8</v>
      </c>
      <c r="AW229">
        <v>1</v>
      </c>
      <c r="AX229">
        <v>1</v>
      </c>
      <c r="AY229">
        <v>3</v>
      </c>
      <c r="AZ229">
        <v>1</v>
      </c>
      <c r="BA229">
        <v>1</v>
      </c>
      <c r="BB229">
        <v>1</v>
      </c>
      <c r="BC229">
        <v>4</v>
      </c>
      <c r="BD229">
        <v>1</v>
      </c>
      <c r="BE229">
        <v>1</v>
      </c>
      <c r="BF229">
        <v>2</v>
      </c>
      <c r="BG229">
        <v>1</v>
      </c>
      <c r="BH229" t="str">
        <f t="shared" si="63"/>
        <v/>
      </c>
      <c r="BI229" t="str">
        <f t="shared" si="64"/>
        <v/>
      </c>
      <c r="BJ229" t="str">
        <f t="shared" si="65"/>
        <v/>
      </c>
      <c r="BK229" t="str">
        <f t="shared" si="66"/>
        <v/>
      </c>
      <c r="BL229" t="str">
        <f t="shared" si="67"/>
        <v/>
      </c>
      <c r="BM229" t="str">
        <f t="shared" si="68"/>
        <v/>
      </c>
      <c r="BN229" t="str">
        <f t="shared" si="69"/>
        <v/>
      </c>
      <c r="BO229">
        <f t="shared" si="70"/>
        <v>1</v>
      </c>
      <c r="BP229" t="str">
        <f t="shared" si="71"/>
        <v/>
      </c>
      <c r="BQ229" t="str">
        <f t="shared" si="72"/>
        <v/>
      </c>
      <c r="BR229" t="str">
        <f t="shared" si="73"/>
        <v/>
      </c>
      <c r="BS229" t="str">
        <f t="shared" si="74"/>
        <v/>
      </c>
      <c r="BT229" t="str">
        <f t="shared" si="75"/>
        <v/>
      </c>
      <c r="BU229" t="str">
        <f t="shared" si="76"/>
        <v/>
      </c>
      <c r="BV229" t="str">
        <f t="shared" si="77"/>
        <v/>
      </c>
      <c r="BW229">
        <f t="shared" si="78"/>
        <v>1</v>
      </c>
      <c r="BX229">
        <f t="shared" si="79"/>
        <v>0</v>
      </c>
      <c r="BY229">
        <f t="shared" si="80"/>
        <v>1</v>
      </c>
      <c r="BZ229">
        <f t="shared" si="81"/>
        <v>0</v>
      </c>
      <c r="CA229">
        <f t="shared" si="82"/>
        <v>0</v>
      </c>
      <c r="CB229">
        <f t="shared" si="83"/>
        <v>0</v>
      </c>
    </row>
    <row r="230" spans="1:80" x14ac:dyDescent="0.35">
      <c r="A230">
        <v>5.4174651000000003</v>
      </c>
      <c r="B230">
        <v>2010</v>
      </c>
      <c r="C230">
        <v>56</v>
      </c>
      <c r="D230">
        <v>1</v>
      </c>
      <c r="E230">
        <v>3</v>
      </c>
      <c r="F230">
        <v>-9</v>
      </c>
      <c r="G230">
        <v>0</v>
      </c>
      <c r="H230">
        <v>18023</v>
      </c>
      <c r="I230">
        <v>6</v>
      </c>
      <c r="J230">
        <v>1</v>
      </c>
      <c r="K230">
        <v>160911</v>
      </c>
      <c r="L230">
        <v>1</v>
      </c>
      <c r="M230">
        <v>2</v>
      </c>
      <c r="N230">
        <v>20</v>
      </c>
      <c r="O230">
        <v>41402</v>
      </c>
      <c r="P230">
        <v>4111</v>
      </c>
      <c r="Q230">
        <v>2724</v>
      </c>
      <c r="R230">
        <v>40291</v>
      </c>
      <c r="S230">
        <v>4280</v>
      </c>
      <c r="T230">
        <v>3899</v>
      </c>
      <c r="U230">
        <v>2749</v>
      </c>
      <c r="V230">
        <v>30000</v>
      </c>
      <c r="W230">
        <v>3003</v>
      </c>
      <c r="X230">
        <v>4148</v>
      </c>
      <c r="Y230">
        <v>4168</v>
      </c>
      <c r="Z230" t="s">
        <v>66</v>
      </c>
      <c r="AA230">
        <v>2859</v>
      </c>
      <c r="AB230" t="s">
        <v>72</v>
      </c>
      <c r="AC230" t="s">
        <v>61</v>
      </c>
      <c r="AD230">
        <v>3768</v>
      </c>
      <c r="AE230">
        <v>3723</v>
      </c>
      <c r="AF230">
        <v>66</v>
      </c>
      <c r="AG230">
        <v>3607</v>
      </c>
      <c r="AH230">
        <v>41</v>
      </c>
      <c r="AI230">
        <v>8842</v>
      </c>
      <c r="AJ230" t="s">
        <v>62</v>
      </c>
      <c r="AK230" t="s">
        <v>62</v>
      </c>
      <c r="AL230" t="s">
        <v>62</v>
      </c>
      <c r="AM230" t="s">
        <v>62</v>
      </c>
      <c r="AN230" t="s">
        <v>62</v>
      </c>
      <c r="AO230" t="s">
        <v>62</v>
      </c>
      <c r="AP230" t="s">
        <v>62</v>
      </c>
      <c r="AQ230" t="s">
        <v>62</v>
      </c>
      <c r="AR230" t="s">
        <v>62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-99</v>
      </c>
      <c r="AZ230">
        <v>-99</v>
      </c>
      <c r="BA230">
        <v>-99</v>
      </c>
      <c r="BB230">
        <v>-99</v>
      </c>
      <c r="BC230">
        <v>-99</v>
      </c>
      <c r="BD230">
        <v>-99</v>
      </c>
      <c r="BE230">
        <v>-99</v>
      </c>
      <c r="BF230">
        <v>-99</v>
      </c>
      <c r="BG230">
        <v>-99</v>
      </c>
      <c r="BH230">
        <f t="shared" si="63"/>
        <v>1</v>
      </c>
      <c r="BI230" t="str">
        <f t="shared" si="64"/>
        <v/>
      </c>
      <c r="BJ230" t="str">
        <f t="shared" si="65"/>
        <v/>
      </c>
      <c r="BK230" t="str">
        <f t="shared" si="66"/>
        <v/>
      </c>
      <c r="BL230" t="str">
        <f t="shared" si="67"/>
        <v/>
      </c>
      <c r="BM230" t="str">
        <f t="shared" si="68"/>
        <v/>
      </c>
      <c r="BN230" t="str">
        <f t="shared" si="69"/>
        <v/>
      </c>
      <c r="BO230" t="str">
        <f t="shared" si="70"/>
        <v/>
      </c>
      <c r="BP230" t="str">
        <f t="shared" si="71"/>
        <v/>
      </c>
      <c r="BQ230" t="str">
        <f t="shared" si="72"/>
        <v/>
      </c>
      <c r="BR230" t="str">
        <f t="shared" si="73"/>
        <v/>
      </c>
      <c r="BS230" t="str">
        <f t="shared" si="74"/>
        <v/>
      </c>
      <c r="BT230" t="str">
        <f t="shared" si="75"/>
        <v/>
      </c>
      <c r="BU230" t="str">
        <f t="shared" si="76"/>
        <v/>
      </c>
      <c r="BV230" t="str">
        <f t="shared" si="77"/>
        <v/>
      </c>
      <c r="BW230">
        <f t="shared" si="78"/>
        <v>1</v>
      </c>
      <c r="BX230">
        <f t="shared" si="79"/>
        <v>1</v>
      </c>
      <c r="BY230">
        <f t="shared" si="80"/>
        <v>0</v>
      </c>
      <c r="BZ230">
        <f t="shared" si="81"/>
        <v>0</v>
      </c>
      <c r="CA230">
        <f t="shared" si="82"/>
        <v>0</v>
      </c>
      <c r="CB230">
        <f t="shared" si="83"/>
        <v>1</v>
      </c>
    </row>
    <row r="231" spans="1:80" x14ac:dyDescent="0.35">
      <c r="A231">
        <v>5.0364098999999998</v>
      </c>
      <c r="B231">
        <v>2010</v>
      </c>
      <c r="C231">
        <v>56</v>
      </c>
      <c r="D231">
        <v>0</v>
      </c>
      <c r="E231">
        <v>3</v>
      </c>
      <c r="F231">
        <v>-9</v>
      </c>
      <c r="G231">
        <v>0</v>
      </c>
      <c r="H231">
        <v>18025</v>
      </c>
      <c r="I231">
        <v>3</v>
      </c>
      <c r="J231">
        <v>1</v>
      </c>
      <c r="K231">
        <v>225879</v>
      </c>
      <c r="L231">
        <v>3</v>
      </c>
      <c r="M231">
        <v>1</v>
      </c>
      <c r="N231">
        <v>2</v>
      </c>
      <c r="O231">
        <v>41401</v>
      </c>
      <c r="P231">
        <v>4111</v>
      </c>
      <c r="Q231">
        <v>3320</v>
      </c>
      <c r="R231">
        <v>99812</v>
      </c>
      <c r="S231">
        <v>4019</v>
      </c>
      <c r="T231">
        <v>36250</v>
      </c>
      <c r="U231">
        <v>71590</v>
      </c>
      <c r="V231">
        <v>412</v>
      </c>
      <c r="W231" t="s">
        <v>83</v>
      </c>
      <c r="X231" t="s">
        <v>91</v>
      </c>
      <c r="Y231" t="s">
        <v>75</v>
      </c>
      <c r="Z231" t="s">
        <v>61</v>
      </c>
      <c r="AA231" t="s">
        <v>61</v>
      </c>
      <c r="AB231" t="s">
        <v>61</v>
      </c>
      <c r="AC231" t="s">
        <v>61</v>
      </c>
      <c r="AD231">
        <v>3768</v>
      </c>
      <c r="AE231">
        <v>3722</v>
      </c>
      <c r="AF231">
        <v>66</v>
      </c>
      <c r="AG231">
        <v>42</v>
      </c>
      <c r="AH231">
        <v>3607</v>
      </c>
      <c r="AI231">
        <v>47</v>
      </c>
      <c r="AJ231" t="s">
        <v>62</v>
      </c>
      <c r="AK231" t="s">
        <v>62</v>
      </c>
      <c r="AL231" t="s">
        <v>62</v>
      </c>
      <c r="AM231" t="s">
        <v>62</v>
      </c>
      <c r="AN231" t="s">
        <v>62</v>
      </c>
      <c r="AO231" t="s">
        <v>62</v>
      </c>
      <c r="AP231" t="s">
        <v>62</v>
      </c>
      <c r="AQ231" t="s">
        <v>62</v>
      </c>
      <c r="AR231" t="s">
        <v>62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-99</v>
      </c>
      <c r="AZ231">
        <v>-99</v>
      </c>
      <c r="BA231">
        <v>-99</v>
      </c>
      <c r="BB231">
        <v>-99</v>
      </c>
      <c r="BC231">
        <v>-99</v>
      </c>
      <c r="BD231">
        <v>-99</v>
      </c>
      <c r="BE231">
        <v>-99</v>
      </c>
      <c r="BF231">
        <v>-99</v>
      </c>
      <c r="BG231">
        <v>-99</v>
      </c>
      <c r="BH231">
        <f t="shared" si="63"/>
        <v>1</v>
      </c>
      <c r="BI231" t="str">
        <f t="shared" si="64"/>
        <v/>
      </c>
      <c r="BJ231" t="str">
        <f t="shared" si="65"/>
        <v/>
      </c>
      <c r="BK231" t="str">
        <f t="shared" si="66"/>
        <v/>
      </c>
      <c r="BL231" t="str">
        <f t="shared" si="67"/>
        <v/>
      </c>
      <c r="BM231" t="str">
        <f t="shared" si="68"/>
        <v/>
      </c>
      <c r="BN231" t="str">
        <f t="shared" si="69"/>
        <v/>
      </c>
      <c r="BO231" t="str">
        <f t="shared" si="70"/>
        <v/>
      </c>
      <c r="BP231" t="str">
        <f t="shared" si="71"/>
        <v/>
      </c>
      <c r="BQ231" t="str">
        <f t="shared" si="72"/>
        <v/>
      </c>
      <c r="BR231" t="str">
        <f t="shared" si="73"/>
        <v/>
      </c>
      <c r="BS231" t="str">
        <f t="shared" si="74"/>
        <v/>
      </c>
      <c r="BT231" t="str">
        <f t="shared" si="75"/>
        <v/>
      </c>
      <c r="BU231" t="str">
        <f t="shared" si="76"/>
        <v/>
      </c>
      <c r="BV231" t="str">
        <f t="shared" si="77"/>
        <v/>
      </c>
      <c r="BW231">
        <f t="shared" si="78"/>
        <v>1</v>
      </c>
      <c r="BX231">
        <f t="shared" si="79"/>
        <v>1</v>
      </c>
      <c r="BY231">
        <f t="shared" si="80"/>
        <v>0</v>
      </c>
      <c r="BZ231">
        <f t="shared" si="81"/>
        <v>0</v>
      </c>
      <c r="CA231">
        <f t="shared" si="82"/>
        <v>0</v>
      </c>
      <c r="CB231">
        <f t="shared" si="83"/>
        <v>0</v>
      </c>
    </row>
    <row r="232" spans="1:80" x14ac:dyDescent="0.35">
      <c r="A232">
        <v>5.1950630000000002</v>
      </c>
      <c r="B232">
        <v>2010</v>
      </c>
      <c r="C232">
        <v>56</v>
      </c>
      <c r="D232">
        <v>1</v>
      </c>
      <c r="E232">
        <v>3</v>
      </c>
      <c r="F232">
        <v>-9</v>
      </c>
      <c r="G232">
        <v>0</v>
      </c>
      <c r="H232">
        <v>26149</v>
      </c>
      <c r="I232">
        <v>2</v>
      </c>
      <c r="J232">
        <v>1</v>
      </c>
      <c r="K232">
        <v>152499</v>
      </c>
      <c r="L232">
        <v>2</v>
      </c>
      <c r="M232">
        <v>1</v>
      </c>
      <c r="N232">
        <v>20</v>
      </c>
      <c r="O232">
        <v>41071</v>
      </c>
      <c r="P232">
        <v>5854</v>
      </c>
      <c r="Q232">
        <v>41401</v>
      </c>
      <c r="R232">
        <v>40390</v>
      </c>
      <c r="S232">
        <v>58381</v>
      </c>
      <c r="T232">
        <v>42731</v>
      </c>
      <c r="U232">
        <v>2724</v>
      </c>
      <c r="V232">
        <v>2749</v>
      </c>
      <c r="W232">
        <v>4280</v>
      </c>
      <c r="X232">
        <v>2720</v>
      </c>
      <c r="Y232">
        <v>25040</v>
      </c>
      <c r="Z232">
        <v>3659</v>
      </c>
      <c r="AA232">
        <v>60000</v>
      </c>
      <c r="AB232" t="s">
        <v>61</v>
      </c>
      <c r="AC232" t="s">
        <v>61</v>
      </c>
      <c r="AD232">
        <v>3768</v>
      </c>
      <c r="AE232">
        <v>66</v>
      </c>
      <c r="AF232">
        <v>3607</v>
      </c>
      <c r="AG232">
        <v>46</v>
      </c>
      <c r="AH232">
        <v>40</v>
      </c>
      <c r="AI232">
        <v>9920</v>
      </c>
      <c r="AJ232" t="s">
        <v>62</v>
      </c>
      <c r="AK232" t="s">
        <v>62</v>
      </c>
      <c r="AL232" t="s">
        <v>62</v>
      </c>
      <c r="AM232" t="s">
        <v>62</v>
      </c>
      <c r="AN232" t="s">
        <v>62</v>
      </c>
      <c r="AO232" t="s">
        <v>62</v>
      </c>
      <c r="AP232" t="s">
        <v>62</v>
      </c>
      <c r="AQ232" t="s">
        <v>62</v>
      </c>
      <c r="AR232" t="s">
        <v>62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-99</v>
      </c>
      <c r="AZ232">
        <v>-99</v>
      </c>
      <c r="BA232">
        <v>-99</v>
      </c>
      <c r="BB232">
        <v>-99</v>
      </c>
      <c r="BC232">
        <v>-99</v>
      </c>
      <c r="BD232">
        <v>-99</v>
      </c>
      <c r="BE232">
        <v>-99</v>
      </c>
      <c r="BF232">
        <v>-99</v>
      </c>
      <c r="BG232">
        <v>-99</v>
      </c>
      <c r="BH232">
        <f t="shared" si="63"/>
        <v>1</v>
      </c>
      <c r="BI232" t="str">
        <f t="shared" si="64"/>
        <v/>
      </c>
      <c r="BJ232" t="str">
        <f t="shared" si="65"/>
        <v/>
      </c>
      <c r="BK232" t="str">
        <f t="shared" si="66"/>
        <v/>
      </c>
      <c r="BL232" t="str">
        <f t="shared" si="67"/>
        <v/>
      </c>
      <c r="BM232" t="str">
        <f t="shared" si="68"/>
        <v/>
      </c>
      <c r="BN232" t="str">
        <f t="shared" si="69"/>
        <v/>
      </c>
      <c r="BO232" t="str">
        <f t="shared" si="70"/>
        <v/>
      </c>
      <c r="BP232" t="str">
        <f t="shared" si="71"/>
        <v/>
      </c>
      <c r="BQ232" t="str">
        <f t="shared" si="72"/>
        <v/>
      </c>
      <c r="BR232" t="str">
        <f t="shared" si="73"/>
        <v/>
      </c>
      <c r="BS232" t="str">
        <f t="shared" si="74"/>
        <v/>
      </c>
      <c r="BT232" t="str">
        <f t="shared" si="75"/>
        <v/>
      </c>
      <c r="BU232" t="str">
        <f t="shared" si="76"/>
        <v/>
      </c>
      <c r="BV232" t="str">
        <f t="shared" si="77"/>
        <v/>
      </c>
      <c r="BW232">
        <f t="shared" si="78"/>
        <v>1</v>
      </c>
      <c r="BX232">
        <f t="shared" si="79"/>
        <v>1</v>
      </c>
      <c r="BY232">
        <f t="shared" si="80"/>
        <v>0</v>
      </c>
      <c r="BZ232">
        <f t="shared" si="81"/>
        <v>1</v>
      </c>
      <c r="CA232">
        <f t="shared" si="82"/>
        <v>1</v>
      </c>
      <c r="CB232">
        <f t="shared" si="83"/>
        <v>1</v>
      </c>
    </row>
    <row r="233" spans="1:80" x14ac:dyDescent="0.35">
      <c r="A233">
        <v>5.4700958999999996</v>
      </c>
      <c r="B233">
        <v>2010</v>
      </c>
      <c r="C233">
        <v>56</v>
      </c>
      <c r="D233">
        <v>0</v>
      </c>
      <c r="E233">
        <v>3</v>
      </c>
      <c r="F233">
        <v>4</v>
      </c>
      <c r="G233">
        <v>0</v>
      </c>
      <c r="H233">
        <v>36300</v>
      </c>
      <c r="I233">
        <v>3</v>
      </c>
      <c r="J233">
        <v>4</v>
      </c>
      <c r="K233">
        <v>169397</v>
      </c>
      <c r="L233">
        <v>3</v>
      </c>
      <c r="M233">
        <v>1</v>
      </c>
      <c r="N233">
        <v>1</v>
      </c>
      <c r="O233">
        <v>41071</v>
      </c>
      <c r="P233">
        <v>51881</v>
      </c>
      <c r="Q233">
        <v>78551</v>
      </c>
      <c r="R233">
        <v>5849</v>
      </c>
      <c r="S233">
        <v>7854</v>
      </c>
      <c r="T233">
        <v>4254</v>
      </c>
      <c r="U233">
        <v>44422</v>
      </c>
      <c r="V233">
        <v>72972</v>
      </c>
      <c r="W233">
        <v>9972</v>
      </c>
      <c r="X233">
        <v>41402</v>
      </c>
      <c r="Y233">
        <v>72888</v>
      </c>
      <c r="Z233">
        <v>3481</v>
      </c>
      <c r="AA233">
        <v>2763</v>
      </c>
      <c r="AB233">
        <v>2851</v>
      </c>
      <c r="AC233">
        <v>5781</v>
      </c>
      <c r="AD233">
        <v>3766</v>
      </c>
      <c r="AE233">
        <v>9672</v>
      </c>
      <c r="AF233">
        <v>311</v>
      </c>
      <c r="AG233">
        <v>3403</v>
      </c>
      <c r="AH233">
        <v>3768</v>
      </c>
      <c r="AI233">
        <v>8416</v>
      </c>
      <c r="AJ233">
        <v>8314</v>
      </c>
      <c r="AK233">
        <v>3931</v>
      </c>
      <c r="AL233">
        <v>3932</v>
      </c>
      <c r="AM233">
        <v>3479</v>
      </c>
      <c r="AN233">
        <v>8345</v>
      </c>
      <c r="AO233">
        <v>9920</v>
      </c>
      <c r="AP233">
        <v>3961</v>
      </c>
      <c r="AQ233">
        <v>3893</v>
      </c>
      <c r="AR233">
        <v>4542</v>
      </c>
      <c r="AS233">
        <v>4</v>
      </c>
      <c r="AT233">
        <v>0</v>
      </c>
      <c r="AU233">
        <v>12</v>
      </c>
      <c r="AV233">
        <v>5</v>
      </c>
      <c r="AW233">
        <v>2</v>
      </c>
      <c r="AX233">
        <v>12</v>
      </c>
      <c r="AY233">
        <v>4</v>
      </c>
      <c r="AZ233">
        <v>4</v>
      </c>
      <c r="BA233">
        <v>4</v>
      </c>
      <c r="BB233">
        <v>5</v>
      </c>
      <c r="BC233">
        <v>9</v>
      </c>
      <c r="BD233">
        <v>0</v>
      </c>
      <c r="BE233">
        <v>4</v>
      </c>
      <c r="BF233">
        <v>15</v>
      </c>
      <c r="BG233">
        <v>23</v>
      </c>
      <c r="BH233" t="str">
        <f t="shared" si="63"/>
        <v/>
      </c>
      <c r="BI233" t="str">
        <f t="shared" si="64"/>
        <v/>
      </c>
      <c r="BJ233" t="str">
        <f t="shared" si="65"/>
        <v/>
      </c>
      <c r="BK233" t="str">
        <f t="shared" si="66"/>
        <v/>
      </c>
      <c r="BL233">
        <f t="shared" si="67"/>
        <v>2</v>
      </c>
      <c r="BM233" t="str">
        <f t="shared" si="68"/>
        <v/>
      </c>
      <c r="BN233" t="str">
        <f t="shared" si="69"/>
        <v/>
      </c>
      <c r="BO233" t="str">
        <f t="shared" si="70"/>
        <v/>
      </c>
      <c r="BP233" t="str">
        <f t="shared" si="71"/>
        <v/>
      </c>
      <c r="BQ233" t="str">
        <f t="shared" si="72"/>
        <v/>
      </c>
      <c r="BR233" t="str">
        <f t="shared" si="73"/>
        <v/>
      </c>
      <c r="BS233" t="str">
        <f t="shared" si="74"/>
        <v/>
      </c>
      <c r="BT233" t="str">
        <f t="shared" si="75"/>
        <v/>
      </c>
      <c r="BU233" t="str">
        <f t="shared" si="76"/>
        <v/>
      </c>
      <c r="BV233" t="str">
        <f t="shared" si="77"/>
        <v/>
      </c>
      <c r="BW233">
        <f t="shared" si="78"/>
        <v>2</v>
      </c>
      <c r="BX233">
        <f t="shared" si="79"/>
        <v>0</v>
      </c>
      <c r="BY233">
        <f t="shared" si="80"/>
        <v>1</v>
      </c>
      <c r="BZ233">
        <f t="shared" si="81"/>
        <v>1</v>
      </c>
      <c r="CA233">
        <f t="shared" si="82"/>
        <v>1</v>
      </c>
      <c r="CB233">
        <f t="shared" si="83"/>
        <v>0</v>
      </c>
    </row>
    <row r="234" spans="1:80" x14ac:dyDescent="0.35">
      <c r="A234">
        <v>5.4700958999999996</v>
      </c>
      <c r="B234">
        <v>2010</v>
      </c>
      <c r="C234">
        <v>56</v>
      </c>
      <c r="D234">
        <v>0</v>
      </c>
      <c r="E234">
        <v>2</v>
      </c>
      <c r="F234">
        <v>-9</v>
      </c>
      <c r="G234">
        <v>0</v>
      </c>
      <c r="H234">
        <v>42038</v>
      </c>
      <c r="I234">
        <v>11</v>
      </c>
      <c r="J234">
        <v>3</v>
      </c>
      <c r="K234">
        <v>313015</v>
      </c>
      <c r="L234">
        <v>1</v>
      </c>
      <c r="M234">
        <v>2</v>
      </c>
      <c r="N234">
        <v>6</v>
      </c>
      <c r="O234">
        <v>41071</v>
      </c>
      <c r="P234">
        <v>42820</v>
      </c>
      <c r="Q234">
        <v>41401</v>
      </c>
      <c r="R234">
        <v>42731</v>
      </c>
      <c r="S234">
        <v>496</v>
      </c>
      <c r="T234">
        <v>4439</v>
      </c>
      <c r="U234">
        <v>2724</v>
      </c>
      <c r="V234">
        <v>60000</v>
      </c>
      <c r="W234">
        <v>78820</v>
      </c>
      <c r="X234">
        <v>3051</v>
      </c>
      <c r="Y234" t="s">
        <v>66</v>
      </c>
      <c r="Z234">
        <v>4148</v>
      </c>
      <c r="AA234">
        <v>4280</v>
      </c>
      <c r="AB234" t="s">
        <v>61</v>
      </c>
      <c r="AC234" t="s">
        <v>61</v>
      </c>
      <c r="AD234">
        <v>3768</v>
      </c>
      <c r="AE234">
        <v>3722</v>
      </c>
      <c r="AF234">
        <v>66</v>
      </c>
      <c r="AG234">
        <v>8856</v>
      </c>
      <c r="AH234">
        <v>45</v>
      </c>
      <c r="AI234">
        <v>40</v>
      </c>
      <c r="AJ234">
        <v>3607</v>
      </c>
      <c r="AK234" t="s">
        <v>62</v>
      </c>
      <c r="AL234" t="s">
        <v>62</v>
      </c>
      <c r="AM234" t="s">
        <v>62</v>
      </c>
      <c r="AN234" t="s">
        <v>62</v>
      </c>
      <c r="AO234" t="s">
        <v>62</v>
      </c>
      <c r="AP234" t="s">
        <v>62</v>
      </c>
      <c r="AQ234" t="s">
        <v>62</v>
      </c>
      <c r="AR234" t="s">
        <v>62</v>
      </c>
      <c r="AS234">
        <v>2</v>
      </c>
      <c r="AT234">
        <v>1</v>
      </c>
      <c r="AU234">
        <v>2</v>
      </c>
      <c r="AV234">
        <v>1</v>
      </c>
      <c r="AW234">
        <v>2</v>
      </c>
      <c r="AX234">
        <v>2</v>
      </c>
      <c r="AY234">
        <v>2</v>
      </c>
      <c r="AZ234">
        <v>-99</v>
      </c>
      <c r="BA234">
        <v>-99</v>
      </c>
      <c r="BB234">
        <v>-99</v>
      </c>
      <c r="BC234">
        <v>-99</v>
      </c>
      <c r="BD234">
        <v>-99</v>
      </c>
      <c r="BE234">
        <v>-99</v>
      </c>
      <c r="BF234">
        <v>-99</v>
      </c>
      <c r="BG234">
        <v>-99</v>
      </c>
      <c r="BH234">
        <f t="shared" si="63"/>
        <v>2</v>
      </c>
      <c r="BI234" t="str">
        <f t="shared" si="64"/>
        <v/>
      </c>
      <c r="BJ234" t="str">
        <f t="shared" si="65"/>
        <v/>
      </c>
      <c r="BK234" t="str">
        <f t="shared" si="66"/>
        <v/>
      </c>
      <c r="BL234" t="str">
        <f t="shared" si="67"/>
        <v/>
      </c>
      <c r="BM234" t="str">
        <f t="shared" si="68"/>
        <v/>
      </c>
      <c r="BN234" t="str">
        <f t="shared" si="69"/>
        <v/>
      </c>
      <c r="BO234" t="str">
        <f t="shared" si="70"/>
        <v/>
      </c>
      <c r="BP234" t="str">
        <f t="shared" si="71"/>
        <v/>
      </c>
      <c r="BQ234" t="str">
        <f t="shared" si="72"/>
        <v/>
      </c>
      <c r="BR234" t="str">
        <f t="shared" si="73"/>
        <v/>
      </c>
      <c r="BS234" t="str">
        <f t="shared" si="74"/>
        <v/>
      </c>
      <c r="BT234" t="str">
        <f t="shared" si="75"/>
        <v/>
      </c>
      <c r="BU234" t="str">
        <f t="shared" si="76"/>
        <v/>
      </c>
      <c r="BV234" t="str">
        <f t="shared" si="77"/>
        <v/>
      </c>
      <c r="BW234">
        <f t="shared" si="78"/>
        <v>2</v>
      </c>
      <c r="BX234">
        <f t="shared" si="79"/>
        <v>1</v>
      </c>
      <c r="BY234">
        <f t="shared" si="80"/>
        <v>0</v>
      </c>
      <c r="BZ234">
        <f t="shared" si="81"/>
        <v>1</v>
      </c>
      <c r="CA234">
        <f t="shared" si="82"/>
        <v>1</v>
      </c>
      <c r="CB234">
        <f t="shared" si="83"/>
        <v>1</v>
      </c>
    </row>
    <row r="235" spans="1:80" x14ac:dyDescent="0.35">
      <c r="A235">
        <v>5.3693093999999997</v>
      </c>
      <c r="B235">
        <v>2010</v>
      </c>
      <c r="C235">
        <v>56</v>
      </c>
      <c r="D235">
        <v>1</v>
      </c>
      <c r="E235">
        <v>3</v>
      </c>
      <c r="F235">
        <v>-9</v>
      </c>
      <c r="G235">
        <v>0</v>
      </c>
      <c r="H235">
        <v>51043</v>
      </c>
      <c r="I235">
        <v>25</v>
      </c>
      <c r="J235">
        <v>1</v>
      </c>
      <c r="K235">
        <v>674004</v>
      </c>
      <c r="L235">
        <v>4</v>
      </c>
      <c r="M235">
        <v>3</v>
      </c>
      <c r="N235">
        <v>20</v>
      </c>
      <c r="O235">
        <v>72402</v>
      </c>
      <c r="P235">
        <v>389</v>
      </c>
      <c r="Q235">
        <v>2762</v>
      </c>
      <c r="R235">
        <v>2866</v>
      </c>
      <c r="S235">
        <v>41071</v>
      </c>
      <c r="T235">
        <v>4271</v>
      </c>
      <c r="U235">
        <v>496</v>
      </c>
      <c r="V235">
        <v>5070</v>
      </c>
      <c r="W235">
        <v>51881</v>
      </c>
      <c r="X235">
        <v>5579</v>
      </c>
      <c r="Y235">
        <v>570</v>
      </c>
      <c r="Z235">
        <v>5849</v>
      </c>
      <c r="AA235">
        <v>78551</v>
      </c>
      <c r="AB235">
        <v>78552</v>
      </c>
      <c r="AC235">
        <v>78820</v>
      </c>
      <c r="AD235">
        <v>309</v>
      </c>
      <c r="AE235">
        <v>9671</v>
      </c>
      <c r="AF235">
        <v>309</v>
      </c>
      <c r="AG235">
        <v>309</v>
      </c>
      <c r="AH235">
        <v>66</v>
      </c>
      <c r="AI235">
        <v>3768</v>
      </c>
      <c r="AJ235" t="s">
        <v>62</v>
      </c>
      <c r="AK235" t="s">
        <v>62</v>
      </c>
      <c r="AL235" t="s">
        <v>62</v>
      </c>
      <c r="AM235" t="s">
        <v>62</v>
      </c>
      <c r="AN235" t="s">
        <v>62</v>
      </c>
      <c r="AO235" t="s">
        <v>62</v>
      </c>
      <c r="AP235" t="s">
        <v>62</v>
      </c>
      <c r="AQ235" t="s">
        <v>62</v>
      </c>
      <c r="AR235" t="s">
        <v>62</v>
      </c>
      <c r="AS235">
        <v>0</v>
      </c>
      <c r="AT235">
        <v>3</v>
      </c>
      <c r="AU235">
        <v>0</v>
      </c>
      <c r="AV235">
        <v>0</v>
      </c>
      <c r="AW235">
        <v>3</v>
      </c>
      <c r="AX235">
        <v>3</v>
      </c>
      <c r="AY235">
        <v>-99</v>
      </c>
      <c r="AZ235">
        <v>-99</v>
      </c>
      <c r="BA235">
        <v>-99</v>
      </c>
      <c r="BB235">
        <v>-99</v>
      </c>
      <c r="BC235">
        <v>-99</v>
      </c>
      <c r="BD235">
        <v>-99</v>
      </c>
      <c r="BE235">
        <v>-99</v>
      </c>
      <c r="BF235">
        <v>-99</v>
      </c>
      <c r="BG235">
        <v>-99</v>
      </c>
      <c r="BH235" t="str">
        <f t="shared" si="63"/>
        <v/>
      </c>
      <c r="BI235" t="str">
        <f t="shared" si="64"/>
        <v/>
      </c>
      <c r="BJ235" t="str">
        <f t="shared" si="65"/>
        <v/>
      </c>
      <c r="BK235" t="str">
        <f t="shared" si="66"/>
        <v/>
      </c>
      <c r="BL235" t="str">
        <f t="shared" si="67"/>
        <v/>
      </c>
      <c r="BM235">
        <f t="shared" si="68"/>
        <v>3</v>
      </c>
      <c r="BN235" t="str">
        <f t="shared" si="69"/>
        <v/>
      </c>
      <c r="BO235" t="str">
        <f t="shared" si="70"/>
        <v/>
      </c>
      <c r="BP235" t="str">
        <f t="shared" si="71"/>
        <v/>
      </c>
      <c r="BQ235" t="str">
        <f t="shared" si="72"/>
        <v/>
      </c>
      <c r="BR235" t="str">
        <f t="shared" si="73"/>
        <v/>
      </c>
      <c r="BS235" t="str">
        <f t="shared" si="74"/>
        <v/>
      </c>
      <c r="BT235" t="str">
        <f t="shared" si="75"/>
        <v/>
      </c>
      <c r="BU235" t="str">
        <f t="shared" si="76"/>
        <v/>
      </c>
      <c r="BV235" t="str">
        <f t="shared" si="77"/>
        <v/>
      </c>
      <c r="BW235">
        <f t="shared" si="78"/>
        <v>3</v>
      </c>
      <c r="BX235">
        <f t="shared" si="79"/>
        <v>1</v>
      </c>
      <c r="BY235">
        <f t="shared" si="80"/>
        <v>1</v>
      </c>
      <c r="BZ235">
        <f t="shared" si="81"/>
        <v>1</v>
      </c>
      <c r="CA235">
        <f t="shared" si="82"/>
        <v>1</v>
      </c>
      <c r="CB235">
        <f t="shared" si="83"/>
        <v>0</v>
      </c>
    </row>
    <row r="236" spans="1:80" x14ac:dyDescent="0.35">
      <c r="A236">
        <v>5.4190325000000001</v>
      </c>
      <c r="B236">
        <v>2010</v>
      </c>
      <c r="C236">
        <v>56</v>
      </c>
      <c r="D236">
        <v>1</v>
      </c>
      <c r="E236">
        <v>3</v>
      </c>
      <c r="F236">
        <v>4</v>
      </c>
      <c r="G236">
        <v>0</v>
      </c>
      <c r="H236">
        <v>55064</v>
      </c>
      <c r="I236">
        <v>1</v>
      </c>
      <c r="J236">
        <v>1</v>
      </c>
      <c r="K236">
        <v>142637</v>
      </c>
      <c r="L236">
        <v>2</v>
      </c>
      <c r="M236">
        <v>3</v>
      </c>
      <c r="N236">
        <v>20</v>
      </c>
      <c r="O236">
        <v>41071</v>
      </c>
      <c r="P236">
        <v>5990</v>
      </c>
      <c r="Q236">
        <v>29411</v>
      </c>
      <c r="R236">
        <v>41401</v>
      </c>
      <c r="S236">
        <v>42731</v>
      </c>
      <c r="T236">
        <v>4019</v>
      </c>
      <c r="U236">
        <v>2859</v>
      </c>
      <c r="V236">
        <v>414</v>
      </c>
      <c r="W236">
        <v>4240</v>
      </c>
      <c r="X236">
        <v>53081</v>
      </c>
      <c r="Y236">
        <v>3310</v>
      </c>
      <c r="Z236">
        <v>2724</v>
      </c>
      <c r="AA236">
        <v>29570</v>
      </c>
      <c r="AB236" t="s">
        <v>61</v>
      </c>
      <c r="AC236" t="s">
        <v>61</v>
      </c>
      <c r="AD236">
        <v>3768</v>
      </c>
      <c r="AE236">
        <v>3722</v>
      </c>
      <c r="AF236">
        <v>66</v>
      </c>
      <c r="AG236">
        <v>8856</v>
      </c>
      <c r="AH236">
        <v>8853</v>
      </c>
      <c r="AI236">
        <v>9904</v>
      </c>
      <c r="AJ236">
        <v>3607</v>
      </c>
      <c r="AK236">
        <v>46</v>
      </c>
      <c r="AL236">
        <v>41</v>
      </c>
      <c r="AM236" t="s">
        <v>62</v>
      </c>
      <c r="AN236" t="s">
        <v>62</v>
      </c>
      <c r="AO236" t="s">
        <v>62</v>
      </c>
      <c r="AP236" t="s">
        <v>62</v>
      </c>
      <c r="AQ236" t="s">
        <v>62</v>
      </c>
      <c r="AR236" t="s">
        <v>62</v>
      </c>
      <c r="AS236">
        <v>4</v>
      </c>
      <c r="AT236">
        <v>1</v>
      </c>
      <c r="AU236">
        <v>4</v>
      </c>
      <c r="AV236">
        <v>1</v>
      </c>
      <c r="AW236">
        <v>1</v>
      </c>
      <c r="AX236">
        <v>5</v>
      </c>
      <c r="AY236">
        <v>4</v>
      </c>
      <c r="AZ236">
        <v>4</v>
      </c>
      <c r="BA236">
        <v>4</v>
      </c>
      <c r="BB236">
        <v>-99</v>
      </c>
      <c r="BC236">
        <v>-99</v>
      </c>
      <c r="BD236">
        <v>-99</v>
      </c>
      <c r="BE236">
        <v>-99</v>
      </c>
      <c r="BF236">
        <v>-99</v>
      </c>
      <c r="BG236">
        <v>-99</v>
      </c>
      <c r="BH236">
        <f t="shared" si="63"/>
        <v>4</v>
      </c>
      <c r="BI236" t="str">
        <f t="shared" si="64"/>
        <v/>
      </c>
      <c r="BJ236" t="str">
        <f t="shared" si="65"/>
        <v/>
      </c>
      <c r="BK236" t="str">
        <f t="shared" si="66"/>
        <v/>
      </c>
      <c r="BL236" t="str">
        <f t="shared" si="67"/>
        <v/>
      </c>
      <c r="BM236" t="str">
        <f t="shared" si="68"/>
        <v/>
      </c>
      <c r="BN236" t="str">
        <f t="shared" si="69"/>
        <v/>
      </c>
      <c r="BO236" t="str">
        <f t="shared" si="70"/>
        <v/>
      </c>
      <c r="BP236" t="str">
        <f t="shared" si="71"/>
        <v/>
      </c>
      <c r="BQ236" t="str">
        <f t="shared" si="72"/>
        <v/>
      </c>
      <c r="BR236" t="str">
        <f t="shared" si="73"/>
        <v/>
      </c>
      <c r="BS236" t="str">
        <f t="shared" si="74"/>
        <v/>
      </c>
      <c r="BT236" t="str">
        <f t="shared" si="75"/>
        <v/>
      </c>
      <c r="BU236" t="str">
        <f t="shared" si="76"/>
        <v/>
      </c>
      <c r="BV236" t="str">
        <f t="shared" si="77"/>
        <v/>
      </c>
      <c r="BW236">
        <f t="shared" si="78"/>
        <v>4</v>
      </c>
      <c r="BX236">
        <f t="shared" si="79"/>
        <v>1</v>
      </c>
      <c r="BY236">
        <f t="shared" si="80"/>
        <v>0</v>
      </c>
      <c r="BZ236">
        <f t="shared" si="81"/>
        <v>1</v>
      </c>
      <c r="CA236">
        <f t="shared" si="82"/>
        <v>1</v>
      </c>
      <c r="CB236">
        <f t="shared" si="83"/>
        <v>0</v>
      </c>
    </row>
    <row r="237" spans="1:80" x14ac:dyDescent="0.35">
      <c r="A237">
        <v>4.5205622999999999</v>
      </c>
      <c r="B237">
        <v>2011</v>
      </c>
      <c r="C237">
        <v>56</v>
      </c>
      <c r="D237">
        <v>0</v>
      </c>
      <c r="E237">
        <v>2</v>
      </c>
      <c r="F237">
        <v>-9</v>
      </c>
      <c r="G237">
        <v>0</v>
      </c>
      <c r="H237">
        <v>26022</v>
      </c>
      <c r="I237">
        <v>15</v>
      </c>
      <c r="J237">
        <v>-9</v>
      </c>
      <c r="K237">
        <v>133779</v>
      </c>
      <c r="L237">
        <v>1</v>
      </c>
      <c r="M237">
        <v>2</v>
      </c>
      <c r="N237">
        <v>6</v>
      </c>
      <c r="O237">
        <v>41401</v>
      </c>
      <c r="P237">
        <v>86102</v>
      </c>
      <c r="Q237">
        <v>5849</v>
      </c>
      <c r="R237">
        <v>2762</v>
      </c>
      <c r="S237">
        <v>5853</v>
      </c>
      <c r="T237">
        <v>4111</v>
      </c>
      <c r="U237">
        <v>4148</v>
      </c>
      <c r="V237">
        <v>49121</v>
      </c>
      <c r="W237">
        <v>70712</v>
      </c>
      <c r="X237">
        <v>5121</v>
      </c>
      <c r="Y237">
        <v>40390</v>
      </c>
      <c r="Z237">
        <v>4471</v>
      </c>
      <c r="AA237">
        <v>2449</v>
      </c>
      <c r="AB237">
        <v>53081</v>
      </c>
      <c r="AC237">
        <v>3004</v>
      </c>
      <c r="AD237">
        <v>3768</v>
      </c>
      <c r="AE237">
        <v>3722</v>
      </c>
      <c r="AF237">
        <v>3749</v>
      </c>
      <c r="AG237">
        <v>66</v>
      </c>
      <c r="AH237">
        <v>3950</v>
      </c>
      <c r="AI237">
        <v>3950</v>
      </c>
      <c r="AJ237">
        <v>3607</v>
      </c>
      <c r="AK237">
        <v>8853</v>
      </c>
      <c r="AL237">
        <v>47</v>
      </c>
      <c r="AM237">
        <v>41</v>
      </c>
      <c r="AN237">
        <v>9920</v>
      </c>
      <c r="AO237">
        <v>8856</v>
      </c>
      <c r="AP237">
        <v>3990</v>
      </c>
      <c r="AQ237">
        <v>45</v>
      </c>
      <c r="AR237">
        <v>46</v>
      </c>
      <c r="AS237">
        <v>7</v>
      </c>
      <c r="AT237">
        <v>0</v>
      </c>
      <c r="AU237">
        <v>5</v>
      </c>
      <c r="AV237">
        <v>2</v>
      </c>
      <c r="AW237">
        <v>2</v>
      </c>
      <c r="AX237">
        <v>2</v>
      </c>
      <c r="AY237">
        <v>7</v>
      </c>
      <c r="AZ237">
        <v>0</v>
      </c>
      <c r="BA237">
        <v>7</v>
      </c>
      <c r="BB237">
        <v>7</v>
      </c>
      <c r="BC237">
        <v>7</v>
      </c>
      <c r="BD237">
        <v>0</v>
      </c>
      <c r="BE237">
        <v>2</v>
      </c>
      <c r="BF237">
        <v>2</v>
      </c>
      <c r="BG237">
        <v>2</v>
      </c>
      <c r="BH237">
        <f t="shared" si="63"/>
        <v>7</v>
      </c>
      <c r="BI237" t="str">
        <f t="shared" si="64"/>
        <v/>
      </c>
      <c r="BJ237" t="str">
        <f t="shared" si="65"/>
        <v/>
      </c>
      <c r="BK237" t="str">
        <f t="shared" si="66"/>
        <v/>
      </c>
      <c r="BL237" t="str">
        <f t="shared" si="67"/>
        <v/>
      </c>
      <c r="BM237" t="str">
        <f t="shared" si="68"/>
        <v/>
      </c>
      <c r="BN237" t="str">
        <f t="shared" si="69"/>
        <v/>
      </c>
      <c r="BO237" t="str">
        <f t="shared" si="70"/>
        <v/>
      </c>
      <c r="BP237" t="str">
        <f t="shared" si="71"/>
        <v/>
      </c>
      <c r="BQ237" t="str">
        <f t="shared" si="72"/>
        <v/>
      </c>
      <c r="BR237" t="str">
        <f t="shared" si="73"/>
        <v/>
      </c>
      <c r="BS237" t="str">
        <f t="shared" si="74"/>
        <v/>
      </c>
      <c r="BT237" t="str">
        <f t="shared" si="75"/>
        <v/>
      </c>
      <c r="BU237" t="str">
        <f t="shared" si="76"/>
        <v/>
      </c>
      <c r="BV237" t="str">
        <f t="shared" si="77"/>
        <v/>
      </c>
      <c r="BW237">
        <f t="shared" si="78"/>
        <v>7</v>
      </c>
      <c r="BX237">
        <f t="shared" si="79"/>
        <v>1</v>
      </c>
      <c r="BY237">
        <f t="shared" si="80"/>
        <v>0</v>
      </c>
      <c r="BZ237">
        <f t="shared" si="81"/>
        <v>0</v>
      </c>
      <c r="CA237">
        <f t="shared" si="82"/>
        <v>0</v>
      </c>
      <c r="CB237">
        <f t="shared" si="83"/>
        <v>0</v>
      </c>
    </row>
    <row r="238" spans="1:80" x14ac:dyDescent="0.35">
      <c r="A238">
        <v>4.6516884000000003</v>
      </c>
      <c r="B238">
        <v>2011</v>
      </c>
      <c r="C238">
        <v>56</v>
      </c>
      <c r="D238">
        <v>0</v>
      </c>
      <c r="E238">
        <v>4</v>
      </c>
      <c r="F238">
        <v>-9</v>
      </c>
      <c r="G238">
        <v>0</v>
      </c>
      <c r="H238">
        <v>27010</v>
      </c>
      <c r="I238">
        <v>1</v>
      </c>
      <c r="J238">
        <v>-9</v>
      </c>
      <c r="K238">
        <v>132189</v>
      </c>
      <c r="L238">
        <v>1</v>
      </c>
      <c r="M238">
        <v>1</v>
      </c>
      <c r="N238">
        <v>2</v>
      </c>
      <c r="O238">
        <v>41401</v>
      </c>
      <c r="P238">
        <v>570</v>
      </c>
      <c r="Q238">
        <v>42843</v>
      </c>
      <c r="R238">
        <v>2869</v>
      </c>
      <c r="S238">
        <v>4111</v>
      </c>
      <c r="T238">
        <v>4280</v>
      </c>
      <c r="U238">
        <v>4019</v>
      </c>
      <c r="V238">
        <v>2724</v>
      </c>
      <c r="W238">
        <v>4400</v>
      </c>
      <c r="X238">
        <v>5939</v>
      </c>
      <c r="Y238">
        <v>2767</v>
      </c>
      <c r="Z238">
        <v>23871</v>
      </c>
      <c r="AA238">
        <v>27800</v>
      </c>
      <c r="AB238" t="s">
        <v>65</v>
      </c>
      <c r="AC238" t="s">
        <v>76</v>
      </c>
      <c r="AD238">
        <v>3768</v>
      </c>
      <c r="AE238">
        <v>3722</v>
      </c>
      <c r="AF238">
        <v>66</v>
      </c>
      <c r="AG238">
        <v>3607</v>
      </c>
      <c r="AH238">
        <v>46</v>
      </c>
      <c r="AI238">
        <v>41</v>
      </c>
      <c r="AJ238">
        <v>8856</v>
      </c>
      <c r="AK238">
        <v>44</v>
      </c>
      <c r="AL238">
        <v>8853</v>
      </c>
      <c r="AM238">
        <v>3964</v>
      </c>
      <c r="AN238">
        <v>3723</v>
      </c>
      <c r="AO238">
        <v>8853</v>
      </c>
      <c r="AP238">
        <v>8856</v>
      </c>
      <c r="AQ238">
        <v>8842</v>
      </c>
      <c r="AR238" t="s">
        <v>62</v>
      </c>
      <c r="AS238">
        <v>8</v>
      </c>
      <c r="AT238">
        <v>8</v>
      </c>
      <c r="AU238">
        <v>8</v>
      </c>
      <c r="AV238">
        <v>8</v>
      </c>
      <c r="AW238">
        <v>8</v>
      </c>
      <c r="AX238">
        <v>8</v>
      </c>
      <c r="AY238">
        <v>8</v>
      </c>
      <c r="AZ238">
        <v>8</v>
      </c>
      <c r="BA238">
        <v>8</v>
      </c>
      <c r="BB238">
        <v>8</v>
      </c>
      <c r="BC238">
        <v>0</v>
      </c>
      <c r="BD238">
        <v>0</v>
      </c>
      <c r="BE238">
        <v>0</v>
      </c>
      <c r="BF238">
        <v>0</v>
      </c>
      <c r="BG238">
        <v>-99</v>
      </c>
      <c r="BH238">
        <f t="shared" si="63"/>
        <v>8</v>
      </c>
      <c r="BI238" t="str">
        <f t="shared" si="64"/>
        <v/>
      </c>
      <c r="BJ238" t="str">
        <f t="shared" si="65"/>
        <v/>
      </c>
      <c r="BK238" t="str">
        <f t="shared" si="66"/>
        <v/>
      </c>
      <c r="BL238" t="str">
        <f t="shared" si="67"/>
        <v/>
      </c>
      <c r="BM238" t="str">
        <f t="shared" si="68"/>
        <v/>
      </c>
      <c r="BN238" t="str">
        <f t="shared" si="69"/>
        <v/>
      </c>
      <c r="BO238" t="str">
        <f t="shared" si="70"/>
        <v/>
      </c>
      <c r="BP238" t="str">
        <f t="shared" si="71"/>
        <v/>
      </c>
      <c r="BQ238" t="str">
        <f t="shared" si="72"/>
        <v/>
      </c>
      <c r="BR238" t="str">
        <f t="shared" si="73"/>
        <v/>
      </c>
      <c r="BS238" t="str">
        <f t="shared" si="74"/>
        <v/>
      </c>
      <c r="BT238" t="str">
        <f t="shared" si="75"/>
        <v/>
      </c>
      <c r="BU238" t="str">
        <f t="shared" si="76"/>
        <v/>
      </c>
      <c r="BV238" t="str">
        <f t="shared" si="77"/>
        <v/>
      </c>
      <c r="BW238">
        <f t="shared" si="78"/>
        <v>8</v>
      </c>
      <c r="BX238">
        <f t="shared" si="79"/>
        <v>1</v>
      </c>
      <c r="BY238">
        <f t="shared" si="80"/>
        <v>0</v>
      </c>
      <c r="BZ238">
        <f t="shared" si="81"/>
        <v>0</v>
      </c>
      <c r="CA238">
        <f t="shared" si="82"/>
        <v>0</v>
      </c>
      <c r="CB238">
        <f t="shared" si="83"/>
        <v>1</v>
      </c>
    </row>
    <row r="239" spans="1:80" x14ac:dyDescent="0.35">
      <c r="A239">
        <v>4.5205622999999999</v>
      </c>
      <c r="B239">
        <v>2011</v>
      </c>
      <c r="C239">
        <v>56</v>
      </c>
      <c r="D239">
        <v>0</v>
      </c>
      <c r="E239">
        <v>1</v>
      </c>
      <c r="F239">
        <v>3</v>
      </c>
      <c r="G239">
        <v>0</v>
      </c>
      <c r="H239">
        <v>29185</v>
      </c>
      <c r="I239">
        <v>19</v>
      </c>
      <c r="J239">
        <v>1</v>
      </c>
      <c r="K239">
        <v>252061</v>
      </c>
      <c r="L239">
        <v>2</v>
      </c>
      <c r="M239">
        <v>3</v>
      </c>
      <c r="N239">
        <v>5</v>
      </c>
      <c r="O239">
        <v>41401</v>
      </c>
      <c r="P239">
        <v>4111</v>
      </c>
      <c r="Q239">
        <v>99811</v>
      </c>
      <c r="R239">
        <v>1123</v>
      </c>
      <c r="S239">
        <v>4280</v>
      </c>
      <c r="T239">
        <v>4148</v>
      </c>
      <c r="U239">
        <v>44422</v>
      </c>
      <c r="V239">
        <v>25000</v>
      </c>
      <c r="W239">
        <v>5859</v>
      </c>
      <c r="X239">
        <v>4439</v>
      </c>
      <c r="Y239">
        <v>27801</v>
      </c>
      <c r="Z239">
        <v>43310</v>
      </c>
      <c r="AA239">
        <v>4240</v>
      </c>
      <c r="AB239" t="s">
        <v>83</v>
      </c>
      <c r="AC239" t="s">
        <v>59</v>
      </c>
      <c r="AD239">
        <v>3768</v>
      </c>
      <c r="AE239">
        <v>3722</v>
      </c>
      <c r="AF239">
        <v>66</v>
      </c>
      <c r="AG239">
        <v>3607</v>
      </c>
      <c r="AH239">
        <v>3979</v>
      </c>
      <c r="AI239">
        <v>3931</v>
      </c>
      <c r="AJ239">
        <v>8856</v>
      </c>
      <c r="AK239">
        <v>8842</v>
      </c>
      <c r="AL239">
        <v>9920</v>
      </c>
      <c r="AM239">
        <v>41</v>
      </c>
      <c r="AN239">
        <v>47</v>
      </c>
      <c r="AO239">
        <v>24</v>
      </c>
      <c r="AP239">
        <v>8848</v>
      </c>
      <c r="AQ239">
        <v>3897</v>
      </c>
      <c r="AR239" t="s">
        <v>62</v>
      </c>
      <c r="AS239">
        <v>9</v>
      </c>
      <c r="AT239">
        <v>9</v>
      </c>
      <c r="AU239">
        <v>9</v>
      </c>
      <c r="AV239">
        <v>9</v>
      </c>
      <c r="AW239">
        <v>9</v>
      </c>
      <c r="AX239">
        <v>9</v>
      </c>
      <c r="AY239">
        <v>9</v>
      </c>
      <c r="AZ239">
        <v>9</v>
      </c>
      <c r="BA239">
        <v>9</v>
      </c>
      <c r="BB239">
        <v>9</v>
      </c>
      <c r="BC239">
        <v>9</v>
      </c>
      <c r="BD239">
        <v>9</v>
      </c>
      <c r="BE239">
        <v>9</v>
      </c>
      <c r="BF239">
        <v>10</v>
      </c>
      <c r="BG239">
        <v>-99</v>
      </c>
      <c r="BH239">
        <f t="shared" si="63"/>
        <v>9</v>
      </c>
      <c r="BI239" t="str">
        <f t="shared" si="64"/>
        <v/>
      </c>
      <c r="BJ239" t="str">
        <f t="shared" si="65"/>
        <v/>
      </c>
      <c r="BK239" t="str">
        <f t="shared" si="66"/>
        <v/>
      </c>
      <c r="BL239" t="str">
        <f t="shared" si="67"/>
        <v/>
      </c>
      <c r="BM239" t="str">
        <f t="shared" si="68"/>
        <v/>
      </c>
      <c r="BN239" t="str">
        <f t="shared" si="69"/>
        <v/>
      </c>
      <c r="BO239" t="str">
        <f t="shared" si="70"/>
        <v/>
      </c>
      <c r="BP239" t="str">
        <f t="shared" si="71"/>
        <v/>
      </c>
      <c r="BQ239" t="str">
        <f t="shared" si="72"/>
        <v/>
      </c>
      <c r="BR239" t="str">
        <f t="shared" si="73"/>
        <v/>
      </c>
      <c r="BS239" t="str">
        <f t="shared" si="74"/>
        <v/>
      </c>
      <c r="BT239" t="str">
        <f t="shared" si="75"/>
        <v/>
      </c>
      <c r="BU239" t="str">
        <f t="shared" si="76"/>
        <v/>
      </c>
      <c r="BV239" t="str">
        <f t="shared" si="77"/>
        <v/>
      </c>
      <c r="BW239">
        <f t="shared" si="78"/>
        <v>9</v>
      </c>
      <c r="BX239">
        <f t="shared" si="79"/>
        <v>1</v>
      </c>
      <c r="BY239">
        <f t="shared" si="80"/>
        <v>0</v>
      </c>
      <c r="BZ239">
        <f t="shared" si="81"/>
        <v>0</v>
      </c>
      <c r="CA239">
        <f t="shared" si="82"/>
        <v>0</v>
      </c>
      <c r="CB239">
        <f t="shared" si="83"/>
        <v>1</v>
      </c>
    </row>
    <row r="240" spans="1:80" x14ac:dyDescent="0.35">
      <c r="A240">
        <v>4.5205622999999999</v>
      </c>
      <c r="B240">
        <v>2011</v>
      </c>
      <c r="C240">
        <v>56</v>
      </c>
      <c r="D240">
        <v>1</v>
      </c>
      <c r="E240">
        <v>3</v>
      </c>
      <c r="F240">
        <v>-9</v>
      </c>
      <c r="G240">
        <v>1</v>
      </c>
      <c r="H240">
        <v>29185</v>
      </c>
      <c r="I240">
        <v>12</v>
      </c>
      <c r="J240">
        <v>1</v>
      </c>
      <c r="K240">
        <v>244074</v>
      </c>
      <c r="L240">
        <v>4</v>
      </c>
      <c r="M240">
        <v>1</v>
      </c>
      <c r="N240">
        <v>20</v>
      </c>
      <c r="O240">
        <v>42823</v>
      </c>
      <c r="P240">
        <v>4139</v>
      </c>
      <c r="Q240">
        <v>4271</v>
      </c>
      <c r="R240">
        <v>5859</v>
      </c>
      <c r="S240">
        <v>4280</v>
      </c>
      <c r="T240">
        <v>25000</v>
      </c>
      <c r="U240">
        <v>41401</v>
      </c>
      <c r="V240">
        <v>4148</v>
      </c>
      <c r="W240">
        <v>311</v>
      </c>
      <c r="X240">
        <v>5533</v>
      </c>
      <c r="Y240">
        <v>4168</v>
      </c>
      <c r="Z240">
        <v>412</v>
      </c>
      <c r="AA240" t="s">
        <v>180</v>
      </c>
      <c r="AB240" t="s">
        <v>181</v>
      </c>
      <c r="AC240" t="s">
        <v>69</v>
      </c>
      <c r="AD240">
        <v>3768</v>
      </c>
      <c r="AE240">
        <v>66</v>
      </c>
      <c r="AF240">
        <v>51</v>
      </c>
      <c r="AG240">
        <v>3720</v>
      </c>
      <c r="AH240">
        <v>3606</v>
      </c>
      <c r="AI240">
        <v>3723</v>
      </c>
      <c r="AJ240">
        <v>8853</v>
      </c>
      <c r="AK240">
        <v>8856</v>
      </c>
      <c r="AL240">
        <v>43</v>
      </c>
      <c r="AM240">
        <v>47</v>
      </c>
      <c r="AN240" t="s">
        <v>62</v>
      </c>
      <c r="AO240" t="s">
        <v>62</v>
      </c>
      <c r="AP240" t="s">
        <v>62</v>
      </c>
      <c r="AQ240" t="s">
        <v>62</v>
      </c>
      <c r="AR240" t="s">
        <v>62</v>
      </c>
      <c r="AS240">
        <v>10</v>
      </c>
      <c r="AT240">
        <v>9</v>
      </c>
      <c r="AU240">
        <v>12</v>
      </c>
      <c r="AV240">
        <v>13</v>
      </c>
      <c r="AW240">
        <v>9</v>
      </c>
      <c r="AX240">
        <v>9</v>
      </c>
      <c r="AY240">
        <v>9</v>
      </c>
      <c r="AZ240">
        <v>9</v>
      </c>
      <c r="BA240">
        <v>9</v>
      </c>
      <c r="BB240">
        <v>9</v>
      </c>
      <c r="BC240">
        <v>-99</v>
      </c>
      <c r="BD240">
        <v>-99</v>
      </c>
      <c r="BE240">
        <v>-99</v>
      </c>
      <c r="BF240">
        <v>-99</v>
      </c>
      <c r="BG240">
        <v>-99</v>
      </c>
      <c r="BH240">
        <f t="shared" si="63"/>
        <v>10</v>
      </c>
      <c r="BI240" t="str">
        <f t="shared" si="64"/>
        <v/>
      </c>
      <c r="BJ240" t="str">
        <f t="shared" si="65"/>
        <v/>
      </c>
      <c r="BK240" t="str">
        <f t="shared" si="66"/>
        <v/>
      </c>
      <c r="BL240" t="str">
        <f t="shared" si="67"/>
        <v/>
      </c>
      <c r="BM240" t="str">
        <f t="shared" si="68"/>
        <v/>
      </c>
      <c r="BN240" t="str">
        <f t="shared" si="69"/>
        <v/>
      </c>
      <c r="BO240" t="str">
        <f t="shared" si="70"/>
        <v/>
      </c>
      <c r="BP240" t="str">
        <f t="shared" si="71"/>
        <v/>
      </c>
      <c r="BQ240" t="str">
        <f t="shared" si="72"/>
        <v/>
      </c>
      <c r="BR240" t="str">
        <f t="shared" si="73"/>
        <v/>
      </c>
      <c r="BS240" t="str">
        <f t="shared" si="74"/>
        <v/>
      </c>
      <c r="BT240" t="str">
        <f t="shared" si="75"/>
        <v/>
      </c>
      <c r="BU240" t="str">
        <f t="shared" si="76"/>
        <v/>
      </c>
      <c r="BV240" t="str">
        <f t="shared" si="77"/>
        <v/>
      </c>
      <c r="BW240">
        <f t="shared" si="78"/>
        <v>10</v>
      </c>
      <c r="BX240">
        <f t="shared" si="79"/>
        <v>1</v>
      </c>
      <c r="BY240">
        <f t="shared" si="80"/>
        <v>0</v>
      </c>
      <c r="BZ240">
        <f t="shared" si="81"/>
        <v>0</v>
      </c>
      <c r="CA240">
        <f t="shared" si="82"/>
        <v>0</v>
      </c>
      <c r="CB240">
        <f t="shared" si="83"/>
        <v>1</v>
      </c>
    </row>
    <row r="241" spans="1:80" x14ac:dyDescent="0.35">
      <c r="A241">
        <v>4.5205622999999999</v>
      </c>
      <c r="B241">
        <v>2011</v>
      </c>
      <c r="C241">
        <v>56</v>
      </c>
      <c r="D241">
        <v>0</v>
      </c>
      <c r="E241">
        <v>1</v>
      </c>
      <c r="F241">
        <v>-9</v>
      </c>
      <c r="G241">
        <v>1</v>
      </c>
      <c r="H241">
        <v>39031</v>
      </c>
      <c r="I241">
        <v>2</v>
      </c>
      <c r="J241">
        <v>-9</v>
      </c>
      <c r="K241">
        <v>124272</v>
      </c>
      <c r="L241">
        <v>1</v>
      </c>
      <c r="M241">
        <v>3</v>
      </c>
      <c r="N241">
        <v>1</v>
      </c>
      <c r="O241">
        <v>43491</v>
      </c>
      <c r="P241">
        <v>43310</v>
      </c>
      <c r="Q241">
        <v>41071</v>
      </c>
      <c r="R241">
        <v>34290</v>
      </c>
      <c r="S241">
        <v>4254</v>
      </c>
      <c r="T241">
        <v>4271</v>
      </c>
      <c r="U241">
        <v>42842</v>
      </c>
      <c r="V241">
        <v>43330</v>
      </c>
      <c r="W241">
        <v>4019</v>
      </c>
      <c r="X241">
        <v>2724</v>
      </c>
      <c r="Y241">
        <v>41401</v>
      </c>
      <c r="Z241">
        <v>34690</v>
      </c>
      <c r="AA241">
        <v>7843</v>
      </c>
      <c r="AB241">
        <v>78194</v>
      </c>
      <c r="AC241">
        <v>78820</v>
      </c>
      <c r="AD241">
        <v>3812</v>
      </c>
      <c r="AE241">
        <v>66</v>
      </c>
      <c r="AF241">
        <v>3768</v>
      </c>
      <c r="AG241">
        <v>3722</v>
      </c>
      <c r="AH241">
        <v>8856</v>
      </c>
      <c r="AI241">
        <v>8853</v>
      </c>
      <c r="AJ241">
        <v>8842</v>
      </c>
      <c r="AK241">
        <v>8841</v>
      </c>
      <c r="AL241">
        <v>3607</v>
      </c>
      <c r="AM241">
        <v>40</v>
      </c>
      <c r="AN241">
        <v>46</v>
      </c>
      <c r="AO241" t="s">
        <v>62</v>
      </c>
      <c r="AP241" t="s">
        <v>62</v>
      </c>
      <c r="AQ241" t="s">
        <v>62</v>
      </c>
      <c r="AR241" t="s">
        <v>62</v>
      </c>
      <c r="AS241">
        <v>11</v>
      </c>
      <c r="AT241">
        <v>15</v>
      </c>
      <c r="AU241">
        <v>15</v>
      </c>
      <c r="AV241">
        <v>7</v>
      </c>
      <c r="AW241">
        <v>7</v>
      </c>
      <c r="AX241">
        <v>7</v>
      </c>
      <c r="AY241">
        <v>11</v>
      </c>
      <c r="AZ241">
        <v>11</v>
      </c>
      <c r="BA241">
        <v>15</v>
      </c>
      <c r="BB241">
        <v>15</v>
      </c>
      <c r="BC241">
        <v>15</v>
      </c>
      <c r="BD241">
        <v>-99</v>
      </c>
      <c r="BE241">
        <v>-99</v>
      </c>
      <c r="BF241">
        <v>-99</v>
      </c>
      <c r="BG241">
        <v>-99</v>
      </c>
      <c r="BH241" t="str">
        <f t="shared" si="63"/>
        <v/>
      </c>
      <c r="BI241" t="str">
        <f t="shared" si="64"/>
        <v/>
      </c>
      <c r="BJ241">
        <f t="shared" si="65"/>
        <v>15</v>
      </c>
      <c r="BK241" t="str">
        <f t="shared" si="66"/>
        <v/>
      </c>
      <c r="BL241" t="str">
        <f t="shared" si="67"/>
        <v/>
      </c>
      <c r="BM241" t="str">
        <f t="shared" si="68"/>
        <v/>
      </c>
      <c r="BN241" t="str">
        <f t="shared" si="69"/>
        <v/>
      </c>
      <c r="BO241" t="str">
        <f t="shared" si="70"/>
        <v/>
      </c>
      <c r="BP241" t="str">
        <f t="shared" si="71"/>
        <v/>
      </c>
      <c r="BQ241" t="str">
        <f t="shared" si="72"/>
        <v/>
      </c>
      <c r="BR241" t="str">
        <f t="shared" si="73"/>
        <v/>
      </c>
      <c r="BS241" t="str">
        <f t="shared" si="74"/>
        <v/>
      </c>
      <c r="BT241" t="str">
        <f t="shared" si="75"/>
        <v/>
      </c>
      <c r="BU241" t="str">
        <f t="shared" si="76"/>
        <v/>
      </c>
      <c r="BV241" t="str">
        <f t="shared" si="77"/>
        <v/>
      </c>
      <c r="BW241">
        <f t="shared" si="78"/>
        <v>15</v>
      </c>
      <c r="BX241">
        <f t="shared" si="79"/>
        <v>1</v>
      </c>
      <c r="BY241">
        <f t="shared" si="80"/>
        <v>0</v>
      </c>
      <c r="BZ241">
        <f t="shared" si="81"/>
        <v>1</v>
      </c>
      <c r="CA241">
        <f t="shared" si="82"/>
        <v>1</v>
      </c>
      <c r="CB241">
        <f t="shared" si="83"/>
        <v>0</v>
      </c>
    </row>
    <row r="242" spans="1:80" x14ac:dyDescent="0.35">
      <c r="A242">
        <v>5.225651</v>
      </c>
      <c r="B242">
        <v>2008</v>
      </c>
      <c r="C242">
        <v>57</v>
      </c>
      <c r="D242">
        <v>0</v>
      </c>
      <c r="E242">
        <v>3</v>
      </c>
      <c r="F242">
        <v>-9</v>
      </c>
      <c r="G242">
        <v>0</v>
      </c>
      <c r="H242">
        <v>12031</v>
      </c>
      <c r="I242">
        <v>5</v>
      </c>
      <c r="J242">
        <v>3</v>
      </c>
      <c r="K242">
        <v>432433</v>
      </c>
      <c r="L242">
        <v>2</v>
      </c>
      <c r="M242">
        <v>1</v>
      </c>
      <c r="N242">
        <v>2</v>
      </c>
      <c r="O242">
        <v>41071</v>
      </c>
      <c r="P242">
        <v>42823</v>
      </c>
      <c r="Q242">
        <v>19889</v>
      </c>
      <c r="R242">
        <v>1977</v>
      </c>
      <c r="S242">
        <v>1985</v>
      </c>
      <c r="T242">
        <v>20410</v>
      </c>
      <c r="U242">
        <v>99812</v>
      </c>
      <c r="V242">
        <v>2724</v>
      </c>
      <c r="W242">
        <v>36250</v>
      </c>
      <c r="X242">
        <v>4928</v>
      </c>
      <c r="Y242">
        <v>4148</v>
      </c>
      <c r="Z242">
        <v>28522</v>
      </c>
      <c r="AA242">
        <v>79029</v>
      </c>
      <c r="AB242" t="s">
        <v>61</v>
      </c>
      <c r="AC242" t="s">
        <v>61</v>
      </c>
      <c r="AD242">
        <v>3768</v>
      </c>
      <c r="AE242">
        <v>3722</v>
      </c>
      <c r="AF242">
        <v>66</v>
      </c>
      <c r="AG242">
        <v>3606</v>
      </c>
      <c r="AH242">
        <v>40</v>
      </c>
      <c r="AI242">
        <v>45</v>
      </c>
      <c r="AJ242" t="s">
        <v>62</v>
      </c>
      <c r="AK242" t="s">
        <v>62</v>
      </c>
      <c r="AL242" t="s">
        <v>62</v>
      </c>
      <c r="AM242" t="s">
        <v>62</v>
      </c>
      <c r="AN242" t="s">
        <v>62</v>
      </c>
      <c r="AO242" t="s">
        <v>62</v>
      </c>
      <c r="AP242" t="s">
        <v>62</v>
      </c>
      <c r="AQ242" t="s">
        <v>62</v>
      </c>
      <c r="AR242" t="s">
        <v>62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-99</v>
      </c>
      <c r="AZ242">
        <v>-99</v>
      </c>
      <c r="BA242">
        <v>-99</v>
      </c>
      <c r="BB242">
        <v>-99</v>
      </c>
      <c r="BC242">
        <v>-99</v>
      </c>
      <c r="BD242">
        <v>-99</v>
      </c>
      <c r="BE242">
        <v>-99</v>
      </c>
      <c r="BF242">
        <v>-99</v>
      </c>
      <c r="BG242">
        <v>-99</v>
      </c>
      <c r="BH242">
        <f t="shared" si="63"/>
        <v>0</v>
      </c>
      <c r="BI242" t="str">
        <f t="shared" si="64"/>
        <v/>
      </c>
      <c r="BJ242" t="str">
        <f t="shared" si="65"/>
        <v/>
      </c>
      <c r="BK242" t="str">
        <f t="shared" si="66"/>
        <v/>
      </c>
      <c r="BL242" t="str">
        <f t="shared" si="67"/>
        <v/>
      </c>
      <c r="BM242" t="str">
        <f t="shared" si="68"/>
        <v/>
      </c>
      <c r="BN242" t="str">
        <f t="shared" si="69"/>
        <v/>
      </c>
      <c r="BO242" t="str">
        <f t="shared" si="70"/>
        <v/>
      </c>
      <c r="BP242" t="str">
        <f t="shared" si="71"/>
        <v/>
      </c>
      <c r="BQ242" t="str">
        <f t="shared" si="72"/>
        <v/>
      </c>
      <c r="BR242" t="str">
        <f t="shared" si="73"/>
        <v/>
      </c>
      <c r="BS242" t="str">
        <f t="shared" si="74"/>
        <v/>
      </c>
      <c r="BT242" t="str">
        <f t="shared" si="75"/>
        <v/>
      </c>
      <c r="BU242" t="str">
        <f t="shared" si="76"/>
        <v/>
      </c>
      <c r="BV242" t="str">
        <f t="shared" si="77"/>
        <v/>
      </c>
      <c r="BW242">
        <f t="shared" si="78"/>
        <v>0</v>
      </c>
      <c r="BX242">
        <f t="shared" si="79"/>
        <v>1</v>
      </c>
      <c r="BY242">
        <f t="shared" si="80"/>
        <v>0</v>
      </c>
      <c r="BZ242">
        <f t="shared" si="81"/>
        <v>1</v>
      </c>
      <c r="CA242">
        <f t="shared" si="82"/>
        <v>1</v>
      </c>
      <c r="CB242">
        <f t="shared" si="83"/>
        <v>0</v>
      </c>
    </row>
    <row r="243" spans="1:80" x14ac:dyDescent="0.35">
      <c r="A243">
        <v>4.4836565000000004</v>
      </c>
      <c r="B243">
        <v>2009</v>
      </c>
      <c r="C243">
        <v>57</v>
      </c>
      <c r="D243">
        <v>0</v>
      </c>
      <c r="E243">
        <v>6</v>
      </c>
      <c r="F243">
        <v>-9</v>
      </c>
      <c r="G243">
        <v>0</v>
      </c>
      <c r="H243">
        <v>6144</v>
      </c>
      <c r="I243">
        <v>27</v>
      </c>
      <c r="J243">
        <v>1</v>
      </c>
      <c r="K243">
        <v>849220</v>
      </c>
      <c r="L243">
        <v>3</v>
      </c>
      <c r="M243">
        <v>-9</v>
      </c>
      <c r="N243">
        <v>6</v>
      </c>
      <c r="O243">
        <v>41001</v>
      </c>
      <c r="P243">
        <v>2866</v>
      </c>
      <c r="Q243">
        <v>51881</v>
      </c>
      <c r="R243">
        <v>5070</v>
      </c>
      <c r="S243">
        <v>5849</v>
      </c>
      <c r="T243">
        <v>78551</v>
      </c>
      <c r="U243">
        <v>514</v>
      </c>
      <c r="V243">
        <v>42823</v>
      </c>
      <c r="W243">
        <v>51189</v>
      </c>
      <c r="X243">
        <v>2875</v>
      </c>
      <c r="Y243">
        <v>262</v>
      </c>
      <c r="Z243">
        <v>5119</v>
      </c>
      <c r="AA243">
        <v>2760</v>
      </c>
      <c r="AB243">
        <v>41401</v>
      </c>
      <c r="AC243">
        <v>25002</v>
      </c>
      <c r="AD243">
        <v>3768</v>
      </c>
      <c r="AE243">
        <v>3723</v>
      </c>
      <c r="AF243">
        <v>9672</v>
      </c>
      <c r="AG243">
        <v>66</v>
      </c>
      <c r="AH243">
        <v>3607</v>
      </c>
      <c r="AI243">
        <v>8856</v>
      </c>
      <c r="AJ243" t="s">
        <v>62</v>
      </c>
      <c r="AK243" t="s">
        <v>62</v>
      </c>
      <c r="AL243" t="s">
        <v>62</v>
      </c>
      <c r="AM243" t="s">
        <v>62</v>
      </c>
      <c r="AN243" t="s">
        <v>62</v>
      </c>
      <c r="AO243" t="s">
        <v>62</v>
      </c>
      <c r="AP243" t="s">
        <v>62</v>
      </c>
      <c r="AQ243" t="s">
        <v>62</v>
      </c>
      <c r="AR243" t="s">
        <v>62</v>
      </c>
      <c r="AS243">
        <v>0</v>
      </c>
      <c r="AT243">
        <v>0</v>
      </c>
      <c r="AU243">
        <v>5</v>
      </c>
      <c r="AV243">
        <v>0</v>
      </c>
      <c r="AW243">
        <v>0</v>
      </c>
      <c r="AX243">
        <v>0</v>
      </c>
      <c r="AY243">
        <v>-99</v>
      </c>
      <c r="AZ243">
        <v>-99</v>
      </c>
      <c r="BA243">
        <v>-99</v>
      </c>
      <c r="BB243">
        <v>-99</v>
      </c>
      <c r="BC243">
        <v>-99</v>
      </c>
      <c r="BD243">
        <v>-99</v>
      </c>
      <c r="BE243">
        <v>-99</v>
      </c>
      <c r="BF243">
        <v>-99</v>
      </c>
      <c r="BG243">
        <v>-99</v>
      </c>
      <c r="BH243">
        <f t="shared" si="63"/>
        <v>0</v>
      </c>
      <c r="BI243" t="str">
        <f t="shared" si="64"/>
        <v/>
      </c>
      <c r="BJ243" t="str">
        <f t="shared" si="65"/>
        <v/>
      </c>
      <c r="BK243" t="str">
        <f t="shared" si="66"/>
        <v/>
      </c>
      <c r="BL243" t="str">
        <f t="shared" si="67"/>
        <v/>
      </c>
      <c r="BM243" t="str">
        <f t="shared" si="68"/>
        <v/>
      </c>
      <c r="BN243" t="str">
        <f t="shared" si="69"/>
        <v/>
      </c>
      <c r="BO243" t="str">
        <f t="shared" si="70"/>
        <v/>
      </c>
      <c r="BP243" t="str">
        <f t="shared" si="71"/>
        <v/>
      </c>
      <c r="BQ243" t="str">
        <f t="shared" si="72"/>
        <v/>
      </c>
      <c r="BR243" t="str">
        <f t="shared" si="73"/>
        <v/>
      </c>
      <c r="BS243" t="str">
        <f t="shared" si="74"/>
        <v/>
      </c>
      <c r="BT243" t="str">
        <f t="shared" si="75"/>
        <v/>
      </c>
      <c r="BU243" t="str">
        <f t="shared" si="76"/>
        <v/>
      </c>
      <c r="BV243" t="str">
        <f t="shared" si="77"/>
        <v/>
      </c>
      <c r="BW243">
        <f t="shared" si="78"/>
        <v>0</v>
      </c>
      <c r="BX243">
        <f t="shared" si="79"/>
        <v>1</v>
      </c>
      <c r="BY243">
        <f t="shared" si="80"/>
        <v>1</v>
      </c>
      <c r="BZ243">
        <f t="shared" si="81"/>
        <v>1</v>
      </c>
      <c r="CA243">
        <f t="shared" si="82"/>
        <v>1</v>
      </c>
      <c r="CB243">
        <f t="shared" si="83"/>
        <v>0</v>
      </c>
    </row>
    <row r="244" spans="1:80" x14ac:dyDescent="0.35">
      <c r="A244">
        <v>4.4836565000000004</v>
      </c>
      <c r="B244">
        <v>2009</v>
      </c>
      <c r="C244">
        <v>57</v>
      </c>
      <c r="D244">
        <v>0</v>
      </c>
      <c r="E244">
        <v>3</v>
      </c>
      <c r="F244">
        <v>-9</v>
      </c>
      <c r="G244">
        <v>0</v>
      </c>
      <c r="H244">
        <v>6641</v>
      </c>
      <c r="I244">
        <v>16</v>
      </c>
      <c r="J244">
        <v>3</v>
      </c>
      <c r="K244">
        <v>308853</v>
      </c>
      <c r="L244">
        <v>4</v>
      </c>
      <c r="M244">
        <v>-9</v>
      </c>
      <c r="N244">
        <v>1</v>
      </c>
      <c r="O244">
        <v>42731</v>
      </c>
      <c r="P244">
        <v>5856</v>
      </c>
      <c r="Q244">
        <v>431</v>
      </c>
      <c r="R244">
        <v>40391</v>
      </c>
      <c r="S244">
        <v>9971</v>
      </c>
      <c r="T244">
        <v>99672</v>
      </c>
      <c r="U244">
        <v>2851</v>
      </c>
      <c r="V244">
        <v>99702</v>
      </c>
      <c r="W244">
        <v>2724</v>
      </c>
      <c r="X244">
        <v>25200</v>
      </c>
      <c r="Y244">
        <v>28521</v>
      </c>
      <c r="Z244">
        <v>4275</v>
      </c>
      <c r="AA244" t="s">
        <v>72</v>
      </c>
      <c r="AB244">
        <v>27669</v>
      </c>
      <c r="AC244">
        <v>7999</v>
      </c>
      <c r="AD244">
        <v>3768</v>
      </c>
      <c r="AE244">
        <v>9960</v>
      </c>
      <c r="AF244">
        <v>8872</v>
      </c>
      <c r="AG244">
        <v>3790</v>
      </c>
      <c r="AH244">
        <v>3401</v>
      </c>
      <c r="AI244">
        <v>3995</v>
      </c>
      <c r="AJ244">
        <v>9904</v>
      </c>
      <c r="AK244">
        <v>9907</v>
      </c>
      <c r="AL244">
        <v>9905</v>
      </c>
      <c r="AM244">
        <v>9909</v>
      </c>
      <c r="AN244" t="s">
        <v>62</v>
      </c>
      <c r="AO244" t="s">
        <v>62</v>
      </c>
      <c r="AP244" t="s">
        <v>62</v>
      </c>
      <c r="AQ244" t="s">
        <v>62</v>
      </c>
      <c r="AR244" t="s">
        <v>62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-99</v>
      </c>
      <c r="BD244">
        <v>-99</v>
      </c>
      <c r="BE244">
        <v>-99</v>
      </c>
      <c r="BF244">
        <v>-99</v>
      </c>
      <c r="BG244">
        <v>-99</v>
      </c>
      <c r="BH244">
        <f t="shared" si="63"/>
        <v>0</v>
      </c>
      <c r="BI244" t="str">
        <f t="shared" si="64"/>
        <v/>
      </c>
      <c r="BJ244" t="str">
        <f t="shared" si="65"/>
        <v/>
      </c>
      <c r="BK244" t="str">
        <f t="shared" si="66"/>
        <v/>
      </c>
      <c r="BL244" t="str">
        <f t="shared" si="67"/>
        <v/>
      </c>
      <c r="BM244" t="str">
        <f t="shared" si="68"/>
        <v/>
      </c>
      <c r="BN244" t="str">
        <f t="shared" si="69"/>
        <v/>
      </c>
      <c r="BO244" t="str">
        <f t="shared" si="70"/>
        <v/>
      </c>
      <c r="BP244" t="str">
        <f t="shared" si="71"/>
        <v/>
      </c>
      <c r="BQ244" t="str">
        <f t="shared" si="72"/>
        <v/>
      </c>
      <c r="BR244" t="str">
        <f t="shared" si="73"/>
        <v/>
      </c>
      <c r="BS244" t="str">
        <f t="shared" si="74"/>
        <v/>
      </c>
      <c r="BT244" t="str">
        <f t="shared" si="75"/>
        <v/>
      </c>
      <c r="BU244" t="str">
        <f t="shared" si="76"/>
        <v/>
      </c>
      <c r="BV244" t="str">
        <f t="shared" si="77"/>
        <v/>
      </c>
      <c r="BW244">
        <f t="shared" si="78"/>
        <v>0</v>
      </c>
      <c r="BX244">
        <f t="shared" si="79"/>
        <v>0</v>
      </c>
      <c r="BY244">
        <f t="shared" si="80"/>
        <v>0</v>
      </c>
      <c r="BZ244">
        <f t="shared" si="81"/>
        <v>0</v>
      </c>
      <c r="CA244">
        <f t="shared" si="82"/>
        <v>0</v>
      </c>
      <c r="CB244">
        <f t="shared" si="83"/>
        <v>0</v>
      </c>
    </row>
    <row r="245" spans="1:80" x14ac:dyDescent="0.35">
      <c r="A245">
        <v>5.4076288999999997</v>
      </c>
      <c r="B245">
        <v>2009</v>
      </c>
      <c r="C245">
        <v>57</v>
      </c>
      <c r="D245">
        <v>0</v>
      </c>
      <c r="E245">
        <v>1</v>
      </c>
      <c r="F245">
        <v>-9</v>
      </c>
      <c r="G245">
        <v>0</v>
      </c>
      <c r="H245">
        <v>21007</v>
      </c>
      <c r="I245">
        <v>7</v>
      </c>
      <c r="J245">
        <v>1</v>
      </c>
      <c r="K245">
        <v>78460</v>
      </c>
      <c r="L245">
        <v>1</v>
      </c>
      <c r="M245">
        <v>2</v>
      </c>
      <c r="N245">
        <v>5</v>
      </c>
      <c r="O245">
        <v>41011</v>
      </c>
      <c r="P245">
        <v>5845</v>
      </c>
      <c r="Q245">
        <v>78551</v>
      </c>
      <c r="R245">
        <v>4271</v>
      </c>
      <c r="S245">
        <v>2762</v>
      </c>
      <c r="T245">
        <v>845</v>
      </c>
      <c r="U245">
        <v>42731</v>
      </c>
      <c r="V245">
        <v>41401</v>
      </c>
      <c r="W245" t="s">
        <v>75</v>
      </c>
      <c r="X245">
        <v>4240</v>
      </c>
      <c r="Y245">
        <v>2767</v>
      </c>
      <c r="Z245" t="s">
        <v>61</v>
      </c>
      <c r="AA245" t="s">
        <v>61</v>
      </c>
      <c r="AB245" t="s">
        <v>61</v>
      </c>
      <c r="AC245" t="s">
        <v>61</v>
      </c>
      <c r="AD245">
        <v>3768</v>
      </c>
      <c r="AE245">
        <v>3722</v>
      </c>
      <c r="AF245">
        <v>66</v>
      </c>
      <c r="AG245">
        <v>8853</v>
      </c>
      <c r="AH245">
        <v>8856</v>
      </c>
      <c r="AI245">
        <v>3606</v>
      </c>
      <c r="AJ245">
        <v>45</v>
      </c>
      <c r="AK245">
        <v>40</v>
      </c>
      <c r="AL245">
        <v>3995</v>
      </c>
      <c r="AM245">
        <v>3891</v>
      </c>
      <c r="AN245">
        <v>3895</v>
      </c>
      <c r="AO245" t="s">
        <v>62</v>
      </c>
      <c r="AP245" t="s">
        <v>62</v>
      </c>
      <c r="AQ245" t="s">
        <v>62</v>
      </c>
      <c r="AR245" t="s">
        <v>62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1</v>
      </c>
      <c r="BD245">
        <v>-99</v>
      </c>
      <c r="BE245">
        <v>-99</v>
      </c>
      <c r="BF245">
        <v>-99</v>
      </c>
      <c r="BG245">
        <v>-99</v>
      </c>
      <c r="BH245">
        <f t="shared" si="63"/>
        <v>0</v>
      </c>
      <c r="BI245" t="str">
        <f t="shared" si="64"/>
        <v/>
      </c>
      <c r="BJ245" t="str">
        <f t="shared" si="65"/>
        <v/>
      </c>
      <c r="BK245" t="str">
        <f t="shared" si="66"/>
        <v/>
      </c>
      <c r="BL245" t="str">
        <f t="shared" si="67"/>
        <v/>
      </c>
      <c r="BM245" t="str">
        <f t="shared" si="68"/>
        <v/>
      </c>
      <c r="BN245" t="str">
        <f t="shared" si="69"/>
        <v/>
      </c>
      <c r="BO245" t="str">
        <f t="shared" si="70"/>
        <v/>
      </c>
      <c r="BP245" t="str">
        <f t="shared" si="71"/>
        <v/>
      </c>
      <c r="BQ245" t="str">
        <f t="shared" si="72"/>
        <v/>
      </c>
      <c r="BR245" t="str">
        <f t="shared" si="73"/>
        <v/>
      </c>
      <c r="BS245" t="str">
        <f t="shared" si="74"/>
        <v/>
      </c>
      <c r="BT245" t="str">
        <f t="shared" si="75"/>
        <v/>
      </c>
      <c r="BU245" t="str">
        <f t="shared" si="76"/>
        <v/>
      </c>
      <c r="BV245" t="str">
        <f t="shared" si="77"/>
        <v/>
      </c>
      <c r="BW245">
        <f t="shared" si="78"/>
        <v>0</v>
      </c>
      <c r="BX245">
        <f t="shared" si="79"/>
        <v>1</v>
      </c>
      <c r="BY245">
        <f t="shared" si="80"/>
        <v>1</v>
      </c>
      <c r="BZ245">
        <f t="shared" si="81"/>
        <v>1</v>
      </c>
      <c r="CA245">
        <f t="shared" si="82"/>
        <v>1</v>
      </c>
      <c r="CB245">
        <f t="shared" si="83"/>
        <v>0</v>
      </c>
    </row>
    <row r="246" spans="1:80" x14ac:dyDescent="0.35">
      <c r="A246">
        <v>4.6981218</v>
      </c>
      <c r="B246">
        <v>2009</v>
      </c>
      <c r="C246">
        <v>57</v>
      </c>
      <c r="D246">
        <v>0</v>
      </c>
      <c r="E246">
        <v>3</v>
      </c>
      <c r="F246">
        <v>-9</v>
      </c>
      <c r="G246">
        <v>0</v>
      </c>
      <c r="H246">
        <v>26049</v>
      </c>
      <c r="I246">
        <v>1</v>
      </c>
      <c r="J246">
        <v>1</v>
      </c>
      <c r="K246">
        <v>162336</v>
      </c>
      <c r="L246">
        <v>2</v>
      </c>
      <c r="M246">
        <v>2</v>
      </c>
      <c r="N246">
        <v>2</v>
      </c>
      <c r="O246">
        <v>41071</v>
      </c>
      <c r="P246" t="s">
        <v>81</v>
      </c>
      <c r="Q246">
        <v>42823</v>
      </c>
      <c r="R246">
        <v>78551</v>
      </c>
      <c r="S246">
        <v>42731</v>
      </c>
      <c r="T246">
        <v>25000</v>
      </c>
      <c r="U246">
        <v>28860</v>
      </c>
      <c r="V246">
        <v>41401</v>
      </c>
      <c r="W246">
        <v>4019</v>
      </c>
      <c r="X246" t="s">
        <v>75</v>
      </c>
      <c r="Y246">
        <v>53390</v>
      </c>
      <c r="Z246">
        <v>3004</v>
      </c>
      <c r="AA246">
        <v>53081</v>
      </c>
      <c r="AB246">
        <v>79902</v>
      </c>
      <c r="AC246">
        <v>78062</v>
      </c>
      <c r="AD246">
        <v>3768</v>
      </c>
      <c r="AE246">
        <v>3722</v>
      </c>
      <c r="AF246">
        <v>9744</v>
      </c>
      <c r="AG246">
        <v>8855</v>
      </c>
      <c r="AH246">
        <v>8853</v>
      </c>
      <c r="AI246" t="s">
        <v>62</v>
      </c>
      <c r="AJ246" t="s">
        <v>62</v>
      </c>
      <c r="AK246" t="s">
        <v>62</v>
      </c>
      <c r="AL246" t="s">
        <v>62</v>
      </c>
      <c r="AM246" t="s">
        <v>62</v>
      </c>
      <c r="AN246" t="s">
        <v>62</v>
      </c>
      <c r="AO246" t="s">
        <v>62</v>
      </c>
      <c r="AP246" t="s">
        <v>62</v>
      </c>
      <c r="AQ246" t="s">
        <v>62</v>
      </c>
      <c r="AR246" t="s">
        <v>62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-99</v>
      </c>
      <c r="AY246">
        <v>-99</v>
      </c>
      <c r="AZ246">
        <v>-99</v>
      </c>
      <c r="BA246">
        <v>-99</v>
      </c>
      <c r="BB246">
        <v>-99</v>
      </c>
      <c r="BC246">
        <v>-99</v>
      </c>
      <c r="BD246">
        <v>-99</v>
      </c>
      <c r="BE246">
        <v>-99</v>
      </c>
      <c r="BF246">
        <v>-99</v>
      </c>
      <c r="BG246">
        <v>-99</v>
      </c>
      <c r="BH246">
        <f t="shared" si="63"/>
        <v>0</v>
      </c>
      <c r="BI246" t="str">
        <f t="shared" si="64"/>
        <v/>
      </c>
      <c r="BJ246" t="str">
        <f t="shared" si="65"/>
        <v/>
      </c>
      <c r="BK246" t="str">
        <f t="shared" si="66"/>
        <v/>
      </c>
      <c r="BL246" t="str">
        <f t="shared" si="67"/>
        <v/>
      </c>
      <c r="BM246" t="str">
        <f t="shared" si="68"/>
        <v/>
      </c>
      <c r="BN246" t="str">
        <f t="shared" si="69"/>
        <v/>
      </c>
      <c r="BO246" t="str">
        <f t="shared" si="70"/>
        <v/>
      </c>
      <c r="BP246" t="str">
        <f t="shared" si="71"/>
        <v/>
      </c>
      <c r="BQ246" t="str">
        <f t="shared" si="72"/>
        <v/>
      </c>
      <c r="BR246" t="str">
        <f t="shared" si="73"/>
        <v/>
      </c>
      <c r="BS246" t="str">
        <f t="shared" si="74"/>
        <v/>
      </c>
      <c r="BT246" t="str">
        <f t="shared" si="75"/>
        <v/>
      </c>
      <c r="BU246" t="str">
        <f t="shared" si="76"/>
        <v/>
      </c>
      <c r="BV246" t="str">
        <f t="shared" si="77"/>
        <v/>
      </c>
      <c r="BW246">
        <f t="shared" si="78"/>
        <v>0</v>
      </c>
      <c r="BX246">
        <f t="shared" si="79"/>
        <v>0</v>
      </c>
      <c r="BY246">
        <f t="shared" si="80"/>
        <v>1</v>
      </c>
      <c r="BZ246">
        <f t="shared" si="81"/>
        <v>1</v>
      </c>
      <c r="CA246">
        <f t="shared" si="82"/>
        <v>1</v>
      </c>
      <c r="CB246">
        <f t="shared" si="83"/>
        <v>0</v>
      </c>
    </row>
    <row r="247" spans="1:80" x14ac:dyDescent="0.35">
      <c r="A247">
        <v>5.0674549999999998</v>
      </c>
      <c r="B247">
        <v>2010</v>
      </c>
      <c r="C247">
        <v>57</v>
      </c>
      <c r="D247">
        <v>0</v>
      </c>
      <c r="E247">
        <v>2</v>
      </c>
      <c r="F247">
        <v>-9</v>
      </c>
      <c r="G247">
        <v>0</v>
      </c>
      <c r="H247">
        <v>4050</v>
      </c>
      <c r="I247">
        <v>10</v>
      </c>
      <c r="J247">
        <v>1</v>
      </c>
      <c r="K247">
        <v>286561</v>
      </c>
      <c r="L247">
        <v>2</v>
      </c>
      <c r="M247">
        <v>1</v>
      </c>
      <c r="N247">
        <v>5</v>
      </c>
      <c r="O247">
        <v>41071</v>
      </c>
      <c r="P247">
        <v>51881</v>
      </c>
      <c r="Q247">
        <v>570</v>
      </c>
      <c r="R247">
        <v>42821</v>
      </c>
      <c r="S247">
        <v>5845</v>
      </c>
      <c r="T247">
        <v>486</v>
      </c>
      <c r="U247">
        <v>2763</v>
      </c>
      <c r="V247">
        <v>5119</v>
      </c>
      <c r="W247">
        <v>2762</v>
      </c>
      <c r="X247">
        <v>4255</v>
      </c>
      <c r="Y247">
        <v>2761</v>
      </c>
      <c r="Z247">
        <v>2867</v>
      </c>
      <c r="AA247">
        <v>99590</v>
      </c>
      <c r="AB247">
        <v>4280</v>
      </c>
      <c r="AC247">
        <v>42731</v>
      </c>
      <c r="AD247">
        <v>3768</v>
      </c>
      <c r="AE247">
        <v>3722</v>
      </c>
      <c r="AF247">
        <v>66</v>
      </c>
      <c r="AG247">
        <v>3607</v>
      </c>
      <c r="AH247">
        <v>8856</v>
      </c>
      <c r="AI247">
        <v>8853</v>
      </c>
      <c r="AJ247">
        <v>45</v>
      </c>
      <c r="AK247">
        <v>40</v>
      </c>
      <c r="AL247">
        <v>9920</v>
      </c>
      <c r="AM247">
        <v>8842</v>
      </c>
      <c r="AN247">
        <v>8847</v>
      </c>
      <c r="AO247">
        <v>9604</v>
      </c>
      <c r="AP247">
        <v>9671</v>
      </c>
      <c r="AQ247">
        <v>3324</v>
      </c>
      <c r="AR247">
        <v>9607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f t="shared" si="63"/>
        <v>1</v>
      </c>
      <c r="BI247" t="str">
        <f t="shared" si="64"/>
        <v/>
      </c>
      <c r="BJ247" t="str">
        <f t="shared" si="65"/>
        <v/>
      </c>
      <c r="BK247" t="str">
        <f t="shared" si="66"/>
        <v/>
      </c>
      <c r="BL247" t="str">
        <f t="shared" si="67"/>
        <v/>
      </c>
      <c r="BM247" t="str">
        <f t="shared" si="68"/>
        <v/>
      </c>
      <c r="BN247" t="str">
        <f t="shared" si="69"/>
        <v/>
      </c>
      <c r="BO247" t="str">
        <f t="shared" si="70"/>
        <v/>
      </c>
      <c r="BP247" t="str">
        <f t="shared" si="71"/>
        <v/>
      </c>
      <c r="BQ247" t="str">
        <f t="shared" si="72"/>
        <v/>
      </c>
      <c r="BR247" t="str">
        <f t="shared" si="73"/>
        <v/>
      </c>
      <c r="BS247" t="str">
        <f t="shared" si="74"/>
        <v/>
      </c>
      <c r="BT247" t="str">
        <f t="shared" si="75"/>
        <v/>
      </c>
      <c r="BU247" t="str">
        <f t="shared" si="76"/>
        <v/>
      </c>
      <c r="BV247" t="str">
        <f t="shared" si="77"/>
        <v/>
      </c>
      <c r="BW247">
        <f t="shared" si="78"/>
        <v>1</v>
      </c>
      <c r="BX247">
        <f t="shared" si="79"/>
        <v>1</v>
      </c>
      <c r="BY247">
        <f t="shared" si="80"/>
        <v>0</v>
      </c>
      <c r="BZ247">
        <f t="shared" si="81"/>
        <v>1</v>
      </c>
      <c r="CA247">
        <f t="shared" si="82"/>
        <v>1</v>
      </c>
      <c r="CB247">
        <f t="shared" si="83"/>
        <v>1</v>
      </c>
    </row>
    <row r="248" spans="1:80" x14ac:dyDescent="0.35">
      <c r="A248">
        <v>4.9374741000000002</v>
      </c>
      <c r="B248">
        <v>2010</v>
      </c>
      <c r="C248">
        <v>57</v>
      </c>
      <c r="D248">
        <v>0</v>
      </c>
      <c r="E248">
        <v>1</v>
      </c>
      <c r="F248">
        <v>-9</v>
      </c>
      <c r="G248">
        <v>0</v>
      </c>
      <c r="H248">
        <v>6326</v>
      </c>
      <c r="I248">
        <v>21</v>
      </c>
      <c r="J248">
        <v>3</v>
      </c>
      <c r="K248">
        <v>369907</v>
      </c>
      <c r="L248">
        <v>2</v>
      </c>
      <c r="M248">
        <v>-9</v>
      </c>
      <c r="N248">
        <v>5</v>
      </c>
      <c r="O248">
        <v>41402</v>
      </c>
      <c r="P248">
        <v>42822</v>
      </c>
      <c r="Q248">
        <v>99811</v>
      </c>
      <c r="R248">
        <v>41401</v>
      </c>
      <c r="S248">
        <v>4148</v>
      </c>
      <c r="T248">
        <v>412</v>
      </c>
      <c r="U248">
        <v>42731</v>
      </c>
      <c r="V248">
        <v>4019</v>
      </c>
      <c r="W248">
        <v>2724</v>
      </c>
      <c r="X248" t="s">
        <v>61</v>
      </c>
      <c r="Y248" t="s">
        <v>61</v>
      </c>
      <c r="Z248" t="s">
        <v>61</v>
      </c>
      <c r="AA248" t="s">
        <v>61</v>
      </c>
      <c r="AB248" t="s">
        <v>61</v>
      </c>
      <c r="AC248" t="s">
        <v>61</v>
      </c>
      <c r="AD248">
        <v>3768</v>
      </c>
      <c r="AE248">
        <v>8856</v>
      </c>
      <c r="AF248">
        <v>66</v>
      </c>
      <c r="AG248">
        <v>3606</v>
      </c>
      <c r="AH248">
        <v>40</v>
      </c>
      <c r="AI248">
        <v>3607</v>
      </c>
      <c r="AJ248" t="s">
        <v>62</v>
      </c>
      <c r="AK248" t="s">
        <v>62</v>
      </c>
      <c r="AL248" t="s">
        <v>62</v>
      </c>
      <c r="AM248" t="s">
        <v>62</v>
      </c>
      <c r="AN248" t="s">
        <v>62</v>
      </c>
      <c r="AO248" t="s">
        <v>62</v>
      </c>
      <c r="AP248" t="s">
        <v>62</v>
      </c>
      <c r="AQ248" t="s">
        <v>62</v>
      </c>
      <c r="AR248" t="s">
        <v>62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-99</v>
      </c>
      <c r="AZ248">
        <v>-99</v>
      </c>
      <c r="BA248">
        <v>-99</v>
      </c>
      <c r="BB248">
        <v>-99</v>
      </c>
      <c r="BC248">
        <v>-99</v>
      </c>
      <c r="BD248">
        <v>-99</v>
      </c>
      <c r="BE248">
        <v>-99</v>
      </c>
      <c r="BF248">
        <v>-99</v>
      </c>
      <c r="BG248">
        <v>-99</v>
      </c>
      <c r="BH248">
        <f t="shared" si="63"/>
        <v>1</v>
      </c>
      <c r="BI248" t="str">
        <f t="shared" si="64"/>
        <v/>
      </c>
      <c r="BJ248" t="str">
        <f t="shared" si="65"/>
        <v/>
      </c>
      <c r="BK248" t="str">
        <f t="shared" si="66"/>
        <v/>
      </c>
      <c r="BL248" t="str">
        <f t="shared" si="67"/>
        <v/>
      </c>
      <c r="BM248" t="str">
        <f t="shared" si="68"/>
        <v/>
      </c>
      <c r="BN248" t="str">
        <f t="shared" si="69"/>
        <v/>
      </c>
      <c r="BO248" t="str">
        <f t="shared" si="70"/>
        <v/>
      </c>
      <c r="BP248" t="str">
        <f t="shared" si="71"/>
        <v/>
      </c>
      <c r="BQ248" t="str">
        <f t="shared" si="72"/>
        <v/>
      </c>
      <c r="BR248" t="str">
        <f t="shared" si="73"/>
        <v/>
      </c>
      <c r="BS248" t="str">
        <f t="shared" si="74"/>
        <v/>
      </c>
      <c r="BT248" t="str">
        <f t="shared" si="75"/>
        <v/>
      </c>
      <c r="BU248" t="str">
        <f t="shared" si="76"/>
        <v/>
      </c>
      <c r="BV248" t="str">
        <f t="shared" si="77"/>
        <v/>
      </c>
      <c r="BW248">
        <f t="shared" si="78"/>
        <v>1</v>
      </c>
      <c r="BX248">
        <f t="shared" si="79"/>
        <v>1</v>
      </c>
      <c r="BY248">
        <f t="shared" si="80"/>
        <v>0</v>
      </c>
      <c r="BZ248">
        <f t="shared" si="81"/>
        <v>0</v>
      </c>
      <c r="CA248">
        <f t="shared" si="82"/>
        <v>0</v>
      </c>
      <c r="CB248">
        <f t="shared" si="83"/>
        <v>0</v>
      </c>
    </row>
    <row r="249" spans="1:80" x14ac:dyDescent="0.35">
      <c r="A249">
        <v>5.4174651000000003</v>
      </c>
      <c r="B249">
        <v>2010</v>
      </c>
      <c r="C249">
        <v>57</v>
      </c>
      <c r="D249">
        <v>0</v>
      </c>
      <c r="E249">
        <v>3</v>
      </c>
      <c r="F249">
        <v>6</v>
      </c>
      <c r="G249">
        <v>0</v>
      </c>
      <c r="H249">
        <v>18023</v>
      </c>
      <c r="I249">
        <v>28</v>
      </c>
      <c r="J249">
        <v>1</v>
      </c>
      <c r="K249">
        <v>453847</v>
      </c>
      <c r="L249">
        <v>2</v>
      </c>
      <c r="M249">
        <v>3</v>
      </c>
      <c r="N249">
        <v>2</v>
      </c>
      <c r="O249">
        <v>41011</v>
      </c>
      <c r="P249">
        <v>41412</v>
      </c>
      <c r="Q249">
        <v>78551</v>
      </c>
      <c r="R249" t="s">
        <v>147</v>
      </c>
      <c r="S249">
        <v>4281</v>
      </c>
      <c r="T249">
        <v>42741</v>
      </c>
      <c r="U249">
        <v>42789</v>
      </c>
      <c r="V249">
        <v>4264</v>
      </c>
      <c r="W249">
        <v>4019</v>
      </c>
      <c r="X249">
        <v>2724</v>
      </c>
      <c r="Y249">
        <v>311</v>
      </c>
      <c r="Z249">
        <v>7245</v>
      </c>
      <c r="AA249">
        <v>33829</v>
      </c>
      <c r="AB249" t="s">
        <v>61</v>
      </c>
      <c r="AC249" t="s">
        <v>61</v>
      </c>
      <c r="AD249">
        <v>3768</v>
      </c>
      <c r="AE249">
        <v>66</v>
      </c>
      <c r="AF249">
        <v>8856</v>
      </c>
      <c r="AG249">
        <v>3606</v>
      </c>
      <c r="AH249">
        <v>45</v>
      </c>
      <c r="AI249">
        <v>40</v>
      </c>
      <c r="AJ249">
        <v>3778</v>
      </c>
      <c r="AK249">
        <v>9962</v>
      </c>
      <c r="AL249">
        <v>9960</v>
      </c>
      <c r="AM249" t="s">
        <v>62</v>
      </c>
      <c r="AN249" t="s">
        <v>62</v>
      </c>
      <c r="AO249" t="s">
        <v>62</v>
      </c>
      <c r="AP249" t="s">
        <v>62</v>
      </c>
      <c r="AQ249" t="s">
        <v>62</v>
      </c>
      <c r="AR249" t="s">
        <v>62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-99</v>
      </c>
      <c r="BC249">
        <v>-99</v>
      </c>
      <c r="BD249">
        <v>-99</v>
      </c>
      <c r="BE249">
        <v>-99</v>
      </c>
      <c r="BF249">
        <v>-99</v>
      </c>
      <c r="BG249">
        <v>-99</v>
      </c>
      <c r="BH249">
        <f t="shared" si="63"/>
        <v>1</v>
      </c>
      <c r="BI249" t="str">
        <f t="shared" si="64"/>
        <v/>
      </c>
      <c r="BJ249" t="str">
        <f t="shared" si="65"/>
        <v/>
      </c>
      <c r="BK249" t="str">
        <f t="shared" si="66"/>
        <v/>
      </c>
      <c r="BL249" t="str">
        <f t="shared" si="67"/>
        <v/>
      </c>
      <c r="BM249" t="str">
        <f t="shared" si="68"/>
        <v/>
      </c>
      <c r="BN249" t="str">
        <f t="shared" si="69"/>
        <v/>
      </c>
      <c r="BO249" t="str">
        <f t="shared" si="70"/>
        <v/>
      </c>
      <c r="BP249" t="str">
        <f t="shared" si="71"/>
        <v/>
      </c>
      <c r="BQ249" t="str">
        <f t="shared" si="72"/>
        <v/>
      </c>
      <c r="BR249" t="str">
        <f t="shared" si="73"/>
        <v/>
      </c>
      <c r="BS249" t="str">
        <f t="shared" si="74"/>
        <v/>
      </c>
      <c r="BT249" t="str">
        <f t="shared" si="75"/>
        <v/>
      </c>
      <c r="BU249" t="str">
        <f t="shared" si="76"/>
        <v/>
      </c>
      <c r="BV249" t="str">
        <f t="shared" si="77"/>
        <v/>
      </c>
      <c r="BW249">
        <f t="shared" si="78"/>
        <v>1</v>
      </c>
      <c r="BX249">
        <f t="shared" si="79"/>
        <v>1</v>
      </c>
      <c r="BY249">
        <f t="shared" si="80"/>
        <v>1</v>
      </c>
      <c r="BZ249">
        <f t="shared" si="81"/>
        <v>1</v>
      </c>
      <c r="CA249">
        <f t="shared" si="82"/>
        <v>1</v>
      </c>
      <c r="CB249">
        <f t="shared" si="83"/>
        <v>0</v>
      </c>
    </row>
    <row r="250" spans="1:80" x14ac:dyDescent="0.35">
      <c r="A250">
        <v>5.4700958999999996</v>
      </c>
      <c r="B250">
        <v>2010</v>
      </c>
      <c r="C250">
        <v>57</v>
      </c>
      <c r="D250">
        <v>1</v>
      </c>
      <c r="E250">
        <v>3</v>
      </c>
      <c r="F250">
        <v>4</v>
      </c>
      <c r="G250">
        <v>0</v>
      </c>
      <c r="H250">
        <v>36205</v>
      </c>
      <c r="I250">
        <v>36</v>
      </c>
      <c r="J250">
        <v>1</v>
      </c>
      <c r="K250">
        <v>230204</v>
      </c>
      <c r="L250">
        <v>3</v>
      </c>
      <c r="M250">
        <v>2</v>
      </c>
      <c r="N250">
        <v>20</v>
      </c>
      <c r="O250">
        <v>41401</v>
      </c>
      <c r="P250">
        <v>42822</v>
      </c>
      <c r="Q250">
        <v>99812</v>
      </c>
      <c r="R250">
        <v>4263</v>
      </c>
      <c r="S250" t="s">
        <v>61</v>
      </c>
      <c r="T250" t="s">
        <v>61</v>
      </c>
      <c r="U250" t="s">
        <v>61</v>
      </c>
      <c r="V250" t="s">
        <v>61</v>
      </c>
      <c r="W250" t="s">
        <v>61</v>
      </c>
      <c r="X250" t="s">
        <v>61</v>
      </c>
      <c r="Y250" t="s">
        <v>61</v>
      </c>
      <c r="Z250" t="s">
        <v>61</v>
      </c>
      <c r="AA250" t="s">
        <v>61</v>
      </c>
      <c r="AB250" t="s">
        <v>61</v>
      </c>
      <c r="AC250" t="s">
        <v>61</v>
      </c>
      <c r="AD250">
        <v>66</v>
      </c>
      <c r="AE250">
        <v>3768</v>
      </c>
      <c r="AF250">
        <v>3607</v>
      </c>
      <c r="AG250">
        <v>3722</v>
      </c>
      <c r="AH250">
        <v>8856</v>
      </c>
      <c r="AI250">
        <v>8853</v>
      </c>
      <c r="AJ250" t="s">
        <v>62</v>
      </c>
      <c r="AK250" t="s">
        <v>62</v>
      </c>
      <c r="AL250" t="s">
        <v>62</v>
      </c>
      <c r="AM250" t="s">
        <v>62</v>
      </c>
      <c r="AN250" t="s">
        <v>62</v>
      </c>
      <c r="AO250" t="s">
        <v>62</v>
      </c>
      <c r="AP250" t="s">
        <v>62</v>
      </c>
      <c r="AQ250" t="s">
        <v>62</v>
      </c>
      <c r="AR250" t="s">
        <v>62</v>
      </c>
      <c r="AS250">
        <v>2</v>
      </c>
      <c r="AT250">
        <v>2</v>
      </c>
      <c r="AU250">
        <v>2</v>
      </c>
      <c r="AV250">
        <v>0</v>
      </c>
      <c r="AW250">
        <v>0</v>
      </c>
      <c r="AX250">
        <v>0</v>
      </c>
      <c r="AY250">
        <v>-99</v>
      </c>
      <c r="AZ250">
        <v>-99</v>
      </c>
      <c r="BA250">
        <v>-99</v>
      </c>
      <c r="BB250">
        <v>-99</v>
      </c>
      <c r="BC250">
        <v>-99</v>
      </c>
      <c r="BD250">
        <v>-99</v>
      </c>
      <c r="BE250">
        <v>-99</v>
      </c>
      <c r="BF250">
        <v>-99</v>
      </c>
      <c r="BG250">
        <v>-99</v>
      </c>
      <c r="BH250" t="str">
        <f t="shared" si="63"/>
        <v/>
      </c>
      <c r="BI250">
        <f t="shared" si="64"/>
        <v>2</v>
      </c>
      <c r="BJ250" t="str">
        <f t="shared" si="65"/>
        <v/>
      </c>
      <c r="BK250" t="str">
        <f t="shared" si="66"/>
        <v/>
      </c>
      <c r="BL250" t="str">
        <f t="shared" si="67"/>
        <v/>
      </c>
      <c r="BM250" t="str">
        <f t="shared" si="68"/>
        <v/>
      </c>
      <c r="BN250" t="str">
        <f t="shared" si="69"/>
        <v/>
      </c>
      <c r="BO250" t="str">
        <f t="shared" si="70"/>
        <v/>
      </c>
      <c r="BP250" t="str">
        <f t="shared" si="71"/>
        <v/>
      </c>
      <c r="BQ250" t="str">
        <f t="shared" si="72"/>
        <v/>
      </c>
      <c r="BR250" t="str">
        <f t="shared" si="73"/>
        <v/>
      </c>
      <c r="BS250" t="str">
        <f t="shared" si="74"/>
        <v/>
      </c>
      <c r="BT250" t="str">
        <f t="shared" si="75"/>
        <v/>
      </c>
      <c r="BU250" t="str">
        <f t="shared" si="76"/>
        <v/>
      </c>
      <c r="BV250" t="str">
        <f t="shared" si="77"/>
        <v/>
      </c>
      <c r="BW250">
        <f t="shared" si="78"/>
        <v>2</v>
      </c>
      <c r="BX250">
        <f t="shared" si="79"/>
        <v>1</v>
      </c>
      <c r="BY250">
        <f t="shared" si="80"/>
        <v>0</v>
      </c>
      <c r="BZ250">
        <f t="shared" si="81"/>
        <v>0</v>
      </c>
      <c r="CA250">
        <f t="shared" si="82"/>
        <v>0</v>
      </c>
      <c r="CB250">
        <f t="shared" si="83"/>
        <v>0</v>
      </c>
    </row>
    <row r="251" spans="1:80" x14ac:dyDescent="0.35">
      <c r="A251">
        <v>5.3693093999999997</v>
      </c>
      <c r="B251">
        <v>2010</v>
      </c>
      <c r="C251">
        <v>57</v>
      </c>
      <c r="D251">
        <v>1</v>
      </c>
      <c r="E251">
        <v>3</v>
      </c>
      <c r="F251">
        <v>-9</v>
      </c>
      <c r="G251">
        <v>0</v>
      </c>
      <c r="H251">
        <v>48057</v>
      </c>
      <c r="I251">
        <v>2</v>
      </c>
      <c r="J251">
        <v>1</v>
      </c>
      <c r="K251">
        <v>242995</v>
      </c>
      <c r="L251">
        <v>3</v>
      </c>
      <c r="M251">
        <v>3</v>
      </c>
      <c r="N251">
        <v>20</v>
      </c>
      <c r="O251">
        <v>41071</v>
      </c>
      <c r="P251">
        <v>42823</v>
      </c>
      <c r="Q251">
        <v>514</v>
      </c>
      <c r="R251">
        <v>4589</v>
      </c>
      <c r="S251">
        <v>4280</v>
      </c>
      <c r="T251">
        <v>53081</v>
      </c>
      <c r="U251" t="s">
        <v>69</v>
      </c>
      <c r="V251" t="s">
        <v>71</v>
      </c>
      <c r="W251">
        <v>41401</v>
      </c>
      <c r="X251" t="s">
        <v>66</v>
      </c>
      <c r="Y251">
        <v>3051</v>
      </c>
      <c r="Z251">
        <v>4263</v>
      </c>
      <c r="AA251" t="s">
        <v>61</v>
      </c>
      <c r="AB251" t="s">
        <v>61</v>
      </c>
      <c r="AC251" t="s">
        <v>61</v>
      </c>
      <c r="AD251">
        <v>3768</v>
      </c>
      <c r="AE251">
        <v>3722</v>
      </c>
      <c r="AF251">
        <v>66</v>
      </c>
      <c r="AG251">
        <v>8856</v>
      </c>
      <c r="AH251">
        <v>3722</v>
      </c>
      <c r="AI251">
        <v>24</v>
      </c>
      <c r="AJ251">
        <v>3607</v>
      </c>
      <c r="AK251">
        <v>46</v>
      </c>
      <c r="AL251">
        <v>41</v>
      </c>
      <c r="AM251">
        <v>8842</v>
      </c>
      <c r="AN251">
        <v>8847</v>
      </c>
      <c r="AO251">
        <v>9744</v>
      </c>
      <c r="AP251" t="s">
        <v>62</v>
      </c>
      <c r="AQ251" t="s">
        <v>62</v>
      </c>
      <c r="AR251" t="s">
        <v>62</v>
      </c>
      <c r="AS251">
        <v>3</v>
      </c>
      <c r="AT251">
        <v>0</v>
      </c>
      <c r="AU251">
        <v>3</v>
      </c>
      <c r="AV251">
        <v>0</v>
      </c>
      <c r="AW251">
        <v>3</v>
      </c>
      <c r="AX251">
        <v>3</v>
      </c>
      <c r="AY251">
        <v>3</v>
      </c>
      <c r="AZ251">
        <v>3</v>
      </c>
      <c r="BA251">
        <v>3</v>
      </c>
      <c r="BB251">
        <v>3</v>
      </c>
      <c r="BC251">
        <v>3</v>
      </c>
      <c r="BD251">
        <v>3</v>
      </c>
      <c r="BE251">
        <v>-99</v>
      </c>
      <c r="BF251">
        <v>-99</v>
      </c>
      <c r="BG251">
        <v>-99</v>
      </c>
      <c r="BH251">
        <f t="shared" si="63"/>
        <v>3</v>
      </c>
      <c r="BI251" t="str">
        <f t="shared" si="64"/>
        <v/>
      </c>
      <c r="BJ251" t="str">
        <f t="shared" si="65"/>
        <v/>
      </c>
      <c r="BK251" t="str">
        <f t="shared" si="66"/>
        <v/>
      </c>
      <c r="BL251" t="str">
        <f t="shared" si="67"/>
        <v/>
      </c>
      <c r="BM251" t="str">
        <f t="shared" si="68"/>
        <v/>
      </c>
      <c r="BN251" t="str">
        <f t="shared" si="69"/>
        <v/>
      </c>
      <c r="BO251" t="str">
        <f t="shared" si="70"/>
        <v/>
      </c>
      <c r="BP251" t="str">
        <f t="shared" si="71"/>
        <v/>
      </c>
      <c r="BQ251" t="str">
        <f t="shared" si="72"/>
        <v/>
      </c>
      <c r="BR251" t="str">
        <f t="shared" si="73"/>
        <v/>
      </c>
      <c r="BS251" t="str">
        <f t="shared" si="74"/>
        <v/>
      </c>
      <c r="BT251" t="str">
        <f t="shared" si="75"/>
        <v/>
      </c>
      <c r="BU251" t="str">
        <f t="shared" si="76"/>
        <v/>
      </c>
      <c r="BV251" t="str">
        <f t="shared" si="77"/>
        <v/>
      </c>
      <c r="BW251">
        <f t="shared" si="78"/>
        <v>3</v>
      </c>
      <c r="BX251">
        <f t="shared" si="79"/>
        <v>1</v>
      </c>
      <c r="BY251">
        <f t="shared" si="80"/>
        <v>0</v>
      </c>
      <c r="BZ251">
        <f t="shared" si="81"/>
        <v>1</v>
      </c>
      <c r="CA251">
        <f t="shared" si="82"/>
        <v>1</v>
      </c>
      <c r="CB251">
        <f t="shared" si="83"/>
        <v>1</v>
      </c>
    </row>
    <row r="252" spans="1:80" x14ac:dyDescent="0.35">
      <c r="A252">
        <v>5.3693093999999997</v>
      </c>
      <c r="B252">
        <v>2010</v>
      </c>
      <c r="C252">
        <v>57</v>
      </c>
      <c r="D252">
        <v>1</v>
      </c>
      <c r="E252">
        <v>3</v>
      </c>
      <c r="F252">
        <v>3</v>
      </c>
      <c r="G252">
        <v>1</v>
      </c>
      <c r="H252">
        <v>48500</v>
      </c>
      <c r="I252">
        <v>12</v>
      </c>
      <c r="J252">
        <v>1</v>
      </c>
      <c r="K252">
        <v>1025817</v>
      </c>
      <c r="L252">
        <v>3</v>
      </c>
      <c r="M252">
        <v>2</v>
      </c>
      <c r="N252">
        <v>20</v>
      </c>
      <c r="O252">
        <v>42823</v>
      </c>
      <c r="P252">
        <v>5119</v>
      </c>
      <c r="Q252">
        <v>41401</v>
      </c>
      <c r="R252">
        <v>5959</v>
      </c>
      <c r="S252">
        <v>419</v>
      </c>
      <c r="T252">
        <v>73300</v>
      </c>
      <c r="U252">
        <v>3051</v>
      </c>
      <c r="V252">
        <v>4148</v>
      </c>
      <c r="W252">
        <v>45829</v>
      </c>
      <c r="X252">
        <v>4168</v>
      </c>
      <c r="Y252">
        <v>25080</v>
      </c>
      <c r="Z252" t="s">
        <v>61</v>
      </c>
      <c r="AA252" t="s">
        <v>61</v>
      </c>
      <c r="AB252" t="s">
        <v>61</v>
      </c>
      <c r="AC252" t="s">
        <v>61</v>
      </c>
      <c r="AD252">
        <v>3768</v>
      </c>
      <c r="AE252">
        <v>3722</v>
      </c>
      <c r="AF252">
        <v>66</v>
      </c>
      <c r="AG252">
        <v>66</v>
      </c>
      <c r="AH252">
        <v>3607</v>
      </c>
      <c r="AI252">
        <v>8853</v>
      </c>
      <c r="AJ252">
        <v>8856</v>
      </c>
      <c r="AK252">
        <v>40</v>
      </c>
      <c r="AL252">
        <v>46</v>
      </c>
      <c r="AM252">
        <v>41</v>
      </c>
      <c r="AN252">
        <v>47</v>
      </c>
      <c r="AO252">
        <v>3607</v>
      </c>
      <c r="AP252" t="s">
        <v>62</v>
      </c>
      <c r="AQ252" t="s">
        <v>62</v>
      </c>
      <c r="AR252" t="s">
        <v>62</v>
      </c>
      <c r="AS252">
        <v>3</v>
      </c>
      <c r="AT252">
        <v>1</v>
      </c>
      <c r="AU252">
        <v>1</v>
      </c>
      <c r="AV252">
        <v>3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3</v>
      </c>
      <c r="BC252">
        <v>3</v>
      </c>
      <c r="BD252">
        <v>3</v>
      </c>
      <c r="BE252">
        <v>-99</v>
      </c>
      <c r="BF252">
        <v>-99</v>
      </c>
      <c r="BG252">
        <v>-99</v>
      </c>
      <c r="BH252">
        <f t="shared" si="63"/>
        <v>3</v>
      </c>
      <c r="BI252" t="str">
        <f t="shared" si="64"/>
        <v/>
      </c>
      <c r="BJ252" t="str">
        <f t="shared" si="65"/>
        <v/>
      </c>
      <c r="BK252" t="str">
        <f t="shared" si="66"/>
        <v/>
      </c>
      <c r="BL252" t="str">
        <f t="shared" si="67"/>
        <v/>
      </c>
      <c r="BM252" t="str">
        <f t="shared" si="68"/>
        <v/>
      </c>
      <c r="BN252" t="str">
        <f t="shared" si="69"/>
        <v/>
      </c>
      <c r="BO252" t="str">
        <f t="shared" si="70"/>
        <v/>
      </c>
      <c r="BP252" t="str">
        <f t="shared" si="71"/>
        <v/>
      </c>
      <c r="BQ252" t="str">
        <f t="shared" si="72"/>
        <v/>
      </c>
      <c r="BR252" t="str">
        <f t="shared" si="73"/>
        <v/>
      </c>
      <c r="BS252" t="str">
        <f t="shared" si="74"/>
        <v/>
      </c>
      <c r="BT252" t="str">
        <f t="shared" si="75"/>
        <v/>
      </c>
      <c r="BU252" t="str">
        <f t="shared" si="76"/>
        <v/>
      </c>
      <c r="BV252" t="str">
        <f t="shared" si="77"/>
        <v/>
      </c>
      <c r="BW252">
        <f t="shared" si="78"/>
        <v>3</v>
      </c>
      <c r="BX252">
        <f t="shared" si="79"/>
        <v>2</v>
      </c>
      <c r="BY252">
        <f t="shared" si="80"/>
        <v>0</v>
      </c>
      <c r="BZ252">
        <f t="shared" si="81"/>
        <v>0</v>
      </c>
      <c r="CA252">
        <f t="shared" si="82"/>
        <v>0</v>
      </c>
      <c r="CB252">
        <f t="shared" si="83"/>
        <v>0</v>
      </c>
    </row>
    <row r="253" spans="1:80" x14ac:dyDescent="0.35">
      <c r="A253">
        <v>4.6712274000000003</v>
      </c>
      <c r="B253">
        <v>2010</v>
      </c>
      <c r="C253">
        <v>57</v>
      </c>
      <c r="D253">
        <v>0</v>
      </c>
      <c r="E253">
        <v>1</v>
      </c>
      <c r="F253">
        <v>-9</v>
      </c>
      <c r="G253">
        <v>0</v>
      </c>
      <c r="H253">
        <v>48534</v>
      </c>
      <c r="I253">
        <v>6</v>
      </c>
      <c r="J253">
        <v>6</v>
      </c>
      <c r="K253">
        <v>134372</v>
      </c>
      <c r="L253">
        <v>2</v>
      </c>
      <c r="M253">
        <v>2</v>
      </c>
      <c r="N253">
        <v>1</v>
      </c>
      <c r="O253">
        <v>41071</v>
      </c>
      <c r="P253">
        <v>41402</v>
      </c>
      <c r="Q253">
        <v>42732</v>
      </c>
      <c r="R253">
        <v>4142</v>
      </c>
      <c r="S253">
        <v>41072</v>
      </c>
      <c r="T253" t="s">
        <v>72</v>
      </c>
      <c r="U253" t="s">
        <v>68</v>
      </c>
      <c r="V253">
        <v>41401</v>
      </c>
      <c r="W253">
        <v>42781</v>
      </c>
      <c r="X253">
        <v>5859</v>
      </c>
      <c r="Y253">
        <v>3899</v>
      </c>
      <c r="Z253">
        <v>25000</v>
      </c>
      <c r="AA253">
        <v>2724</v>
      </c>
      <c r="AB253">
        <v>3970</v>
      </c>
      <c r="AC253">
        <v>42731</v>
      </c>
      <c r="AD253">
        <v>3768</v>
      </c>
      <c r="AE253">
        <v>8857</v>
      </c>
      <c r="AF253">
        <v>66</v>
      </c>
      <c r="AG253">
        <v>3606</v>
      </c>
      <c r="AH253">
        <v>45</v>
      </c>
      <c r="AI253">
        <v>40</v>
      </c>
      <c r="AJ253" t="s">
        <v>62</v>
      </c>
      <c r="AK253" t="s">
        <v>62</v>
      </c>
      <c r="AL253" t="s">
        <v>62</v>
      </c>
      <c r="AM253" t="s">
        <v>62</v>
      </c>
      <c r="AN253" t="s">
        <v>62</v>
      </c>
      <c r="AO253" t="s">
        <v>62</v>
      </c>
      <c r="AP253" t="s">
        <v>62</v>
      </c>
      <c r="AQ253" t="s">
        <v>62</v>
      </c>
      <c r="AR253" t="s">
        <v>62</v>
      </c>
      <c r="AS253">
        <v>3</v>
      </c>
      <c r="AT253">
        <v>3</v>
      </c>
      <c r="AU253">
        <v>3</v>
      </c>
      <c r="AV253">
        <v>3</v>
      </c>
      <c r="AW253">
        <v>3</v>
      </c>
      <c r="AX253">
        <v>3</v>
      </c>
      <c r="AY253">
        <v>-99</v>
      </c>
      <c r="AZ253">
        <v>-99</v>
      </c>
      <c r="BA253">
        <v>-99</v>
      </c>
      <c r="BB253">
        <v>-99</v>
      </c>
      <c r="BC253">
        <v>-99</v>
      </c>
      <c r="BD253">
        <v>-99</v>
      </c>
      <c r="BE253">
        <v>-99</v>
      </c>
      <c r="BF253">
        <v>-99</v>
      </c>
      <c r="BG253">
        <v>-99</v>
      </c>
      <c r="BH253">
        <f t="shared" si="63"/>
        <v>3</v>
      </c>
      <c r="BI253" t="str">
        <f t="shared" si="64"/>
        <v/>
      </c>
      <c r="BJ253" t="str">
        <f t="shared" si="65"/>
        <v/>
      </c>
      <c r="BK253" t="str">
        <f t="shared" si="66"/>
        <v/>
      </c>
      <c r="BL253" t="str">
        <f t="shared" si="67"/>
        <v/>
      </c>
      <c r="BM253" t="str">
        <f t="shared" si="68"/>
        <v/>
      </c>
      <c r="BN253" t="str">
        <f t="shared" si="69"/>
        <v/>
      </c>
      <c r="BO253" t="str">
        <f t="shared" si="70"/>
        <v/>
      </c>
      <c r="BP253" t="str">
        <f t="shared" si="71"/>
        <v/>
      </c>
      <c r="BQ253" t="str">
        <f t="shared" si="72"/>
        <v/>
      </c>
      <c r="BR253" t="str">
        <f t="shared" si="73"/>
        <v/>
      </c>
      <c r="BS253" t="str">
        <f t="shared" si="74"/>
        <v/>
      </c>
      <c r="BT253" t="str">
        <f t="shared" si="75"/>
        <v/>
      </c>
      <c r="BU253" t="str">
        <f t="shared" si="76"/>
        <v/>
      </c>
      <c r="BV253" t="str">
        <f t="shared" si="77"/>
        <v/>
      </c>
      <c r="BW253">
        <f t="shared" si="78"/>
        <v>3</v>
      </c>
      <c r="BX253">
        <f t="shared" si="79"/>
        <v>1</v>
      </c>
      <c r="BY253">
        <f t="shared" si="80"/>
        <v>0</v>
      </c>
      <c r="BZ253">
        <f t="shared" si="81"/>
        <v>2</v>
      </c>
      <c r="CA253">
        <f t="shared" si="82"/>
        <v>2</v>
      </c>
      <c r="CB253">
        <f t="shared" si="83"/>
        <v>0</v>
      </c>
    </row>
    <row r="254" spans="1:80" x14ac:dyDescent="0.35">
      <c r="A254">
        <v>3.8360283000000002</v>
      </c>
      <c r="B254">
        <v>2011</v>
      </c>
      <c r="C254">
        <v>57</v>
      </c>
      <c r="D254">
        <v>1</v>
      </c>
      <c r="E254">
        <v>3</v>
      </c>
      <c r="F254">
        <v>-9</v>
      </c>
      <c r="G254">
        <v>0</v>
      </c>
      <c r="H254">
        <v>5016</v>
      </c>
      <c r="I254">
        <v>0</v>
      </c>
      <c r="J254">
        <v>1</v>
      </c>
      <c r="K254">
        <v>63603</v>
      </c>
      <c r="L254">
        <v>1</v>
      </c>
      <c r="M254">
        <v>1</v>
      </c>
      <c r="N254">
        <v>20</v>
      </c>
      <c r="O254">
        <v>41011</v>
      </c>
      <c r="P254">
        <v>78551</v>
      </c>
      <c r="Q254">
        <v>486</v>
      </c>
      <c r="R254">
        <v>5849</v>
      </c>
      <c r="S254">
        <v>42821</v>
      </c>
      <c r="T254">
        <v>4110</v>
      </c>
      <c r="U254">
        <v>4271</v>
      </c>
      <c r="V254">
        <v>9971</v>
      </c>
      <c r="W254">
        <v>99672</v>
      </c>
      <c r="X254" t="s">
        <v>61</v>
      </c>
      <c r="Y254" t="s">
        <v>61</v>
      </c>
      <c r="Z254" t="s">
        <v>61</v>
      </c>
      <c r="AA254" t="s">
        <v>61</v>
      </c>
      <c r="AB254" t="s">
        <v>61</v>
      </c>
      <c r="AC254" t="s">
        <v>61</v>
      </c>
      <c r="AD254">
        <v>3768</v>
      </c>
      <c r="AE254">
        <v>8856</v>
      </c>
      <c r="AF254">
        <v>66</v>
      </c>
      <c r="AG254">
        <v>66</v>
      </c>
      <c r="AH254">
        <v>3606</v>
      </c>
      <c r="AI254">
        <v>45</v>
      </c>
      <c r="AJ254" t="s">
        <v>62</v>
      </c>
      <c r="AK254" t="s">
        <v>62</v>
      </c>
      <c r="AL254" t="s">
        <v>62</v>
      </c>
      <c r="AM254" t="s">
        <v>62</v>
      </c>
      <c r="AN254" t="s">
        <v>62</v>
      </c>
      <c r="AO254" t="s">
        <v>62</v>
      </c>
      <c r="AP254" t="s">
        <v>62</v>
      </c>
      <c r="AQ254" t="s">
        <v>62</v>
      </c>
      <c r="AR254" t="s">
        <v>62</v>
      </c>
      <c r="AS254">
        <v>4</v>
      </c>
      <c r="AT254">
        <v>0</v>
      </c>
      <c r="AU254">
        <v>0</v>
      </c>
      <c r="AV254">
        <v>2</v>
      </c>
      <c r="AW254">
        <v>0</v>
      </c>
      <c r="AX254">
        <v>0</v>
      </c>
      <c r="AY254">
        <v>-99</v>
      </c>
      <c r="AZ254">
        <v>-99</v>
      </c>
      <c r="BA254">
        <v>-99</v>
      </c>
      <c r="BB254">
        <v>-99</v>
      </c>
      <c r="BC254">
        <v>-99</v>
      </c>
      <c r="BD254">
        <v>-99</v>
      </c>
      <c r="BE254">
        <v>-99</v>
      </c>
      <c r="BF254">
        <v>-99</v>
      </c>
      <c r="BG254">
        <v>-99</v>
      </c>
      <c r="BH254">
        <f t="shared" si="63"/>
        <v>4</v>
      </c>
      <c r="BI254" t="str">
        <f t="shared" si="64"/>
        <v/>
      </c>
      <c r="BJ254" t="str">
        <f t="shared" si="65"/>
        <v/>
      </c>
      <c r="BK254" t="str">
        <f t="shared" si="66"/>
        <v/>
      </c>
      <c r="BL254" t="str">
        <f t="shared" si="67"/>
        <v/>
      </c>
      <c r="BM254" t="str">
        <f t="shared" si="68"/>
        <v/>
      </c>
      <c r="BN254" t="str">
        <f t="shared" si="69"/>
        <v/>
      </c>
      <c r="BO254" t="str">
        <f t="shared" si="70"/>
        <v/>
      </c>
      <c r="BP254" t="str">
        <f t="shared" si="71"/>
        <v/>
      </c>
      <c r="BQ254" t="str">
        <f t="shared" si="72"/>
        <v/>
      </c>
      <c r="BR254" t="str">
        <f t="shared" si="73"/>
        <v/>
      </c>
      <c r="BS254" t="str">
        <f t="shared" si="74"/>
        <v/>
      </c>
      <c r="BT254" t="str">
        <f t="shared" si="75"/>
        <v/>
      </c>
      <c r="BU254" t="str">
        <f t="shared" si="76"/>
        <v/>
      </c>
      <c r="BV254" t="str">
        <f t="shared" si="77"/>
        <v/>
      </c>
      <c r="BW254">
        <f t="shared" si="78"/>
        <v>4</v>
      </c>
      <c r="BX254">
        <f t="shared" si="79"/>
        <v>2</v>
      </c>
      <c r="BY254">
        <f t="shared" si="80"/>
        <v>1</v>
      </c>
      <c r="BZ254">
        <f t="shared" si="81"/>
        <v>1</v>
      </c>
      <c r="CA254">
        <f t="shared" si="82"/>
        <v>1</v>
      </c>
      <c r="CB254">
        <f t="shared" si="83"/>
        <v>0</v>
      </c>
    </row>
    <row r="255" spans="1:80" x14ac:dyDescent="0.35">
      <c r="A255">
        <v>4.7330074</v>
      </c>
      <c r="B255">
        <v>2011</v>
      </c>
      <c r="C255">
        <v>57</v>
      </c>
      <c r="D255">
        <v>1</v>
      </c>
      <c r="E255">
        <v>3</v>
      </c>
      <c r="F255">
        <v>-9</v>
      </c>
      <c r="G255">
        <v>0</v>
      </c>
      <c r="H255">
        <v>6021</v>
      </c>
      <c r="I255">
        <v>29</v>
      </c>
      <c r="J255">
        <v>1</v>
      </c>
      <c r="K255">
        <v>1066846</v>
      </c>
      <c r="L255">
        <v>4</v>
      </c>
      <c r="M255">
        <v>-9</v>
      </c>
      <c r="N255">
        <v>20</v>
      </c>
      <c r="O255">
        <v>41402</v>
      </c>
      <c r="P255">
        <v>42831</v>
      </c>
      <c r="Q255">
        <v>4111</v>
      </c>
      <c r="R255">
        <v>56969</v>
      </c>
      <c r="S255">
        <v>41401</v>
      </c>
      <c r="T255">
        <v>40390</v>
      </c>
      <c r="U255">
        <v>2449</v>
      </c>
      <c r="V255">
        <v>25060</v>
      </c>
      <c r="W255">
        <v>3572</v>
      </c>
      <c r="X255" t="s">
        <v>61</v>
      </c>
      <c r="Y255" t="s">
        <v>61</v>
      </c>
      <c r="Z255" t="s">
        <v>61</v>
      </c>
      <c r="AA255" t="s">
        <v>61</v>
      </c>
      <c r="AB255" t="s">
        <v>61</v>
      </c>
      <c r="AC255" t="s">
        <v>61</v>
      </c>
      <c r="AD255">
        <v>3768</v>
      </c>
      <c r="AE255">
        <v>3722</v>
      </c>
      <c r="AF255">
        <v>66</v>
      </c>
      <c r="AG255">
        <v>8856</v>
      </c>
      <c r="AH255">
        <v>3607</v>
      </c>
      <c r="AI255">
        <v>45</v>
      </c>
      <c r="AJ255" t="s">
        <v>62</v>
      </c>
      <c r="AK255" t="s">
        <v>62</v>
      </c>
      <c r="AL255" t="s">
        <v>62</v>
      </c>
      <c r="AM255" t="s">
        <v>62</v>
      </c>
      <c r="AN255" t="s">
        <v>62</v>
      </c>
      <c r="AO255" t="s">
        <v>62</v>
      </c>
      <c r="AP255" t="s">
        <v>62</v>
      </c>
      <c r="AQ255" t="s">
        <v>62</v>
      </c>
      <c r="AR255" t="s">
        <v>62</v>
      </c>
      <c r="AS255">
        <v>4</v>
      </c>
      <c r="AT255">
        <v>1</v>
      </c>
      <c r="AU255">
        <v>4</v>
      </c>
      <c r="AV255">
        <v>1</v>
      </c>
      <c r="AW255">
        <v>4</v>
      </c>
      <c r="AX255">
        <v>4</v>
      </c>
      <c r="AY255">
        <v>-99</v>
      </c>
      <c r="AZ255">
        <v>-99</v>
      </c>
      <c r="BA255">
        <v>-99</v>
      </c>
      <c r="BB255">
        <v>-99</v>
      </c>
      <c r="BC255">
        <v>-99</v>
      </c>
      <c r="BD255">
        <v>-99</v>
      </c>
      <c r="BE255">
        <v>-99</v>
      </c>
      <c r="BF255">
        <v>-99</v>
      </c>
      <c r="BG255">
        <v>-99</v>
      </c>
      <c r="BH255">
        <f t="shared" si="63"/>
        <v>4</v>
      </c>
      <c r="BI255" t="str">
        <f t="shared" si="64"/>
        <v/>
      </c>
      <c r="BJ255" t="str">
        <f t="shared" si="65"/>
        <v/>
      </c>
      <c r="BK255" t="str">
        <f t="shared" si="66"/>
        <v/>
      </c>
      <c r="BL255" t="str">
        <f t="shared" si="67"/>
        <v/>
      </c>
      <c r="BM255" t="str">
        <f t="shared" si="68"/>
        <v/>
      </c>
      <c r="BN255" t="str">
        <f t="shared" si="69"/>
        <v/>
      </c>
      <c r="BO255" t="str">
        <f t="shared" si="70"/>
        <v/>
      </c>
      <c r="BP255" t="str">
        <f t="shared" si="71"/>
        <v/>
      </c>
      <c r="BQ255" t="str">
        <f t="shared" si="72"/>
        <v/>
      </c>
      <c r="BR255" t="str">
        <f t="shared" si="73"/>
        <v/>
      </c>
      <c r="BS255" t="str">
        <f t="shared" si="74"/>
        <v/>
      </c>
      <c r="BT255" t="str">
        <f t="shared" si="75"/>
        <v/>
      </c>
      <c r="BU255" t="str">
        <f t="shared" si="76"/>
        <v/>
      </c>
      <c r="BV255" t="str">
        <f t="shared" si="77"/>
        <v/>
      </c>
      <c r="BW255">
        <f t="shared" si="78"/>
        <v>4</v>
      </c>
      <c r="BX255">
        <f t="shared" si="79"/>
        <v>1</v>
      </c>
      <c r="BY255">
        <f t="shared" si="80"/>
        <v>0</v>
      </c>
      <c r="BZ255">
        <f t="shared" si="81"/>
        <v>0</v>
      </c>
      <c r="CA255">
        <f t="shared" si="82"/>
        <v>0</v>
      </c>
      <c r="CB255">
        <f t="shared" si="83"/>
        <v>0</v>
      </c>
    </row>
    <row r="256" spans="1:80" x14ac:dyDescent="0.35">
      <c r="A256">
        <v>4.7330074</v>
      </c>
      <c r="B256">
        <v>2011</v>
      </c>
      <c r="C256">
        <v>57</v>
      </c>
      <c r="D256">
        <v>0</v>
      </c>
      <c r="E256">
        <v>3</v>
      </c>
      <c r="F256">
        <v>-9</v>
      </c>
      <c r="G256">
        <v>0</v>
      </c>
      <c r="H256">
        <v>6021</v>
      </c>
      <c r="I256">
        <v>19</v>
      </c>
      <c r="J256">
        <v>1</v>
      </c>
      <c r="K256">
        <v>709699</v>
      </c>
      <c r="L256">
        <v>4</v>
      </c>
      <c r="M256">
        <v>-9</v>
      </c>
      <c r="N256">
        <v>1</v>
      </c>
      <c r="O256">
        <v>4271</v>
      </c>
      <c r="P256">
        <v>49122</v>
      </c>
      <c r="Q256">
        <v>42731</v>
      </c>
      <c r="R256">
        <v>41401</v>
      </c>
      <c r="S256">
        <v>2724</v>
      </c>
      <c r="T256">
        <v>40390</v>
      </c>
      <c r="U256">
        <v>4439</v>
      </c>
      <c r="V256">
        <v>4589</v>
      </c>
      <c r="W256">
        <v>2859</v>
      </c>
      <c r="X256">
        <v>42822</v>
      </c>
      <c r="Y256">
        <v>5368</v>
      </c>
      <c r="Z256">
        <v>4280</v>
      </c>
      <c r="AA256">
        <v>5853</v>
      </c>
      <c r="AB256">
        <v>5939</v>
      </c>
      <c r="AC256">
        <v>42732</v>
      </c>
      <c r="AD256">
        <v>3768</v>
      </c>
      <c r="AE256">
        <v>8872</v>
      </c>
      <c r="AF256">
        <v>3722</v>
      </c>
      <c r="AG256">
        <v>8856</v>
      </c>
      <c r="AH256">
        <v>9904</v>
      </c>
      <c r="AI256">
        <v>8853</v>
      </c>
      <c r="AJ256">
        <v>3734</v>
      </c>
      <c r="AK256" t="s">
        <v>62</v>
      </c>
      <c r="AL256" t="s">
        <v>62</v>
      </c>
      <c r="AM256" t="s">
        <v>62</v>
      </c>
      <c r="AN256" t="s">
        <v>62</v>
      </c>
      <c r="AO256" t="s">
        <v>62</v>
      </c>
      <c r="AP256" t="s">
        <v>62</v>
      </c>
      <c r="AQ256" t="s">
        <v>62</v>
      </c>
      <c r="AR256" t="s">
        <v>62</v>
      </c>
      <c r="AS256">
        <v>4</v>
      </c>
      <c r="AT256">
        <v>4</v>
      </c>
      <c r="AU256">
        <v>1</v>
      </c>
      <c r="AV256">
        <v>1</v>
      </c>
      <c r="AW256">
        <v>3</v>
      </c>
      <c r="AX256">
        <v>1</v>
      </c>
      <c r="AY256">
        <v>4</v>
      </c>
      <c r="AZ256">
        <v>-99</v>
      </c>
      <c r="BA256">
        <v>-99</v>
      </c>
      <c r="BB256">
        <v>-99</v>
      </c>
      <c r="BC256">
        <v>-99</v>
      </c>
      <c r="BD256">
        <v>-99</v>
      </c>
      <c r="BE256">
        <v>-99</v>
      </c>
      <c r="BF256">
        <v>-99</v>
      </c>
      <c r="BG256">
        <v>-99</v>
      </c>
      <c r="BH256">
        <f t="shared" si="63"/>
        <v>4</v>
      </c>
      <c r="BI256" t="str">
        <f t="shared" si="64"/>
        <v/>
      </c>
      <c r="BJ256" t="str">
        <f t="shared" si="65"/>
        <v/>
      </c>
      <c r="BK256" t="str">
        <f t="shared" si="66"/>
        <v/>
      </c>
      <c r="BL256" t="str">
        <f t="shared" si="67"/>
        <v/>
      </c>
      <c r="BM256" t="str">
        <f t="shared" si="68"/>
        <v/>
      </c>
      <c r="BN256" t="str">
        <f t="shared" si="69"/>
        <v/>
      </c>
      <c r="BO256" t="str">
        <f t="shared" si="70"/>
        <v/>
      </c>
      <c r="BP256" t="str">
        <f t="shared" si="71"/>
        <v/>
      </c>
      <c r="BQ256" t="str">
        <f t="shared" si="72"/>
        <v/>
      </c>
      <c r="BR256" t="str">
        <f t="shared" si="73"/>
        <v/>
      </c>
      <c r="BS256" t="str">
        <f t="shared" si="74"/>
        <v/>
      </c>
      <c r="BT256" t="str">
        <f t="shared" si="75"/>
        <v/>
      </c>
      <c r="BU256" t="str">
        <f t="shared" si="76"/>
        <v/>
      </c>
      <c r="BV256" t="str">
        <f t="shared" si="77"/>
        <v/>
      </c>
      <c r="BW256">
        <f t="shared" si="78"/>
        <v>4</v>
      </c>
      <c r="BX256">
        <f t="shared" si="79"/>
        <v>0</v>
      </c>
      <c r="BY256">
        <f t="shared" si="80"/>
        <v>0</v>
      </c>
      <c r="BZ256">
        <f t="shared" si="81"/>
        <v>0</v>
      </c>
      <c r="CA256">
        <f t="shared" si="82"/>
        <v>0</v>
      </c>
      <c r="CB256">
        <f t="shared" si="83"/>
        <v>1</v>
      </c>
    </row>
    <row r="257" spans="1:80" x14ac:dyDescent="0.35">
      <c r="A257">
        <v>4.9613437999999999</v>
      </c>
      <c r="B257">
        <v>2011</v>
      </c>
      <c r="C257">
        <v>57</v>
      </c>
      <c r="D257">
        <v>0</v>
      </c>
      <c r="E257">
        <v>4</v>
      </c>
      <c r="F257">
        <v>4</v>
      </c>
      <c r="G257">
        <v>1</v>
      </c>
      <c r="H257">
        <v>13116</v>
      </c>
      <c r="I257">
        <v>18</v>
      </c>
      <c r="J257">
        <v>1</v>
      </c>
      <c r="K257">
        <v>185621</v>
      </c>
      <c r="L257">
        <v>2</v>
      </c>
      <c r="M257">
        <v>1</v>
      </c>
      <c r="N257">
        <v>1</v>
      </c>
      <c r="O257">
        <v>41071</v>
      </c>
      <c r="P257">
        <v>42823</v>
      </c>
      <c r="Q257">
        <v>5853</v>
      </c>
      <c r="R257">
        <v>5990</v>
      </c>
      <c r="S257">
        <v>99811</v>
      </c>
      <c r="T257">
        <v>2851</v>
      </c>
      <c r="U257">
        <v>5781</v>
      </c>
      <c r="V257">
        <v>9980</v>
      </c>
      <c r="W257">
        <v>40390</v>
      </c>
      <c r="X257">
        <v>41401</v>
      </c>
      <c r="Y257">
        <v>2749</v>
      </c>
      <c r="Z257">
        <v>2449</v>
      </c>
      <c r="AA257">
        <v>30000</v>
      </c>
      <c r="AB257">
        <v>2724</v>
      </c>
      <c r="AC257">
        <v>4280</v>
      </c>
      <c r="AD257">
        <v>3768</v>
      </c>
      <c r="AE257">
        <v>8856</v>
      </c>
      <c r="AF257">
        <v>66</v>
      </c>
      <c r="AG257">
        <v>3998</v>
      </c>
      <c r="AH257">
        <v>3931</v>
      </c>
      <c r="AI257">
        <v>3607</v>
      </c>
      <c r="AJ257">
        <v>41</v>
      </c>
      <c r="AK257">
        <v>3778</v>
      </c>
      <c r="AL257">
        <v>9904</v>
      </c>
      <c r="AM257" t="s">
        <v>62</v>
      </c>
      <c r="AN257" t="s">
        <v>62</v>
      </c>
      <c r="AO257" t="s">
        <v>62</v>
      </c>
      <c r="AP257" t="s">
        <v>62</v>
      </c>
      <c r="AQ257" t="s">
        <v>62</v>
      </c>
      <c r="AR257" t="s">
        <v>62</v>
      </c>
      <c r="AS257">
        <v>5</v>
      </c>
      <c r="AT257">
        <v>5</v>
      </c>
      <c r="AU257">
        <v>5</v>
      </c>
      <c r="AV257">
        <v>5</v>
      </c>
      <c r="AW257">
        <v>5</v>
      </c>
      <c r="AX257">
        <v>5</v>
      </c>
      <c r="AY257">
        <v>5</v>
      </c>
      <c r="AZ257">
        <v>5</v>
      </c>
      <c r="BA257">
        <v>5</v>
      </c>
      <c r="BB257">
        <v>-99</v>
      </c>
      <c r="BC257">
        <v>-99</v>
      </c>
      <c r="BD257">
        <v>-99</v>
      </c>
      <c r="BE257">
        <v>-99</v>
      </c>
      <c r="BF257">
        <v>-99</v>
      </c>
      <c r="BG257">
        <v>-99</v>
      </c>
      <c r="BH257">
        <f t="shared" si="63"/>
        <v>5</v>
      </c>
      <c r="BI257" t="str">
        <f t="shared" si="64"/>
        <v/>
      </c>
      <c r="BJ257" t="str">
        <f t="shared" si="65"/>
        <v/>
      </c>
      <c r="BK257" t="str">
        <f t="shared" si="66"/>
        <v/>
      </c>
      <c r="BL257" t="str">
        <f t="shared" si="67"/>
        <v/>
      </c>
      <c r="BM257" t="str">
        <f t="shared" si="68"/>
        <v/>
      </c>
      <c r="BN257" t="str">
        <f t="shared" si="69"/>
        <v/>
      </c>
      <c r="BO257" t="str">
        <f t="shared" si="70"/>
        <v/>
      </c>
      <c r="BP257" t="str">
        <f t="shared" si="71"/>
        <v/>
      </c>
      <c r="BQ257" t="str">
        <f t="shared" si="72"/>
        <v/>
      </c>
      <c r="BR257" t="str">
        <f t="shared" si="73"/>
        <v/>
      </c>
      <c r="BS257" t="str">
        <f t="shared" si="74"/>
        <v/>
      </c>
      <c r="BT257" t="str">
        <f t="shared" si="75"/>
        <v/>
      </c>
      <c r="BU257" t="str">
        <f t="shared" si="76"/>
        <v/>
      </c>
      <c r="BV257" t="str">
        <f t="shared" si="77"/>
        <v/>
      </c>
      <c r="BW257">
        <f t="shared" si="78"/>
        <v>5</v>
      </c>
      <c r="BX257">
        <f t="shared" si="79"/>
        <v>1</v>
      </c>
      <c r="BY257">
        <f t="shared" si="80"/>
        <v>0</v>
      </c>
      <c r="BZ257">
        <f t="shared" si="81"/>
        <v>1</v>
      </c>
      <c r="CA257">
        <f t="shared" si="82"/>
        <v>1</v>
      </c>
      <c r="CB257">
        <f t="shared" si="83"/>
        <v>1</v>
      </c>
    </row>
    <row r="258" spans="1:80" x14ac:dyDescent="0.35">
      <c r="A258">
        <v>5.0519977999999996</v>
      </c>
      <c r="B258">
        <v>2011</v>
      </c>
      <c r="C258">
        <v>57</v>
      </c>
      <c r="D258">
        <v>1</v>
      </c>
      <c r="E258">
        <v>3</v>
      </c>
      <c r="F258">
        <v>-9</v>
      </c>
      <c r="G258">
        <v>1</v>
      </c>
      <c r="H258">
        <v>22032</v>
      </c>
      <c r="I258">
        <v>1</v>
      </c>
      <c r="J258">
        <v>-9</v>
      </c>
      <c r="K258">
        <v>224534</v>
      </c>
      <c r="L258">
        <v>1</v>
      </c>
      <c r="M258">
        <v>1</v>
      </c>
      <c r="N258">
        <v>20</v>
      </c>
      <c r="O258">
        <v>41401</v>
      </c>
      <c r="P258">
        <v>40391</v>
      </c>
      <c r="Q258">
        <v>2753</v>
      </c>
      <c r="R258" t="s">
        <v>72</v>
      </c>
      <c r="S258">
        <v>4148</v>
      </c>
      <c r="T258">
        <v>4280</v>
      </c>
      <c r="U258">
        <v>2749</v>
      </c>
      <c r="V258">
        <v>78097</v>
      </c>
      <c r="W258">
        <v>7070</v>
      </c>
      <c r="X258" t="s">
        <v>80</v>
      </c>
      <c r="Y258">
        <v>5856</v>
      </c>
      <c r="Z258" t="s">
        <v>61</v>
      </c>
      <c r="AA258" t="s">
        <v>61</v>
      </c>
      <c r="AB258" t="s">
        <v>61</v>
      </c>
      <c r="AC258" t="s">
        <v>61</v>
      </c>
      <c r="AD258">
        <v>3768</v>
      </c>
      <c r="AE258">
        <v>3607</v>
      </c>
      <c r="AF258">
        <v>48</v>
      </c>
      <c r="AG258">
        <v>3995</v>
      </c>
      <c r="AH258">
        <v>24</v>
      </c>
      <c r="AI258">
        <v>43</v>
      </c>
      <c r="AJ258">
        <v>66</v>
      </c>
      <c r="AK258" t="s">
        <v>62</v>
      </c>
      <c r="AL258" t="s">
        <v>62</v>
      </c>
      <c r="AM258" t="s">
        <v>62</v>
      </c>
      <c r="AN258" t="s">
        <v>62</v>
      </c>
      <c r="AO258" t="s">
        <v>62</v>
      </c>
      <c r="AP258" t="s">
        <v>62</v>
      </c>
      <c r="AQ258" t="s">
        <v>62</v>
      </c>
      <c r="AR258" t="s">
        <v>62</v>
      </c>
      <c r="AS258">
        <v>7</v>
      </c>
      <c r="AT258">
        <v>7</v>
      </c>
      <c r="AU258">
        <v>7</v>
      </c>
      <c r="AV258">
        <v>1</v>
      </c>
      <c r="AW258">
        <v>7</v>
      </c>
      <c r="AX258">
        <v>7</v>
      </c>
      <c r="AY258">
        <v>7</v>
      </c>
      <c r="AZ258">
        <v>-99</v>
      </c>
      <c r="BA258">
        <v>-99</v>
      </c>
      <c r="BB258">
        <v>-99</v>
      </c>
      <c r="BC258">
        <v>-99</v>
      </c>
      <c r="BD258">
        <v>-99</v>
      </c>
      <c r="BE258">
        <v>-99</v>
      </c>
      <c r="BF258">
        <v>-99</v>
      </c>
      <c r="BG258">
        <v>-99</v>
      </c>
      <c r="BH258">
        <f t="shared" ref="BH258:BH321" si="84">IFERROR(VLOOKUP(3768, AD258:AS258, 16, FALSE), "")</f>
        <v>7</v>
      </c>
      <c r="BI258" t="str">
        <f t="shared" ref="BI258:BI321" si="85">IFERROR(VLOOKUP(3768, AE258:AT258, 16, FALSE), "")</f>
        <v/>
      </c>
      <c r="BJ258" t="str">
        <f t="shared" ref="BJ258:BJ321" si="86">IFERROR(VLOOKUP(3768, AF258:AU258, 16, FALSE), "")</f>
        <v/>
      </c>
      <c r="BK258" t="str">
        <f t="shared" ref="BK258:BK321" si="87">IFERROR(VLOOKUP(3768, AG258:AV258, 16, FALSE), "")</f>
        <v/>
      </c>
      <c r="BL258" t="str">
        <f t="shared" ref="BL258:BL321" si="88">IFERROR(VLOOKUP(3768, AH258:AW258, 16, FALSE), "")</f>
        <v/>
      </c>
      <c r="BM258" t="str">
        <f t="shared" ref="BM258:BM321" si="89">IFERROR(VLOOKUP(3768, AI258:AX258, 16, FALSE), "")</f>
        <v/>
      </c>
      <c r="BN258" t="str">
        <f t="shared" ref="BN258:BN321" si="90">IFERROR(VLOOKUP(3768, AJ258:AY258, 16, FALSE), "")</f>
        <v/>
      </c>
      <c r="BO258" t="str">
        <f t="shared" ref="BO258:BO321" si="91">IFERROR(VLOOKUP(3768, AK258:AZ258, 16, FALSE), "")</f>
        <v/>
      </c>
      <c r="BP258" t="str">
        <f t="shared" ref="BP258:BP321" si="92">IFERROR(VLOOKUP(3768, AL258:BA258, 16, FALSE), "")</f>
        <v/>
      </c>
      <c r="BQ258" t="str">
        <f t="shared" ref="BQ258:BQ321" si="93">IFERROR(VLOOKUP(3768, AM258:BB258, 16, FALSE), "")</f>
        <v/>
      </c>
      <c r="BR258" t="str">
        <f t="shared" ref="BR258:BR321" si="94">IFERROR(VLOOKUP(3768, AN258:BC258, 16, FALSE), "")</f>
        <v/>
      </c>
      <c r="BS258" t="str">
        <f t="shared" ref="BS258:BS321" si="95">IFERROR(VLOOKUP(3768, AO258:BD258, 16, FALSE), "")</f>
        <v/>
      </c>
      <c r="BT258" t="str">
        <f t="shared" ref="BT258:BT321" si="96">IFERROR(VLOOKUP(3768, AP258:BE258, 16, FALSE), "")</f>
        <v/>
      </c>
      <c r="BU258" t="str">
        <f t="shared" ref="BU258:BU321" si="97">IFERROR(VLOOKUP(3768, AQ258:BF258, 16, FALSE), "")</f>
        <v/>
      </c>
      <c r="BV258" t="str">
        <f t="shared" ref="BV258:BV321" si="98">IFERROR(VLOOKUP(3768, AR258:BG258, 16, FALSE), "")</f>
        <v/>
      </c>
      <c r="BW258">
        <f t="shared" ref="BW258:BW321" si="99">IF(OR(BH258=-99, BI258=-99, BJ258=-99, BK258=-99, BL258=-99, BM258=-99, BN258=-99, BO258=-99, BP258=-99, BQ258=-99, BR258=-99, BS258=-99, BT258=-99, BU258=-99, BV258=-99), " ", MIN(BH258:BV258))</f>
        <v>7</v>
      </c>
      <c r="BX258">
        <f t="shared" ref="BX258:BX321" si="100">COUNTIF($AD258:$AR258, "=66") + COUNTIF($AD258:$AR258, "=3601") + COUNTIF($AD258:$AR258, "=3602") + COUNTIF($AD258:$AR258, "=3605")</f>
        <v>1</v>
      </c>
      <c r="BY258">
        <f t="shared" ref="BY258:BY321" si="101">COUNTIF(O258:AC258, "=78551")</f>
        <v>0</v>
      </c>
      <c r="BZ258">
        <f t="shared" ref="BZ258:BZ321" si="102">SUMPRODUCT(--(LEFT(O258:AC258,3)="410"))</f>
        <v>0</v>
      </c>
      <c r="CA258">
        <f t="shared" ref="CA258:CA321" si="103">SUM(BZ258:BZ258)</f>
        <v>0</v>
      </c>
      <c r="CB258">
        <f t="shared" ref="CB258:CB321" si="104">COUNTIF(O258:AC258, "=4280")</f>
        <v>1</v>
      </c>
    </row>
    <row r="259" spans="1:80" x14ac:dyDescent="0.35">
      <c r="A259">
        <v>4.5205622999999999</v>
      </c>
      <c r="B259">
        <v>2011</v>
      </c>
      <c r="C259">
        <v>57</v>
      </c>
      <c r="D259">
        <v>1</v>
      </c>
      <c r="E259">
        <v>3</v>
      </c>
      <c r="F259">
        <v>-9</v>
      </c>
      <c r="G259">
        <v>0</v>
      </c>
      <c r="H259">
        <v>29185</v>
      </c>
      <c r="I259">
        <v>40</v>
      </c>
      <c r="J259">
        <v>1</v>
      </c>
      <c r="K259">
        <v>35858</v>
      </c>
      <c r="L259">
        <v>4</v>
      </c>
      <c r="M259">
        <v>3</v>
      </c>
      <c r="N259">
        <v>20</v>
      </c>
      <c r="O259">
        <v>73600</v>
      </c>
      <c r="P259">
        <v>40391</v>
      </c>
      <c r="Q259">
        <v>4589</v>
      </c>
      <c r="R259" t="s">
        <v>159</v>
      </c>
      <c r="S259">
        <v>25000</v>
      </c>
      <c r="T259" t="s">
        <v>80</v>
      </c>
      <c r="U259">
        <v>3569</v>
      </c>
      <c r="V259">
        <v>73016</v>
      </c>
      <c r="W259">
        <v>2724</v>
      </c>
      <c r="X259">
        <v>72665</v>
      </c>
      <c r="Y259" t="s">
        <v>110</v>
      </c>
      <c r="Z259">
        <v>41401</v>
      </c>
      <c r="AA259">
        <v>6826</v>
      </c>
      <c r="AB259">
        <v>412</v>
      </c>
      <c r="AC259">
        <v>5856</v>
      </c>
      <c r="AD259">
        <v>835</v>
      </c>
      <c r="AE259">
        <v>3768</v>
      </c>
      <c r="AF259">
        <v>3893</v>
      </c>
      <c r="AG259">
        <v>8853</v>
      </c>
      <c r="AH259">
        <v>3722</v>
      </c>
      <c r="AI259">
        <v>3607</v>
      </c>
      <c r="AJ259">
        <v>47</v>
      </c>
      <c r="AK259">
        <v>8191</v>
      </c>
      <c r="AL259">
        <v>42</v>
      </c>
      <c r="AM259">
        <v>3995</v>
      </c>
      <c r="AN259">
        <v>24</v>
      </c>
      <c r="AO259">
        <v>8856</v>
      </c>
      <c r="AP259">
        <v>3722</v>
      </c>
      <c r="AQ259">
        <v>8856</v>
      </c>
      <c r="AR259">
        <v>66</v>
      </c>
      <c r="AS259">
        <v>3</v>
      </c>
      <c r="AT259">
        <v>10</v>
      </c>
      <c r="AU259">
        <v>4</v>
      </c>
      <c r="AV259">
        <v>3</v>
      </c>
      <c r="AW259">
        <v>10</v>
      </c>
      <c r="AX259">
        <v>10</v>
      </c>
      <c r="AY259">
        <v>10</v>
      </c>
      <c r="AZ259">
        <v>1</v>
      </c>
      <c r="BA259">
        <v>10</v>
      </c>
      <c r="BB259">
        <v>0</v>
      </c>
      <c r="BC259">
        <v>10</v>
      </c>
      <c r="BD259">
        <v>3</v>
      </c>
      <c r="BE259">
        <v>3</v>
      </c>
      <c r="BF259">
        <v>10</v>
      </c>
      <c r="BG259">
        <v>10</v>
      </c>
      <c r="BH259" t="str">
        <f t="shared" si="84"/>
        <v/>
      </c>
      <c r="BI259">
        <f t="shared" si="85"/>
        <v>10</v>
      </c>
      <c r="BJ259" t="str">
        <f t="shared" si="86"/>
        <v/>
      </c>
      <c r="BK259" t="str">
        <f t="shared" si="87"/>
        <v/>
      </c>
      <c r="BL259" t="str">
        <f t="shared" si="88"/>
        <v/>
      </c>
      <c r="BM259" t="str">
        <f t="shared" si="89"/>
        <v/>
      </c>
      <c r="BN259" t="str">
        <f t="shared" si="90"/>
        <v/>
      </c>
      <c r="BO259" t="str">
        <f t="shared" si="91"/>
        <v/>
      </c>
      <c r="BP259" t="str">
        <f t="shared" si="92"/>
        <v/>
      </c>
      <c r="BQ259" t="str">
        <f t="shared" si="93"/>
        <v/>
      </c>
      <c r="BR259" t="str">
        <f t="shared" si="94"/>
        <v/>
      </c>
      <c r="BS259" t="str">
        <f t="shared" si="95"/>
        <v/>
      </c>
      <c r="BT259" t="str">
        <f t="shared" si="96"/>
        <v/>
      </c>
      <c r="BU259" t="str">
        <f t="shared" si="97"/>
        <v/>
      </c>
      <c r="BV259" t="str">
        <f t="shared" si="98"/>
        <v/>
      </c>
      <c r="BW259">
        <f t="shared" si="99"/>
        <v>10</v>
      </c>
      <c r="BX259">
        <f t="shared" si="100"/>
        <v>1</v>
      </c>
      <c r="BY259">
        <f t="shared" si="101"/>
        <v>0</v>
      </c>
      <c r="BZ259">
        <f t="shared" si="102"/>
        <v>0</v>
      </c>
      <c r="CA259">
        <f t="shared" si="103"/>
        <v>0</v>
      </c>
      <c r="CB259">
        <f t="shared" si="104"/>
        <v>0</v>
      </c>
    </row>
    <row r="260" spans="1:80" x14ac:dyDescent="0.35">
      <c r="A260">
        <v>5.1943542000000003</v>
      </c>
      <c r="B260">
        <v>2005</v>
      </c>
      <c r="C260">
        <v>58</v>
      </c>
      <c r="D260">
        <v>0</v>
      </c>
      <c r="E260">
        <v>2</v>
      </c>
      <c r="F260">
        <v>-9</v>
      </c>
      <c r="G260">
        <v>1</v>
      </c>
      <c r="H260">
        <v>36137</v>
      </c>
      <c r="I260">
        <v>1</v>
      </c>
      <c r="J260">
        <v>2</v>
      </c>
      <c r="K260">
        <v>130676</v>
      </c>
      <c r="L260">
        <v>2</v>
      </c>
      <c r="M260">
        <v>3</v>
      </c>
      <c r="N260">
        <v>1</v>
      </c>
      <c r="O260">
        <v>67454</v>
      </c>
      <c r="P260">
        <v>78551</v>
      </c>
      <c r="Q260">
        <v>4271</v>
      </c>
      <c r="R260">
        <v>5180</v>
      </c>
      <c r="S260">
        <v>570</v>
      </c>
      <c r="T260">
        <v>5845</v>
      </c>
      <c r="U260">
        <v>2851</v>
      </c>
      <c r="V260">
        <v>3481</v>
      </c>
      <c r="W260">
        <v>27652</v>
      </c>
      <c r="X260">
        <v>4280</v>
      </c>
      <c r="Y260">
        <v>4230</v>
      </c>
      <c r="Z260">
        <v>78003</v>
      </c>
      <c r="AA260">
        <v>64864</v>
      </c>
      <c r="AB260">
        <v>2760</v>
      </c>
      <c r="AC260">
        <v>2762</v>
      </c>
      <c r="AD260">
        <v>311</v>
      </c>
      <c r="AE260">
        <v>3768</v>
      </c>
      <c r="AF260">
        <v>9744</v>
      </c>
      <c r="AG260">
        <v>9672</v>
      </c>
      <c r="AH260">
        <v>4311</v>
      </c>
      <c r="AI260">
        <v>966</v>
      </c>
      <c r="AJ260">
        <v>4513</v>
      </c>
      <c r="AK260">
        <v>17</v>
      </c>
      <c r="AL260">
        <v>9904</v>
      </c>
      <c r="AM260">
        <v>9907</v>
      </c>
      <c r="AN260">
        <v>3725</v>
      </c>
      <c r="AO260">
        <v>3721</v>
      </c>
      <c r="AP260">
        <v>8847</v>
      </c>
      <c r="AQ260">
        <v>370</v>
      </c>
      <c r="AR260" t="s">
        <v>62</v>
      </c>
      <c r="AS260">
        <v>12</v>
      </c>
      <c r="AT260">
        <v>0</v>
      </c>
      <c r="AU260">
        <v>5</v>
      </c>
      <c r="AV260">
        <v>0</v>
      </c>
      <c r="AW260">
        <v>12</v>
      </c>
      <c r="AX260">
        <v>3</v>
      </c>
      <c r="AY260">
        <v>12</v>
      </c>
      <c r="AZ260">
        <v>0</v>
      </c>
      <c r="BA260">
        <v>2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-99</v>
      </c>
      <c r="BH260" t="str">
        <f t="shared" si="84"/>
        <v/>
      </c>
      <c r="BI260">
        <f t="shared" si="85"/>
        <v>0</v>
      </c>
      <c r="BJ260" t="str">
        <f t="shared" si="86"/>
        <v/>
      </c>
      <c r="BK260" t="str">
        <f t="shared" si="87"/>
        <v/>
      </c>
      <c r="BL260" t="str">
        <f t="shared" si="88"/>
        <v/>
      </c>
      <c r="BM260" t="str">
        <f t="shared" si="89"/>
        <v/>
      </c>
      <c r="BN260" t="str">
        <f t="shared" si="90"/>
        <v/>
      </c>
      <c r="BO260" t="str">
        <f t="shared" si="91"/>
        <v/>
      </c>
      <c r="BP260" t="str">
        <f t="shared" si="92"/>
        <v/>
      </c>
      <c r="BQ260" t="str">
        <f t="shared" si="93"/>
        <v/>
      </c>
      <c r="BR260" t="str">
        <f t="shared" si="94"/>
        <v/>
      </c>
      <c r="BS260" t="str">
        <f t="shared" si="95"/>
        <v/>
      </c>
      <c r="BT260" t="str">
        <f t="shared" si="96"/>
        <v/>
      </c>
      <c r="BU260" t="str">
        <f t="shared" si="97"/>
        <v/>
      </c>
      <c r="BV260" t="str">
        <f t="shared" si="98"/>
        <v/>
      </c>
      <c r="BW260">
        <f t="shared" si="99"/>
        <v>0</v>
      </c>
      <c r="BX260">
        <f t="shared" si="100"/>
        <v>0</v>
      </c>
      <c r="BY260">
        <f t="shared" si="101"/>
        <v>1</v>
      </c>
      <c r="BZ260">
        <f t="shared" si="102"/>
        <v>0</v>
      </c>
      <c r="CA260">
        <f t="shared" si="103"/>
        <v>0</v>
      </c>
      <c r="CB260">
        <f t="shared" si="104"/>
        <v>1</v>
      </c>
    </row>
    <row r="261" spans="1:80" x14ac:dyDescent="0.35">
      <c r="A261">
        <v>5.2392257999999998</v>
      </c>
      <c r="B261">
        <v>2009</v>
      </c>
      <c r="C261">
        <v>58</v>
      </c>
      <c r="D261">
        <v>0</v>
      </c>
      <c r="E261">
        <v>1</v>
      </c>
      <c r="F261">
        <v>-9</v>
      </c>
      <c r="G261">
        <v>1</v>
      </c>
      <c r="H261">
        <v>6624</v>
      </c>
      <c r="I261">
        <v>2</v>
      </c>
      <c r="J261">
        <v>3</v>
      </c>
      <c r="K261">
        <v>103159</v>
      </c>
      <c r="L261">
        <v>2</v>
      </c>
      <c r="M261">
        <v>-9</v>
      </c>
      <c r="N261">
        <v>1</v>
      </c>
      <c r="O261">
        <v>41401</v>
      </c>
      <c r="P261" t="s">
        <v>64</v>
      </c>
      <c r="Q261" t="s">
        <v>75</v>
      </c>
      <c r="R261" t="s">
        <v>76</v>
      </c>
      <c r="S261" t="s">
        <v>61</v>
      </c>
      <c r="T261" t="s">
        <v>61</v>
      </c>
      <c r="U261" t="s">
        <v>61</v>
      </c>
      <c r="V261" t="s">
        <v>61</v>
      </c>
      <c r="W261" t="s">
        <v>61</v>
      </c>
      <c r="X261" t="s">
        <v>61</v>
      </c>
      <c r="Y261" t="s">
        <v>61</v>
      </c>
      <c r="Z261" t="s">
        <v>61</v>
      </c>
      <c r="AA261" t="s">
        <v>61</v>
      </c>
      <c r="AB261" t="s">
        <v>61</v>
      </c>
      <c r="AC261" t="s">
        <v>61</v>
      </c>
      <c r="AD261">
        <v>3768</v>
      </c>
      <c r="AE261">
        <v>3722</v>
      </c>
      <c r="AF261">
        <v>66</v>
      </c>
      <c r="AG261">
        <v>3607</v>
      </c>
      <c r="AH261">
        <v>8856</v>
      </c>
      <c r="AI261">
        <v>8853</v>
      </c>
      <c r="AJ261">
        <v>47</v>
      </c>
      <c r="AK261">
        <v>40</v>
      </c>
      <c r="AL261" t="s">
        <v>62</v>
      </c>
      <c r="AM261" t="s">
        <v>62</v>
      </c>
      <c r="AN261" t="s">
        <v>62</v>
      </c>
      <c r="AO261" t="s">
        <v>62</v>
      </c>
      <c r="AP261" t="s">
        <v>62</v>
      </c>
      <c r="AQ261" t="s">
        <v>62</v>
      </c>
      <c r="AR261" t="s">
        <v>62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-99</v>
      </c>
      <c r="BB261">
        <v>-99</v>
      </c>
      <c r="BC261">
        <v>-99</v>
      </c>
      <c r="BD261">
        <v>-99</v>
      </c>
      <c r="BE261">
        <v>-99</v>
      </c>
      <c r="BF261">
        <v>-99</v>
      </c>
      <c r="BG261">
        <v>-99</v>
      </c>
      <c r="BH261">
        <f t="shared" si="84"/>
        <v>0</v>
      </c>
      <c r="BI261" t="str">
        <f t="shared" si="85"/>
        <v/>
      </c>
      <c r="BJ261" t="str">
        <f t="shared" si="86"/>
        <v/>
      </c>
      <c r="BK261" t="str">
        <f t="shared" si="87"/>
        <v/>
      </c>
      <c r="BL261" t="str">
        <f t="shared" si="88"/>
        <v/>
      </c>
      <c r="BM261" t="str">
        <f t="shared" si="89"/>
        <v/>
      </c>
      <c r="BN261" t="str">
        <f t="shared" si="90"/>
        <v/>
      </c>
      <c r="BO261" t="str">
        <f t="shared" si="91"/>
        <v/>
      </c>
      <c r="BP261" t="str">
        <f t="shared" si="92"/>
        <v/>
      </c>
      <c r="BQ261" t="str">
        <f t="shared" si="93"/>
        <v/>
      </c>
      <c r="BR261" t="str">
        <f t="shared" si="94"/>
        <v/>
      </c>
      <c r="BS261" t="str">
        <f t="shared" si="95"/>
        <v/>
      </c>
      <c r="BT261" t="str">
        <f t="shared" si="96"/>
        <v/>
      </c>
      <c r="BU261" t="str">
        <f t="shared" si="97"/>
        <v/>
      </c>
      <c r="BV261" t="str">
        <f t="shared" si="98"/>
        <v/>
      </c>
      <c r="BW261">
        <f t="shared" si="99"/>
        <v>0</v>
      </c>
      <c r="BX261">
        <f t="shared" si="100"/>
        <v>1</v>
      </c>
      <c r="BY261">
        <f t="shared" si="101"/>
        <v>0</v>
      </c>
      <c r="BZ261">
        <f t="shared" si="102"/>
        <v>0</v>
      </c>
      <c r="CA261">
        <f t="shared" si="103"/>
        <v>0</v>
      </c>
      <c r="CB261">
        <f t="shared" si="104"/>
        <v>0</v>
      </c>
    </row>
    <row r="262" spans="1:80" x14ac:dyDescent="0.35">
      <c r="A262">
        <v>4.6981218</v>
      </c>
      <c r="B262">
        <v>2009</v>
      </c>
      <c r="C262">
        <v>58</v>
      </c>
      <c r="D262">
        <v>0</v>
      </c>
      <c r="E262">
        <v>3</v>
      </c>
      <c r="F262">
        <v>-9</v>
      </c>
      <c r="G262">
        <v>0</v>
      </c>
      <c r="H262">
        <v>17123</v>
      </c>
      <c r="I262">
        <v>52</v>
      </c>
      <c r="J262">
        <v>2</v>
      </c>
      <c r="K262">
        <v>-666666666</v>
      </c>
      <c r="L262">
        <v>4</v>
      </c>
      <c r="M262">
        <v>2</v>
      </c>
      <c r="N262">
        <v>1</v>
      </c>
      <c r="O262">
        <v>42741</v>
      </c>
      <c r="P262">
        <v>51881</v>
      </c>
      <c r="Q262">
        <v>570</v>
      </c>
      <c r="R262">
        <v>42823</v>
      </c>
      <c r="S262">
        <v>5849</v>
      </c>
      <c r="T262">
        <v>3481</v>
      </c>
      <c r="U262">
        <v>4275</v>
      </c>
      <c r="V262">
        <v>78551</v>
      </c>
      <c r="W262">
        <v>4280</v>
      </c>
      <c r="X262">
        <v>4254</v>
      </c>
      <c r="Y262">
        <v>25000</v>
      </c>
      <c r="Z262">
        <v>30501</v>
      </c>
      <c r="AA262" t="s">
        <v>63</v>
      </c>
      <c r="AB262" t="s">
        <v>61</v>
      </c>
      <c r="AC262" t="s">
        <v>61</v>
      </c>
      <c r="AD262">
        <v>3768</v>
      </c>
      <c r="AE262">
        <v>3721</v>
      </c>
      <c r="AF262">
        <v>3778</v>
      </c>
      <c r="AG262">
        <v>8964</v>
      </c>
      <c r="AH262">
        <v>9671</v>
      </c>
      <c r="AI262">
        <v>9962</v>
      </c>
      <c r="AJ262" t="s">
        <v>62</v>
      </c>
      <c r="AK262" t="s">
        <v>62</v>
      </c>
      <c r="AL262" t="s">
        <v>62</v>
      </c>
      <c r="AM262" t="s">
        <v>62</v>
      </c>
      <c r="AN262" t="s">
        <v>62</v>
      </c>
      <c r="AO262" t="s">
        <v>62</v>
      </c>
      <c r="AP262" t="s">
        <v>62</v>
      </c>
      <c r="AQ262" t="s">
        <v>62</v>
      </c>
      <c r="AR262" t="s">
        <v>62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-99</v>
      </c>
      <c r="AZ262">
        <v>-99</v>
      </c>
      <c r="BA262">
        <v>-99</v>
      </c>
      <c r="BB262">
        <v>-99</v>
      </c>
      <c r="BC262">
        <v>-99</v>
      </c>
      <c r="BD262">
        <v>-99</v>
      </c>
      <c r="BE262">
        <v>-99</v>
      </c>
      <c r="BF262">
        <v>-99</v>
      </c>
      <c r="BG262">
        <v>-99</v>
      </c>
      <c r="BH262">
        <f t="shared" si="84"/>
        <v>0</v>
      </c>
      <c r="BI262" t="str">
        <f t="shared" si="85"/>
        <v/>
      </c>
      <c r="BJ262" t="str">
        <f t="shared" si="86"/>
        <v/>
      </c>
      <c r="BK262" t="str">
        <f t="shared" si="87"/>
        <v/>
      </c>
      <c r="BL262" t="str">
        <f t="shared" si="88"/>
        <v/>
      </c>
      <c r="BM262" t="str">
        <f t="shared" si="89"/>
        <v/>
      </c>
      <c r="BN262" t="str">
        <f t="shared" si="90"/>
        <v/>
      </c>
      <c r="BO262" t="str">
        <f t="shared" si="91"/>
        <v/>
      </c>
      <c r="BP262" t="str">
        <f t="shared" si="92"/>
        <v/>
      </c>
      <c r="BQ262" t="str">
        <f t="shared" si="93"/>
        <v/>
      </c>
      <c r="BR262" t="str">
        <f t="shared" si="94"/>
        <v/>
      </c>
      <c r="BS262" t="str">
        <f t="shared" si="95"/>
        <v/>
      </c>
      <c r="BT262" t="str">
        <f t="shared" si="96"/>
        <v/>
      </c>
      <c r="BU262" t="str">
        <f t="shared" si="97"/>
        <v/>
      </c>
      <c r="BV262" t="str">
        <f t="shared" si="98"/>
        <v/>
      </c>
      <c r="BW262">
        <f t="shared" si="99"/>
        <v>0</v>
      </c>
      <c r="BX262">
        <f t="shared" si="100"/>
        <v>0</v>
      </c>
      <c r="BY262">
        <f t="shared" si="101"/>
        <v>1</v>
      </c>
      <c r="BZ262">
        <f t="shared" si="102"/>
        <v>0</v>
      </c>
      <c r="CA262">
        <f t="shared" si="103"/>
        <v>0</v>
      </c>
      <c r="CB262">
        <f t="shared" si="104"/>
        <v>1</v>
      </c>
    </row>
    <row r="263" spans="1:80" x14ac:dyDescent="0.35">
      <c r="A263">
        <v>4.6981218</v>
      </c>
      <c r="B263">
        <v>2009</v>
      </c>
      <c r="C263">
        <v>58</v>
      </c>
      <c r="D263">
        <v>0</v>
      </c>
      <c r="E263">
        <v>3</v>
      </c>
      <c r="F263">
        <v>-9</v>
      </c>
      <c r="G263">
        <v>0</v>
      </c>
      <c r="H263">
        <v>17123</v>
      </c>
      <c r="I263">
        <v>10</v>
      </c>
      <c r="J263">
        <v>1</v>
      </c>
      <c r="K263">
        <v>250950</v>
      </c>
      <c r="L263">
        <v>4</v>
      </c>
      <c r="M263">
        <v>2</v>
      </c>
      <c r="N263">
        <v>1</v>
      </c>
      <c r="O263">
        <v>41011</v>
      </c>
      <c r="P263">
        <v>42741</v>
      </c>
      <c r="Q263">
        <v>51881</v>
      </c>
      <c r="R263">
        <v>5845</v>
      </c>
      <c r="S263">
        <v>4275</v>
      </c>
      <c r="T263">
        <v>42821</v>
      </c>
      <c r="U263">
        <v>5070</v>
      </c>
      <c r="V263">
        <v>78551</v>
      </c>
      <c r="W263">
        <v>34830</v>
      </c>
      <c r="X263">
        <v>99812</v>
      </c>
      <c r="Y263">
        <v>2851</v>
      </c>
      <c r="Z263">
        <v>72972</v>
      </c>
      <c r="AA263">
        <v>44422</v>
      </c>
      <c r="AB263">
        <v>40300</v>
      </c>
      <c r="AC263" t="s">
        <v>61</v>
      </c>
      <c r="AD263">
        <v>3768</v>
      </c>
      <c r="AE263">
        <v>3721</v>
      </c>
      <c r="AF263">
        <v>66</v>
      </c>
      <c r="AG263">
        <v>3808</v>
      </c>
      <c r="AH263">
        <v>8314</v>
      </c>
      <c r="AI263">
        <v>3606</v>
      </c>
      <c r="AJ263">
        <v>45</v>
      </c>
      <c r="AK263">
        <v>41</v>
      </c>
      <c r="AL263">
        <v>8856</v>
      </c>
      <c r="AM263">
        <v>3891</v>
      </c>
      <c r="AN263">
        <v>3895</v>
      </c>
      <c r="AO263">
        <v>3995</v>
      </c>
      <c r="AP263">
        <v>3895</v>
      </c>
      <c r="AQ263">
        <v>3891</v>
      </c>
      <c r="AR263">
        <v>8659</v>
      </c>
      <c r="AS263">
        <v>0</v>
      </c>
      <c r="AT263">
        <v>0</v>
      </c>
      <c r="AU263">
        <v>0</v>
      </c>
      <c r="AV263">
        <v>4</v>
      </c>
      <c r="AW263">
        <v>4</v>
      </c>
      <c r="AX263">
        <v>0</v>
      </c>
      <c r="AY263">
        <v>-99</v>
      </c>
      <c r="AZ263">
        <v>-99</v>
      </c>
      <c r="BA263">
        <v>-99</v>
      </c>
      <c r="BB263">
        <v>-99</v>
      </c>
      <c r="BC263">
        <v>-99</v>
      </c>
      <c r="BD263">
        <v>-99</v>
      </c>
      <c r="BE263">
        <v>-99</v>
      </c>
      <c r="BF263">
        <v>-99</v>
      </c>
      <c r="BG263">
        <v>-99</v>
      </c>
      <c r="BH263">
        <f t="shared" si="84"/>
        <v>0</v>
      </c>
      <c r="BI263" t="str">
        <f t="shared" si="85"/>
        <v/>
      </c>
      <c r="BJ263" t="str">
        <f t="shared" si="86"/>
        <v/>
      </c>
      <c r="BK263" t="str">
        <f t="shared" si="87"/>
        <v/>
      </c>
      <c r="BL263" t="str">
        <f t="shared" si="88"/>
        <v/>
      </c>
      <c r="BM263" t="str">
        <f t="shared" si="89"/>
        <v/>
      </c>
      <c r="BN263" t="str">
        <f t="shared" si="90"/>
        <v/>
      </c>
      <c r="BO263" t="str">
        <f t="shared" si="91"/>
        <v/>
      </c>
      <c r="BP263" t="str">
        <f t="shared" si="92"/>
        <v/>
      </c>
      <c r="BQ263" t="str">
        <f t="shared" si="93"/>
        <v/>
      </c>
      <c r="BR263" t="str">
        <f t="shared" si="94"/>
        <v/>
      </c>
      <c r="BS263" t="str">
        <f t="shared" si="95"/>
        <v/>
      </c>
      <c r="BT263" t="str">
        <f t="shared" si="96"/>
        <v/>
      </c>
      <c r="BU263" t="str">
        <f t="shared" si="97"/>
        <v/>
      </c>
      <c r="BV263" t="str">
        <f t="shared" si="98"/>
        <v/>
      </c>
      <c r="BW263">
        <f t="shared" si="99"/>
        <v>0</v>
      </c>
      <c r="BX263">
        <f t="shared" si="100"/>
        <v>1</v>
      </c>
      <c r="BY263">
        <f t="shared" si="101"/>
        <v>1</v>
      </c>
      <c r="BZ263">
        <f t="shared" si="102"/>
        <v>1</v>
      </c>
      <c r="CA263">
        <f t="shared" si="103"/>
        <v>1</v>
      </c>
      <c r="CB263">
        <f t="shared" si="104"/>
        <v>0</v>
      </c>
    </row>
    <row r="264" spans="1:80" x14ac:dyDescent="0.35">
      <c r="A264">
        <v>5.4076288999999997</v>
      </c>
      <c r="B264">
        <v>2009</v>
      </c>
      <c r="C264">
        <v>58</v>
      </c>
      <c r="D264">
        <v>0</v>
      </c>
      <c r="E264">
        <v>2</v>
      </c>
      <c r="F264">
        <v>-9</v>
      </c>
      <c r="G264">
        <v>0</v>
      </c>
      <c r="H264">
        <v>21007</v>
      </c>
      <c r="I264">
        <v>5</v>
      </c>
      <c r="J264">
        <v>1</v>
      </c>
      <c r="K264">
        <v>75269</v>
      </c>
      <c r="L264">
        <v>1</v>
      </c>
      <c r="M264">
        <v>2</v>
      </c>
      <c r="N264">
        <v>1</v>
      </c>
      <c r="O264">
        <v>7862</v>
      </c>
      <c r="P264">
        <v>42823</v>
      </c>
      <c r="Q264">
        <v>5183</v>
      </c>
      <c r="R264">
        <v>41402</v>
      </c>
      <c r="S264" t="s">
        <v>75</v>
      </c>
      <c r="T264">
        <v>4280</v>
      </c>
      <c r="U264">
        <v>4148</v>
      </c>
      <c r="V264" t="s">
        <v>66</v>
      </c>
      <c r="W264">
        <v>4019</v>
      </c>
      <c r="X264">
        <v>2774</v>
      </c>
      <c r="Y264">
        <v>2752</v>
      </c>
      <c r="Z264">
        <v>25000</v>
      </c>
      <c r="AA264">
        <v>2449</v>
      </c>
      <c r="AB264" t="s">
        <v>117</v>
      </c>
      <c r="AC264">
        <v>53081</v>
      </c>
      <c r="AD264">
        <v>66</v>
      </c>
      <c r="AE264">
        <v>3768</v>
      </c>
      <c r="AF264">
        <v>8961</v>
      </c>
      <c r="AG264">
        <v>3607</v>
      </c>
      <c r="AH264">
        <v>40</v>
      </c>
      <c r="AI264">
        <v>8856</v>
      </c>
      <c r="AJ264">
        <v>45</v>
      </c>
      <c r="AK264">
        <v>9744</v>
      </c>
      <c r="AL264" t="s">
        <v>62</v>
      </c>
      <c r="AM264" t="s">
        <v>62</v>
      </c>
      <c r="AN264" t="s">
        <v>62</v>
      </c>
      <c r="AO264" t="s">
        <v>62</v>
      </c>
      <c r="AP264" t="s">
        <v>62</v>
      </c>
      <c r="AQ264" t="s">
        <v>62</v>
      </c>
      <c r="AR264" t="s">
        <v>62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-99</v>
      </c>
      <c r="BB264">
        <v>-99</v>
      </c>
      <c r="BC264">
        <v>-99</v>
      </c>
      <c r="BD264">
        <v>-99</v>
      </c>
      <c r="BE264">
        <v>-99</v>
      </c>
      <c r="BF264">
        <v>-99</v>
      </c>
      <c r="BG264">
        <v>-99</v>
      </c>
      <c r="BH264" t="str">
        <f t="shared" si="84"/>
        <v/>
      </c>
      <c r="BI264">
        <f t="shared" si="85"/>
        <v>0</v>
      </c>
      <c r="BJ264" t="str">
        <f t="shared" si="86"/>
        <v/>
      </c>
      <c r="BK264" t="str">
        <f t="shared" si="87"/>
        <v/>
      </c>
      <c r="BL264" t="str">
        <f t="shared" si="88"/>
        <v/>
      </c>
      <c r="BM264" t="str">
        <f t="shared" si="89"/>
        <v/>
      </c>
      <c r="BN264" t="str">
        <f t="shared" si="90"/>
        <v/>
      </c>
      <c r="BO264" t="str">
        <f t="shared" si="91"/>
        <v/>
      </c>
      <c r="BP264" t="str">
        <f t="shared" si="92"/>
        <v/>
      </c>
      <c r="BQ264" t="str">
        <f t="shared" si="93"/>
        <v/>
      </c>
      <c r="BR264" t="str">
        <f t="shared" si="94"/>
        <v/>
      </c>
      <c r="BS264" t="str">
        <f t="shared" si="95"/>
        <v/>
      </c>
      <c r="BT264" t="str">
        <f t="shared" si="96"/>
        <v/>
      </c>
      <c r="BU264" t="str">
        <f t="shared" si="97"/>
        <v/>
      </c>
      <c r="BV264" t="str">
        <f t="shared" si="98"/>
        <v/>
      </c>
      <c r="BW264">
        <f t="shared" si="99"/>
        <v>0</v>
      </c>
      <c r="BX264">
        <f t="shared" si="100"/>
        <v>1</v>
      </c>
      <c r="BY264">
        <f t="shared" si="101"/>
        <v>0</v>
      </c>
      <c r="BZ264">
        <f t="shared" si="102"/>
        <v>0</v>
      </c>
      <c r="CA264">
        <f t="shared" si="103"/>
        <v>0</v>
      </c>
      <c r="CB264">
        <f t="shared" si="104"/>
        <v>1</v>
      </c>
    </row>
    <row r="265" spans="1:80" x14ac:dyDescent="0.35">
      <c r="A265">
        <v>4.6981218</v>
      </c>
      <c r="B265">
        <v>2009</v>
      </c>
      <c r="C265">
        <v>58</v>
      </c>
      <c r="D265">
        <v>0</v>
      </c>
      <c r="E265">
        <v>3</v>
      </c>
      <c r="F265">
        <v>-9</v>
      </c>
      <c r="G265">
        <v>0</v>
      </c>
      <c r="H265">
        <v>39033</v>
      </c>
      <c r="I265">
        <v>92</v>
      </c>
      <c r="J265">
        <v>-9</v>
      </c>
      <c r="K265">
        <v>-666666666</v>
      </c>
      <c r="L265">
        <v>1</v>
      </c>
      <c r="M265">
        <v>1</v>
      </c>
      <c r="N265">
        <v>5</v>
      </c>
      <c r="O265">
        <v>42821</v>
      </c>
      <c r="P265">
        <v>4271</v>
      </c>
      <c r="Q265">
        <v>78551</v>
      </c>
      <c r="R265">
        <v>51881</v>
      </c>
      <c r="S265">
        <v>3051</v>
      </c>
      <c r="T265">
        <v>4280</v>
      </c>
      <c r="U265">
        <v>27801</v>
      </c>
      <c r="V265" t="s">
        <v>61</v>
      </c>
      <c r="W265" t="s">
        <v>61</v>
      </c>
      <c r="X265" t="s">
        <v>61</v>
      </c>
      <c r="Y265" t="s">
        <v>61</v>
      </c>
      <c r="Z265" t="s">
        <v>61</v>
      </c>
      <c r="AA265" t="s">
        <v>61</v>
      </c>
      <c r="AB265" t="s">
        <v>61</v>
      </c>
      <c r="AC265" t="s">
        <v>61</v>
      </c>
      <c r="AD265">
        <v>3723</v>
      </c>
      <c r="AE265">
        <v>3768</v>
      </c>
      <c r="AF265">
        <v>8856</v>
      </c>
      <c r="AG265">
        <v>9962</v>
      </c>
      <c r="AH265">
        <v>9604</v>
      </c>
      <c r="AI265">
        <v>9671</v>
      </c>
      <c r="AJ265" t="s">
        <v>62</v>
      </c>
      <c r="AK265" t="s">
        <v>62</v>
      </c>
      <c r="AL265" t="s">
        <v>62</v>
      </c>
      <c r="AM265" t="s">
        <v>62</v>
      </c>
      <c r="AN265" t="s">
        <v>62</v>
      </c>
      <c r="AO265" t="s">
        <v>62</v>
      </c>
      <c r="AP265" t="s">
        <v>62</v>
      </c>
      <c r="AQ265" t="s">
        <v>62</v>
      </c>
      <c r="AR265" t="s">
        <v>62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-99</v>
      </c>
      <c r="AZ265">
        <v>-99</v>
      </c>
      <c r="BA265">
        <v>-99</v>
      </c>
      <c r="BB265">
        <v>-99</v>
      </c>
      <c r="BC265">
        <v>-99</v>
      </c>
      <c r="BD265">
        <v>-99</v>
      </c>
      <c r="BE265">
        <v>-99</v>
      </c>
      <c r="BF265">
        <v>-99</v>
      </c>
      <c r="BG265">
        <v>-99</v>
      </c>
      <c r="BH265" t="str">
        <f t="shared" si="84"/>
        <v/>
      </c>
      <c r="BI265">
        <f t="shared" si="85"/>
        <v>0</v>
      </c>
      <c r="BJ265" t="str">
        <f t="shared" si="86"/>
        <v/>
      </c>
      <c r="BK265" t="str">
        <f t="shared" si="87"/>
        <v/>
      </c>
      <c r="BL265" t="str">
        <f t="shared" si="88"/>
        <v/>
      </c>
      <c r="BM265" t="str">
        <f t="shared" si="89"/>
        <v/>
      </c>
      <c r="BN265" t="str">
        <f t="shared" si="90"/>
        <v/>
      </c>
      <c r="BO265" t="str">
        <f t="shared" si="91"/>
        <v/>
      </c>
      <c r="BP265" t="str">
        <f t="shared" si="92"/>
        <v/>
      </c>
      <c r="BQ265" t="str">
        <f t="shared" si="93"/>
        <v/>
      </c>
      <c r="BR265" t="str">
        <f t="shared" si="94"/>
        <v/>
      </c>
      <c r="BS265" t="str">
        <f t="shared" si="95"/>
        <v/>
      </c>
      <c r="BT265" t="str">
        <f t="shared" si="96"/>
        <v/>
      </c>
      <c r="BU265" t="str">
        <f t="shared" si="97"/>
        <v/>
      </c>
      <c r="BV265" t="str">
        <f t="shared" si="98"/>
        <v/>
      </c>
      <c r="BW265">
        <f t="shared" si="99"/>
        <v>0</v>
      </c>
      <c r="BX265">
        <f t="shared" si="100"/>
        <v>0</v>
      </c>
      <c r="BY265">
        <f t="shared" si="101"/>
        <v>1</v>
      </c>
      <c r="BZ265">
        <f t="shared" si="102"/>
        <v>0</v>
      </c>
      <c r="CA265">
        <f t="shared" si="103"/>
        <v>0</v>
      </c>
      <c r="CB265">
        <f t="shared" si="104"/>
        <v>1</v>
      </c>
    </row>
    <row r="266" spans="1:80" x14ac:dyDescent="0.35">
      <c r="A266">
        <v>5.4423605999999998</v>
      </c>
      <c r="B266">
        <v>2009</v>
      </c>
      <c r="C266">
        <v>58</v>
      </c>
      <c r="D266">
        <v>0</v>
      </c>
      <c r="E266">
        <v>3</v>
      </c>
      <c r="F266">
        <v>-9</v>
      </c>
      <c r="G266">
        <v>0</v>
      </c>
      <c r="H266">
        <v>40074</v>
      </c>
      <c r="I266">
        <v>32</v>
      </c>
      <c r="J266">
        <v>1</v>
      </c>
      <c r="K266">
        <v>570696</v>
      </c>
      <c r="L266">
        <v>2</v>
      </c>
      <c r="M266">
        <v>3</v>
      </c>
      <c r="N266">
        <v>5</v>
      </c>
      <c r="O266">
        <v>41071</v>
      </c>
      <c r="P266">
        <v>78551</v>
      </c>
      <c r="Q266">
        <v>4271</v>
      </c>
      <c r="R266">
        <v>42742</v>
      </c>
      <c r="S266">
        <v>2841</v>
      </c>
      <c r="T266">
        <v>41401</v>
      </c>
      <c r="U266">
        <v>4280</v>
      </c>
      <c r="V266">
        <v>4148</v>
      </c>
      <c r="W266">
        <v>40390</v>
      </c>
      <c r="X266">
        <v>5859</v>
      </c>
      <c r="Y266">
        <v>2440</v>
      </c>
      <c r="Z266">
        <v>2724</v>
      </c>
      <c r="AA266">
        <v>2521</v>
      </c>
      <c r="AB266" t="s">
        <v>64</v>
      </c>
      <c r="AC266" t="s">
        <v>128</v>
      </c>
      <c r="AD266">
        <v>3768</v>
      </c>
      <c r="AE266">
        <v>9672</v>
      </c>
      <c r="AF266">
        <v>17</v>
      </c>
      <c r="AG266">
        <v>3722</v>
      </c>
      <c r="AH266">
        <v>8857</v>
      </c>
      <c r="AI266">
        <v>8853</v>
      </c>
      <c r="AJ266">
        <v>8842</v>
      </c>
      <c r="AK266">
        <v>9962</v>
      </c>
      <c r="AL266">
        <v>3734</v>
      </c>
      <c r="AM266">
        <v>3727</v>
      </c>
      <c r="AN266">
        <v>3726</v>
      </c>
      <c r="AO266">
        <v>3931</v>
      </c>
      <c r="AP266">
        <v>3932</v>
      </c>
      <c r="AQ266">
        <v>9744</v>
      </c>
      <c r="AR266" t="s">
        <v>62</v>
      </c>
      <c r="AS266">
        <v>1</v>
      </c>
      <c r="AT266">
        <v>0</v>
      </c>
      <c r="AU266">
        <v>0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6</v>
      </c>
      <c r="BB266">
        <v>6</v>
      </c>
      <c r="BC266">
        <v>6</v>
      </c>
      <c r="BD266">
        <v>8</v>
      </c>
      <c r="BE266">
        <v>8</v>
      </c>
      <c r="BF266">
        <v>8</v>
      </c>
      <c r="BG266">
        <v>-99</v>
      </c>
      <c r="BH266">
        <f t="shared" si="84"/>
        <v>1</v>
      </c>
      <c r="BI266" t="str">
        <f t="shared" si="85"/>
        <v/>
      </c>
      <c r="BJ266" t="str">
        <f t="shared" si="86"/>
        <v/>
      </c>
      <c r="BK266" t="str">
        <f t="shared" si="87"/>
        <v/>
      </c>
      <c r="BL266" t="str">
        <f t="shared" si="88"/>
        <v/>
      </c>
      <c r="BM266" t="str">
        <f t="shared" si="89"/>
        <v/>
      </c>
      <c r="BN266" t="str">
        <f t="shared" si="90"/>
        <v/>
      </c>
      <c r="BO266" t="str">
        <f t="shared" si="91"/>
        <v/>
      </c>
      <c r="BP266" t="str">
        <f t="shared" si="92"/>
        <v/>
      </c>
      <c r="BQ266" t="str">
        <f t="shared" si="93"/>
        <v/>
      </c>
      <c r="BR266" t="str">
        <f t="shared" si="94"/>
        <v/>
      </c>
      <c r="BS266" t="str">
        <f t="shared" si="95"/>
        <v/>
      </c>
      <c r="BT266" t="str">
        <f t="shared" si="96"/>
        <v/>
      </c>
      <c r="BU266" t="str">
        <f t="shared" si="97"/>
        <v/>
      </c>
      <c r="BV266" t="str">
        <f t="shared" si="98"/>
        <v/>
      </c>
      <c r="BW266">
        <f t="shared" si="99"/>
        <v>1</v>
      </c>
      <c r="BX266">
        <f t="shared" si="100"/>
        <v>0</v>
      </c>
      <c r="BY266">
        <f t="shared" si="101"/>
        <v>1</v>
      </c>
      <c r="BZ266">
        <f t="shared" si="102"/>
        <v>1</v>
      </c>
      <c r="CA266">
        <f t="shared" si="103"/>
        <v>1</v>
      </c>
      <c r="CB266">
        <f t="shared" si="104"/>
        <v>1</v>
      </c>
    </row>
    <row r="267" spans="1:80" x14ac:dyDescent="0.35">
      <c r="A267">
        <v>5.3693093999999997</v>
      </c>
      <c r="B267">
        <v>2010</v>
      </c>
      <c r="C267">
        <v>58</v>
      </c>
      <c r="D267">
        <v>1</v>
      </c>
      <c r="E267">
        <v>3</v>
      </c>
      <c r="F267">
        <v>-9</v>
      </c>
      <c r="G267">
        <v>0</v>
      </c>
      <c r="H267">
        <v>12266</v>
      </c>
      <c r="I267">
        <v>121</v>
      </c>
      <c r="J267">
        <v>1</v>
      </c>
      <c r="K267">
        <v>-666666666</v>
      </c>
      <c r="L267">
        <v>3</v>
      </c>
      <c r="M267">
        <v>3</v>
      </c>
      <c r="N267">
        <v>20</v>
      </c>
      <c r="O267">
        <v>41071</v>
      </c>
      <c r="P267">
        <v>44029</v>
      </c>
      <c r="Q267">
        <v>25000</v>
      </c>
      <c r="R267">
        <v>2724</v>
      </c>
      <c r="S267">
        <v>40390</v>
      </c>
      <c r="T267">
        <v>5852</v>
      </c>
      <c r="U267">
        <v>4148</v>
      </c>
      <c r="V267" t="s">
        <v>66</v>
      </c>
      <c r="W267" t="s">
        <v>68</v>
      </c>
      <c r="X267" t="s">
        <v>64</v>
      </c>
      <c r="Y267">
        <v>41401</v>
      </c>
      <c r="Z267">
        <v>412</v>
      </c>
      <c r="AA267" t="s">
        <v>61</v>
      </c>
      <c r="AB267" t="s">
        <v>61</v>
      </c>
      <c r="AC267" t="s">
        <v>61</v>
      </c>
      <c r="AD267">
        <v>8842</v>
      </c>
      <c r="AE267">
        <v>3768</v>
      </c>
      <c r="AF267">
        <v>3722</v>
      </c>
      <c r="AG267">
        <v>66</v>
      </c>
      <c r="AH267">
        <v>8856</v>
      </c>
      <c r="AI267">
        <v>8848</v>
      </c>
      <c r="AJ267">
        <v>3606</v>
      </c>
      <c r="AK267">
        <v>46</v>
      </c>
      <c r="AL267">
        <v>41</v>
      </c>
      <c r="AM267" t="s">
        <v>62</v>
      </c>
      <c r="AN267" t="s">
        <v>62</v>
      </c>
      <c r="AO267" t="s">
        <v>62</v>
      </c>
      <c r="AP267" t="s">
        <v>62</v>
      </c>
      <c r="AQ267" t="s">
        <v>62</v>
      </c>
      <c r="AR267" t="s">
        <v>62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-99</v>
      </c>
      <c r="BC267">
        <v>-99</v>
      </c>
      <c r="BD267">
        <v>-99</v>
      </c>
      <c r="BE267">
        <v>-99</v>
      </c>
      <c r="BF267">
        <v>-99</v>
      </c>
      <c r="BG267">
        <v>-99</v>
      </c>
      <c r="BH267" t="str">
        <f t="shared" si="84"/>
        <v/>
      </c>
      <c r="BI267">
        <f t="shared" si="85"/>
        <v>1</v>
      </c>
      <c r="BJ267" t="str">
        <f t="shared" si="86"/>
        <v/>
      </c>
      <c r="BK267" t="str">
        <f t="shared" si="87"/>
        <v/>
      </c>
      <c r="BL267" t="str">
        <f t="shared" si="88"/>
        <v/>
      </c>
      <c r="BM267" t="str">
        <f t="shared" si="89"/>
        <v/>
      </c>
      <c r="BN267" t="str">
        <f t="shared" si="90"/>
        <v/>
      </c>
      <c r="BO267" t="str">
        <f t="shared" si="91"/>
        <v/>
      </c>
      <c r="BP267" t="str">
        <f t="shared" si="92"/>
        <v/>
      </c>
      <c r="BQ267" t="str">
        <f t="shared" si="93"/>
        <v/>
      </c>
      <c r="BR267" t="str">
        <f t="shared" si="94"/>
        <v/>
      </c>
      <c r="BS267" t="str">
        <f t="shared" si="95"/>
        <v/>
      </c>
      <c r="BT267" t="str">
        <f t="shared" si="96"/>
        <v/>
      </c>
      <c r="BU267" t="str">
        <f t="shared" si="97"/>
        <v/>
      </c>
      <c r="BV267" t="str">
        <f t="shared" si="98"/>
        <v/>
      </c>
      <c r="BW267">
        <f t="shared" si="99"/>
        <v>1</v>
      </c>
      <c r="BX267">
        <f t="shared" si="100"/>
        <v>1</v>
      </c>
      <c r="BY267">
        <f t="shared" si="101"/>
        <v>0</v>
      </c>
      <c r="BZ267">
        <f t="shared" si="102"/>
        <v>1</v>
      </c>
      <c r="CA267">
        <f t="shared" si="103"/>
        <v>1</v>
      </c>
      <c r="CB267">
        <f t="shared" si="104"/>
        <v>0</v>
      </c>
    </row>
    <row r="268" spans="1:80" x14ac:dyDescent="0.35">
      <c r="A268">
        <v>5.4700958999999996</v>
      </c>
      <c r="B268">
        <v>2010</v>
      </c>
      <c r="C268">
        <v>58</v>
      </c>
      <c r="D268">
        <v>0</v>
      </c>
      <c r="E268">
        <v>3</v>
      </c>
      <c r="F268">
        <v>-9</v>
      </c>
      <c r="G268">
        <v>0</v>
      </c>
      <c r="H268">
        <v>34113</v>
      </c>
      <c r="I268">
        <v>14</v>
      </c>
      <c r="J268">
        <v>1</v>
      </c>
      <c r="K268">
        <v>409463</v>
      </c>
      <c r="L268">
        <v>4</v>
      </c>
      <c r="M268">
        <v>3</v>
      </c>
      <c r="N268">
        <v>5</v>
      </c>
      <c r="O268">
        <v>42833</v>
      </c>
      <c r="P268">
        <v>5849</v>
      </c>
      <c r="Q268">
        <v>25002</v>
      </c>
      <c r="R268">
        <v>4148</v>
      </c>
      <c r="S268">
        <v>42731</v>
      </c>
      <c r="T268">
        <v>2724</v>
      </c>
      <c r="U268">
        <v>4280</v>
      </c>
      <c r="V268">
        <v>27800</v>
      </c>
      <c r="W268" t="s">
        <v>64</v>
      </c>
      <c r="X268">
        <v>40390</v>
      </c>
      <c r="Y268">
        <v>5859</v>
      </c>
      <c r="Z268">
        <v>41401</v>
      </c>
      <c r="AA268">
        <v>42789</v>
      </c>
      <c r="AB268">
        <v>2859</v>
      </c>
      <c r="AC268" t="s">
        <v>61</v>
      </c>
      <c r="AD268">
        <v>3768</v>
      </c>
      <c r="AE268">
        <v>3723</v>
      </c>
      <c r="AF268">
        <v>51</v>
      </c>
      <c r="AG268">
        <v>66</v>
      </c>
      <c r="AH268">
        <v>8856</v>
      </c>
      <c r="AI268">
        <v>8853</v>
      </c>
      <c r="AJ268">
        <v>3606</v>
      </c>
      <c r="AK268">
        <v>47</v>
      </c>
      <c r="AL268">
        <v>42</v>
      </c>
      <c r="AM268" t="s">
        <v>62</v>
      </c>
      <c r="AN268" t="s">
        <v>62</v>
      </c>
      <c r="AO268" t="s">
        <v>62</v>
      </c>
      <c r="AP268" t="s">
        <v>62</v>
      </c>
      <c r="AQ268" t="s">
        <v>62</v>
      </c>
      <c r="AR268" t="s">
        <v>62</v>
      </c>
      <c r="AS268">
        <v>2</v>
      </c>
      <c r="AT268">
        <v>2</v>
      </c>
      <c r="AU268">
        <v>3</v>
      </c>
      <c r="AV268">
        <v>2</v>
      </c>
      <c r="AW268">
        <v>2</v>
      </c>
      <c r="AX268">
        <v>2</v>
      </c>
      <c r="AY268">
        <v>2</v>
      </c>
      <c r="AZ268">
        <v>2</v>
      </c>
      <c r="BA268">
        <v>2</v>
      </c>
      <c r="BB268">
        <v>-99</v>
      </c>
      <c r="BC268">
        <v>-99</v>
      </c>
      <c r="BD268">
        <v>-99</v>
      </c>
      <c r="BE268">
        <v>-99</v>
      </c>
      <c r="BF268">
        <v>-99</v>
      </c>
      <c r="BG268">
        <v>-99</v>
      </c>
      <c r="BH268">
        <f t="shared" si="84"/>
        <v>2</v>
      </c>
      <c r="BI268" t="str">
        <f t="shared" si="85"/>
        <v/>
      </c>
      <c r="BJ268" t="str">
        <f t="shared" si="86"/>
        <v/>
      </c>
      <c r="BK268" t="str">
        <f t="shared" si="87"/>
        <v/>
      </c>
      <c r="BL268" t="str">
        <f t="shared" si="88"/>
        <v/>
      </c>
      <c r="BM268" t="str">
        <f t="shared" si="89"/>
        <v/>
      </c>
      <c r="BN268" t="str">
        <f t="shared" si="90"/>
        <v/>
      </c>
      <c r="BO268" t="str">
        <f t="shared" si="91"/>
        <v/>
      </c>
      <c r="BP268" t="str">
        <f t="shared" si="92"/>
        <v/>
      </c>
      <c r="BQ268" t="str">
        <f t="shared" si="93"/>
        <v/>
      </c>
      <c r="BR268" t="str">
        <f t="shared" si="94"/>
        <v/>
      </c>
      <c r="BS268" t="str">
        <f t="shared" si="95"/>
        <v/>
      </c>
      <c r="BT268" t="str">
        <f t="shared" si="96"/>
        <v/>
      </c>
      <c r="BU268" t="str">
        <f t="shared" si="97"/>
        <v/>
      </c>
      <c r="BV268" t="str">
        <f t="shared" si="98"/>
        <v/>
      </c>
      <c r="BW268">
        <f t="shared" si="99"/>
        <v>2</v>
      </c>
      <c r="BX268">
        <f t="shared" si="100"/>
        <v>1</v>
      </c>
      <c r="BY268">
        <f t="shared" si="101"/>
        <v>0</v>
      </c>
      <c r="BZ268">
        <f t="shared" si="102"/>
        <v>0</v>
      </c>
      <c r="CA268">
        <f t="shared" si="103"/>
        <v>0</v>
      </c>
      <c r="CB268">
        <f t="shared" si="104"/>
        <v>1</v>
      </c>
    </row>
    <row r="269" spans="1:80" x14ac:dyDescent="0.35">
      <c r="A269">
        <v>5.6696948000000003</v>
      </c>
      <c r="B269">
        <v>2011</v>
      </c>
      <c r="C269">
        <v>58</v>
      </c>
      <c r="D269">
        <v>0</v>
      </c>
      <c r="E269">
        <v>1</v>
      </c>
      <c r="F269">
        <v>-9</v>
      </c>
      <c r="G269">
        <v>0</v>
      </c>
      <c r="H269">
        <v>4088</v>
      </c>
      <c r="I269">
        <v>7</v>
      </c>
      <c r="J269">
        <v>3</v>
      </c>
      <c r="K269">
        <v>179063</v>
      </c>
      <c r="L269">
        <v>3</v>
      </c>
      <c r="M269">
        <v>1</v>
      </c>
      <c r="N269">
        <v>1</v>
      </c>
      <c r="O269">
        <v>41401</v>
      </c>
      <c r="P269">
        <v>4111</v>
      </c>
      <c r="Q269" t="s">
        <v>64</v>
      </c>
      <c r="R269">
        <v>4240</v>
      </c>
      <c r="S269">
        <v>4019</v>
      </c>
      <c r="T269">
        <v>2720</v>
      </c>
      <c r="U269">
        <v>53081</v>
      </c>
      <c r="V269" t="s">
        <v>65</v>
      </c>
      <c r="W269">
        <v>41404</v>
      </c>
      <c r="X269" t="s">
        <v>61</v>
      </c>
      <c r="Y269" t="s">
        <v>61</v>
      </c>
      <c r="Z269" t="s">
        <v>61</v>
      </c>
      <c r="AA269" t="s">
        <v>61</v>
      </c>
      <c r="AB269" t="s">
        <v>61</v>
      </c>
      <c r="AC269" t="s">
        <v>61</v>
      </c>
      <c r="AD269">
        <v>3768</v>
      </c>
      <c r="AE269">
        <v>3722</v>
      </c>
      <c r="AF269">
        <v>8856</v>
      </c>
      <c r="AG269">
        <v>8857</v>
      </c>
      <c r="AH269">
        <v>8853</v>
      </c>
      <c r="AI269">
        <v>66</v>
      </c>
      <c r="AJ269">
        <v>3607</v>
      </c>
      <c r="AK269">
        <v>41</v>
      </c>
      <c r="AL269">
        <v>48</v>
      </c>
      <c r="AM269">
        <v>8944</v>
      </c>
      <c r="AN269" t="s">
        <v>62</v>
      </c>
      <c r="AO269" t="s">
        <v>62</v>
      </c>
      <c r="AP269" t="s">
        <v>62</v>
      </c>
      <c r="AQ269" t="s">
        <v>62</v>
      </c>
      <c r="AR269" t="s">
        <v>62</v>
      </c>
      <c r="AS269">
        <v>4</v>
      </c>
      <c r="AT269">
        <v>0</v>
      </c>
      <c r="AU269">
        <v>0</v>
      </c>
      <c r="AV269">
        <v>0</v>
      </c>
      <c r="AW269">
        <v>0</v>
      </c>
      <c r="AX269">
        <v>4</v>
      </c>
      <c r="AY269">
        <v>4</v>
      </c>
      <c r="AZ269">
        <v>4</v>
      </c>
      <c r="BA269">
        <v>4</v>
      </c>
      <c r="BB269">
        <v>8</v>
      </c>
      <c r="BC269">
        <v>-99</v>
      </c>
      <c r="BD269">
        <v>-99</v>
      </c>
      <c r="BE269">
        <v>-99</v>
      </c>
      <c r="BF269">
        <v>-99</v>
      </c>
      <c r="BG269">
        <v>-99</v>
      </c>
      <c r="BH269">
        <f t="shared" si="84"/>
        <v>4</v>
      </c>
      <c r="BI269" t="str">
        <f t="shared" si="85"/>
        <v/>
      </c>
      <c r="BJ269" t="str">
        <f t="shared" si="86"/>
        <v/>
      </c>
      <c r="BK269" t="str">
        <f t="shared" si="87"/>
        <v/>
      </c>
      <c r="BL269" t="str">
        <f t="shared" si="88"/>
        <v/>
      </c>
      <c r="BM269" t="str">
        <f t="shared" si="89"/>
        <v/>
      </c>
      <c r="BN269" t="str">
        <f t="shared" si="90"/>
        <v/>
      </c>
      <c r="BO269" t="str">
        <f t="shared" si="91"/>
        <v/>
      </c>
      <c r="BP269" t="str">
        <f t="shared" si="92"/>
        <v/>
      </c>
      <c r="BQ269" t="str">
        <f t="shared" si="93"/>
        <v/>
      </c>
      <c r="BR269" t="str">
        <f t="shared" si="94"/>
        <v/>
      </c>
      <c r="BS269" t="str">
        <f t="shared" si="95"/>
        <v/>
      </c>
      <c r="BT269" t="str">
        <f t="shared" si="96"/>
        <v/>
      </c>
      <c r="BU269" t="str">
        <f t="shared" si="97"/>
        <v/>
      </c>
      <c r="BV269" t="str">
        <f t="shared" si="98"/>
        <v/>
      </c>
      <c r="BW269">
        <f t="shared" si="99"/>
        <v>4</v>
      </c>
      <c r="BX269">
        <f t="shared" si="100"/>
        <v>1</v>
      </c>
      <c r="BY269">
        <f t="shared" si="101"/>
        <v>0</v>
      </c>
      <c r="BZ269">
        <f t="shared" si="102"/>
        <v>0</v>
      </c>
      <c r="CA269">
        <f t="shared" si="103"/>
        <v>0</v>
      </c>
      <c r="CB269">
        <f t="shared" si="104"/>
        <v>0</v>
      </c>
    </row>
    <row r="270" spans="1:80" x14ac:dyDescent="0.35">
      <c r="A270">
        <v>4.7330074</v>
      </c>
      <c r="B270">
        <v>2011</v>
      </c>
      <c r="C270">
        <v>58</v>
      </c>
      <c r="D270">
        <v>0</v>
      </c>
      <c r="E270">
        <v>3</v>
      </c>
      <c r="F270">
        <v>-9</v>
      </c>
      <c r="G270">
        <v>1</v>
      </c>
      <c r="H270">
        <v>8113</v>
      </c>
      <c r="I270">
        <v>11</v>
      </c>
      <c r="J270">
        <v>1</v>
      </c>
      <c r="K270">
        <v>206981</v>
      </c>
      <c r="L270">
        <v>4</v>
      </c>
      <c r="M270">
        <v>1</v>
      </c>
      <c r="N270">
        <v>1</v>
      </c>
      <c r="O270">
        <v>51881</v>
      </c>
      <c r="P270">
        <v>49121</v>
      </c>
      <c r="Q270">
        <v>41071</v>
      </c>
      <c r="R270">
        <v>42821</v>
      </c>
      <c r="S270">
        <v>4280</v>
      </c>
      <c r="T270">
        <v>99812</v>
      </c>
      <c r="U270">
        <v>78551</v>
      </c>
      <c r="V270">
        <v>25060</v>
      </c>
      <c r="W270">
        <v>2760</v>
      </c>
      <c r="X270">
        <v>42732</v>
      </c>
      <c r="Y270">
        <v>9972</v>
      </c>
      <c r="Z270">
        <v>42731</v>
      </c>
      <c r="AA270">
        <v>4423</v>
      </c>
      <c r="AB270">
        <v>41401</v>
      </c>
      <c r="AC270">
        <v>4142</v>
      </c>
      <c r="AD270">
        <v>66</v>
      </c>
      <c r="AE270">
        <v>3768</v>
      </c>
      <c r="AF270">
        <v>3607</v>
      </c>
      <c r="AG270">
        <v>40</v>
      </c>
      <c r="AH270">
        <v>45</v>
      </c>
      <c r="AI270">
        <v>3723</v>
      </c>
      <c r="AJ270">
        <v>8856</v>
      </c>
      <c r="AK270">
        <v>8853</v>
      </c>
      <c r="AL270">
        <v>9672</v>
      </c>
      <c r="AM270">
        <v>9604</v>
      </c>
      <c r="AN270">
        <v>9671</v>
      </c>
      <c r="AO270">
        <v>3893</v>
      </c>
      <c r="AP270">
        <v>9910</v>
      </c>
      <c r="AQ270">
        <v>9390</v>
      </c>
      <c r="AR270">
        <v>9904</v>
      </c>
      <c r="AS270">
        <v>5</v>
      </c>
      <c r="AT270">
        <v>5</v>
      </c>
      <c r="AU270">
        <v>5</v>
      </c>
      <c r="AV270">
        <v>5</v>
      </c>
      <c r="AW270">
        <v>5</v>
      </c>
      <c r="AX270">
        <v>2</v>
      </c>
      <c r="AY270">
        <v>2</v>
      </c>
      <c r="AZ270">
        <v>2</v>
      </c>
      <c r="BA270">
        <v>1</v>
      </c>
      <c r="BB270">
        <v>1</v>
      </c>
      <c r="BC270">
        <v>0</v>
      </c>
      <c r="BD270">
        <v>4</v>
      </c>
      <c r="BE270">
        <v>6</v>
      </c>
      <c r="BF270">
        <v>5</v>
      </c>
      <c r="BG270">
        <v>5</v>
      </c>
      <c r="BH270" t="str">
        <f t="shared" si="84"/>
        <v/>
      </c>
      <c r="BI270">
        <f t="shared" si="85"/>
        <v>5</v>
      </c>
      <c r="BJ270" t="str">
        <f t="shared" si="86"/>
        <v/>
      </c>
      <c r="BK270" t="str">
        <f t="shared" si="87"/>
        <v/>
      </c>
      <c r="BL270" t="str">
        <f t="shared" si="88"/>
        <v/>
      </c>
      <c r="BM270" t="str">
        <f t="shared" si="89"/>
        <v/>
      </c>
      <c r="BN270" t="str">
        <f t="shared" si="90"/>
        <v/>
      </c>
      <c r="BO270" t="str">
        <f t="shared" si="91"/>
        <v/>
      </c>
      <c r="BP270" t="str">
        <f t="shared" si="92"/>
        <v/>
      </c>
      <c r="BQ270" t="str">
        <f t="shared" si="93"/>
        <v/>
      </c>
      <c r="BR270" t="str">
        <f t="shared" si="94"/>
        <v/>
      </c>
      <c r="BS270" t="str">
        <f t="shared" si="95"/>
        <v/>
      </c>
      <c r="BT270" t="str">
        <f t="shared" si="96"/>
        <v/>
      </c>
      <c r="BU270" t="str">
        <f t="shared" si="97"/>
        <v/>
      </c>
      <c r="BV270" t="str">
        <f t="shared" si="98"/>
        <v/>
      </c>
      <c r="BW270">
        <f t="shared" si="99"/>
        <v>5</v>
      </c>
      <c r="BX270">
        <f t="shared" si="100"/>
        <v>1</v>
      </c>
      <c r="BY270">
        <f t="shared" si="101"/>
        <v>1</v>
      </c>
      <c r="BZ270">
        <f t="shared" si="102"/>
        <v>1</v>
      </c>
      <c r="CA270">
        <f t="shared" si="103"/>
        <v>1</v>
      </c>
      <c r="CB270">
        <f t="shared" si="104"/>
        <v>1</v>
      </c>
    </row>
    <row r="271" spans="1:80" x14ac:dyDescent="0.35">
      <c r="A271">
        <v>4.6285534999999998</v>
      </c>
      <c r="B271">
        <v>2011</v>
      </c>
      <c r="C271">
        <v>58</v>
      </c>
      <c r="D271">
        <v>1</v>
      </c>
      <c r="E271">
        <v>3</v>
      </c>
      <c r="F271">
        <v>4</v>
      </c>
      <c r="G271">
        <v>0</v>
      </c>
      <c r="H271">
        <v>13011</v>
      </c>
      <c r="I271">
        <v>0</v>
      </c>
      <c r="J271">
        <v>6</v>
      </c>
      <c r="K271">
        <v>104928</v>
      </c>
      <c r="L271">
        <v>1</v>
      </c>
      <c r="M271">
        <v>2</v>
      </c>
      <c r="N271">
        <v>20</v>
      </c>
      <c r="O271">
        <v>41011</v>
      </c>
      <c r="P271">
        <v>78551</v>
      </c>
      <c r="Q271">
        <v>41401</v>
      </c>
      <c r="R271">
        <v>4019</v>
      </c>
      <c r="S271">
        <v>2724</v>
      </c>
      <c r="T271">
        <v>25060</v>
      </c>
      <c r="U271">
        <v>3572</v>
      </c>
      <c r="V271">
        <v>7135</v>
      </c>
      <c r="W271">
        <v>4240</v>
      </c>
      <c r="X271">
        <v>5939</v>
      </c>
      <c r="Y271">
        <v>3659</v>
      </c>
      <c r="Z271" t="s">
        <v>76</v>
      </c>
      <c r="AA271" t="s">
        <v>59</v>
      </c>
      <c r="AB271" t="s">
        <v>61</v>
      </c>
      <c r="AC271" t="s">
        <v>61</v>
      </c>
      <c r="AD271">
        <v>3768</v>
      </c>
      <c r="AE271">
        <v>66</v>
      </c>
      <c r="AF271">
        <v>9744</v>
      </c>
      <c r="AG271">
        <v>3607</v>
      </c>
      <c r="AH271">
        <v>48</v>
      </c>
      <c r="AI271">
        <v>41</v>
      </c>
      <c r="AJ271">
        <v>9904</v>
      </c>
      <c r="AK271" t="s">
        <v>62</v>
      </c>
      <c r="AL271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>
        <v>5</v>
      </c>
      <c r="AT271">
        <v>5</v>
      </c>
      <c r="AU271">
        <v>1</v>
      </c>
      <c r="AV271">
        <v>5</v>
      </c>
      <c r="AW271">
        <v>5</v>
      </c>
      <c r="AX271">
        <v>5</v>
      </c>
      <c r="AY271">
        <v>5</v>
      </c>
      <c r="AZ271">
        <v>-99</v>
      </c>
      <c r="BA271">
        <v>-99</v>
      </c>
      <c r="BB271">
        <v>-99</v>
      </c>
      <c r="BC271">
        <v>-99</v>
      </c>
      <c r="BD271">
        <v>-99</v>
      </c>
      <c r="BE271">
        <v>-99</v>
      </c>
      <c r="BF271">
        <v>-99</v>
      </c>
      <c r="BG271">
        <v>-99</v>
      </c>
      <c r="BH271">
        <f t="shared" si="84"/>
        <v>5</v>
      </c>
      <c r="BI271" t="str">
        <f t="shared" si="85"/>
        <v/>
      </c>
      <c r="BJ271" t="str">
        <f t="shared" si="86"/>
        <v/>
      </c>
      <c r="BK271" t="str">
        <f t="shared" si="87"/>
        <v/>
      </c>
      <c r="BL271" t="str">
        <f t="shared" si="88"/>
        <v/>
      </c>
      <c r="BM271" t="str">
        <f t="shared" si="89"/>
        <v/>
      </c>
      <c r="BN271" t="str">
        <f t="shared" si="90"/>
        <v/>
      </c>
      <c r="BO271" t="str">
        <f t="shared" si="91"/>
        <v/>
      </c>
      <c r="BP271" t="str">
        <f t="shared" si="92"/>
        <v/>
      </c>
      <c r="BQ271" t="str">
        <f t="shared" si="93"/>
        <v/>
      </c>
      <c r="BR271" t="str">
        <f t="shared" si="94"/>
        <v/>
      </c>
      <c r="BS271" t="str">
        <f t="shared" si="95"/>
        <v/>
      </c>
      <c r="BT271" t="str">
        <f t="shared" si="96"/>
        <v/>
      </c>
      <c r="BU271" t="str">
        <f t="shared" si="97"/>
        <v/>
      </c>
      <c r="BV271" t="str">
        <f t="shared" si="98"/>
        <v/>
      </c>
      <c r="BW271">
        <f t="shared" si="99"/>
        <v>5</v>
      </c>
      <c r="BX271">
        <f t="shared" si="100"/>
        <v>1</v>
      </c>
      <c r="BY271">
        <f t="shared" si="101"/>
        <v>1</v>
      </c>
      <c r="BZ271">
        <f t="shared" si="102"/>
        <v>1</v>
      </c>
      <c r="CA271">
        <f t="shared" si="103"/>
        <v>1</v>
      </c>
      <c r="CB271">
        <f t="shared" si="104"/>
        <v>0</v>
      </c>
    </row>
    <row r="272" spans="1:80" x14ac:dyDescent="0.35">
      <c r="A272">
        <v>4.4321789000000003</v>
      </c>
      <c r="B272">
        <v>2011</v>
      </c>
      <c r="C272">
        <v>58</v>
      </c>
      <c r="D272">
        <v>1</v>
      </c>
      <c r="E272">
        <v>3</v>
      </c>
      <c r="F272">
        <v>4</v>
      </c>
      <c r="G272">
        <v>0</v>
      </c>
      <c r="H272">
        <v>18142</v>
      </c>
      <c r="I272">
        <v>1</v>
      </c>
      <c r="J272">
        <v>6</v>
      </c>
      <c r="K272">
        <v>126756</v>
      </c>
      <c r="L272">
        <v>4</v>
      </c>
      <c r="M272">
        <v>1</v>
      </c>
      <c r="N272">
        <v>20</v>
      </c>
      <c r="O272">
        <v>41071</v>
      </c>
      <c r="P272">
        <v>34830</v>
      </c>
      <c r="Q272">
        <v>41402</v>
      </c>
      <c r="R272">
        <v>5849</v>
      </c>
      <c r="S272">
        <v>42822</v>
      </c>
      <c r="T272" t="s">
        <v>121</v>
      </c>
      <c r="U272">
        <v>4148</v>
      </c>
      <c r="V272">
        <v>4263</v>
      </c>
      <c r="W272">
        <v>42731</v>
      </c>
      <c r="X272">
        <v>40310</v>
      </c>
      <c r="Y272">
        <v>5853</v>
      </c>
      <c r="Z272">
        <v>4168</v>
      </c>
      <c r="AA272">
        <v>4280</v>
      </c>
      <c r="AB272">
        <v>2768</v>
      </c>
      <c r="AC272">
        <v>4439</v>
      </c>
      <c r="AD272">
        <v>66</v>
      </c>
      <c r="AE272">
        <v>41</v>
      </c>
      <c r="AF272">
        <v>3606</v>
      </c>
      <c r="AG272">
        <v>46</v>
      </c>
      <c r="AH272">
        <v>3768</v>
      </c>
      <c r="AI272">
        <v>3722</v>
      </c>
      <c r="AJ272">
        <v>8853</v>
      </c>
      <c r="AK272">
        <v>8856</v>
      </c>
      <c r="AL272" t="s">
        <v>62</v>
      </c>
      <c r="AM272" t="s">
        <v>62</v>
      </c>
      <c r="AN272" t="s">
        <v>62</v>
      </c>
      <c r="AO272" t="s">
        <v>62</v>
      </c>
      <c r="AP272" t="s">
        <v>62</v>
      </c>
      <c r="AQ272" t="s">
        <v>62</v>
      </c>
      <c r="AR272" t="s">
        <v>62</v>
      </c>
      <c r="AS272">
        <v>6</v>
      </c>
      <c r="AT272">
        <v>6</v>
      </c>
      <c r="AU272">
        <v>6</v>
      </c>
      <c r="AV272">
        <v>6</v>
      </c>
      <c r="AW272">
        <v>6</v>
      </c>
      <c r="AX272">
        <v>5</v>
      </c>
      <c r="AY272">
        <v>5</v>
      </c>
      <c r="AZ272">
        <v>5</v>
      </c>
      <c r="BA272">
        <v>-99</v>
      </c>
      <c r="BB272">
        <v>-99</v>
      </c>
      <c r="BC272">
        <v>-99</v>
      </c>
      <c r="BD272">
        <v>-99</v>
      </c>
      <c r="BE272">
        <v>-99</v>
      </c>
      <c r="BF272">
        <v>-99</v>
      </c>
      <c r="BG272">
        <v>-99</v>
      </c>
      <c r="BH272" t="str">
        <f t="shared" si="84"/>
        <v/>
      </c>
      <c r="BI272" t="str">
        <f t="shared" si="85"/>
        <v/>
      </c>
      <c r="BJ272" t="str">
        <f t="shared" si="86"/>
        <v/>
      </c>
      <c r="BK272" t="str">
        <f t="shared" si="87"/>
        <v/>
      </c>
      <c r="BL272">
        <f t="shared" si="88"/>
        <v>6</v>
      </c>
      <c r="BM272" t="str">
        <f t="shared" si="89"/>
        <v/>
      </c>
      <c r="BN272" t="str">
        <f t="shared" si="90"/>
        <v/>
      </c>
      <c r="BO272" t="str">
        <f t="shared" si="91"/>
        <v/>
      </c>
      <c r="BP272" t="str">
        <f t="shared" si="92"/>
        <v/>
      </c>
      <c r="BQ272" t="str">
        <f t="shared" si="93"/>
        <v/>
      </c>
      <c r="BR272" t="str">
        <f t="shared" si="94"/>
        <v/>
      </c>
      <c r="BS272" t="str">
        <f t="shared" si="95"/>
        <v/>
      </c>
      <c r="BT272" t="str">
        <f t="shared" si="96"/>
        <v/>
      </c>
      <c r="BU272" t="str">
        <f t="shared" si="97"/>
        <v/>
      </c>
      <c r="BV272" t="str">
        <f t="shared" si="98"/>
        <v/>
      </c>
      <c r="BW272">
        <f t="shared" si="99"/>
        <v>6</v>
      </c>
      <c r="BX272">
        <f t="shared" si="100"/>
        <v>1</v>
      </c>
      <c r="BY272">
        <f t="shared" si="101"/>
        <v>0</v>
      </c>
      <c r="BZ272">
        <f t="shared" si="102"/>
        <v>1</v>
      </c>
      <c r="CA272">
        <f t="shared" si="103"/>
        <v>1</v>
      </c>
      <c r="CB272">
        <f t="shared" si="104"/>
        <v>1</v>
      </c>
    </row>
    <row r="273" spans="1:80" x14ac:dyDescent="0.35">
      <c r="A273">
        <v>5.0519977999999996</v>
      </c>
      <c r="B273">
        <v>2011</v>
      </c>
      <c r="C273">
        <v>58</v>
      </c>
      <c r="D273">
        <v>0</v>
      </c>
      <c r="E273">
        <v>1</v>
      </c>
      <c r="F273">
        <v>-9</v>
      </c>
      <c r="G273">
        <v>0</v>
      </c>
      <c r="H273">
        <v>21014</v>
      </c>
      <c r="I273">
        <v>3</v>
      </c>
      <c r="J273">
        <v>1</v>
      </c>
      <c r="K273">
        <v>137728</v>
      </c>
      <c r="L273">
        <v>1</v>
      </c>
      <c r="M273">
        <v>3</v>
      </c>
      <c r="N273">
        <v>1</v>
      </c>
      <c r="O273">
        <v>42823</v>
      </c>
      <c r="P273">
        <v>51882</v>
      </c>
      <c r="Q273">
        <v>4142</v>
      </c>
      <c r="R273">
        <v>4241</v>
      </c>
      <c r="S273">
        <v>4280</v>
      </c>
      <c r="T273">
        <v>4148</v>
      </c>
      <c r="U273">
        <v>4019</v>
      </c>
      <c r="V273">
        <v>311</v>
      </c>
      <c r="W273">
        <v>53550</v>
      </c>
      <c r="X273">
        <v>73679</v>
      </c>
      <c r="Y273">
        <v>53290</v>
      </c>
      <c r="Z273">
        <v>2724</v>
      </c>
      <c r="AA273" t="s">
        <v>61</v>
      </c>
      <c r="AB273" t="s">
        <v>61</v>
      </c>
      <c r="AC273" t="s">
        <v>61</v>
      </c>
      <c r="AD273">
        <v>3768</v>
      </c>
      <c r="AE273">
        <v>8855</v>
      </c>
      <c r="AF273">
        <v>66</v>
      </c>
      <c r="AG273">
        <v>3764</v>
      </c>
      <c r="AH273">
        <v>3607</v>
      </c>
      <c r="AI273">
        <v>45</v>
      </c>
      <c r="AJ273">
        <v>40</v>
      </c>
      <c r="AK273">
        <v>3891</v>
      </c>
      <c r="AL273">
        <v>3893</v>
      </c>
      <c r="AM273">
        <v>9390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>
        <v>6</v>
      </c>
      <c r="AT273">
        <v>6</v>
      </c>
      <c r="AU273">
        <v>6</v>
      </c>
      <c r="AV273">
        <v>6</v>
      </c>
      <c r="AW273">
        <v>6</v>
      </c>
      <c r="AX273">
        <v>6</v>
      </c>
      <c r="AY273">
        <v>6</v>
      </c>
      <c r="AZ273">
        <v>6</v>
      </c>
      <c r="BA273">
        <v>6</v>
      </c>
      <c r="BB273">
        <v>0</v>
      </c>
      <c r="BC273">
        <v>-99</v>
      </c>
      <c r="BD273">
        <v>-99</v>
      </c>
      <c r="BE273">
        <v>-99</v>
      </c>
      <c r="BF273">
        <v>-99</v>
      </c>
      <c r="BG273">
        <v>-99</v>
      </c>
      <c r="BH273">
        <f t="shared" si="84"/>
        <v>6</v>
      </c>
      <c r="BI273" t="str">
        <f t="shared" si="85"/>
        <v/>
      </c>
      <c r="BJ273" t="str">
        <f t="shared" si="86"/>
        <v/>
      </c>
      <c r="BK273" t="str">
        <f t="shared" si="87"/>
        <v/>
      </c>
      <c r="BL273" t="str">
        <f t="shared" si="88"/>
        <v/>
      </c>
      <c r="BM273" t="str">
        <f t="shared" si="89"/>
        <v/>
      </c>
      <c r="BN273" t="str">
        <f t="shared" si="90"/>
        <v/>
      </c>
      <c r="BO273" t="str">
        <f t="shared" si="91"/>
        <v/>
      </c>
      <c r="BP273" t="str">
        <f t="shared" si="92"/>
        <v/>
      </c>
      <c r="BQ273" t="str">
        <f t="shared" si="93"/>
        <v/>
      </c>
      <c r="BR273" t="str">
        <f t="shared" si="94"/>
        <v/>
      </c>
      <c r="BS273" t="str">
        <f t="shared" si="95"/>
        <v/>
      </c>
      <c r="BT273" t="str">
        <f t="shared" si="96"/>
        <v/>
      </c>
      <c r="BU273" t="str">
        <f t="shared" si="97"/>
        <v/>
      </c>
      <c r="BV273" t="str">
        <f t="shared" si="98"/>
        <v/>
      </c>
      <c r="BW273">
        <f t="shared" si="99"/>
        <v>6</v>
      </c>
      <c r="BX273">
        <f t="shared" si="100"/>
        <v>1</v>
      </c>
      <c r="BY273">
        <f t="shared" si="101"/>
        <v>0</v>
      </c>
      <c r="BZ273">
        <f t="shared" si="102"/>
        <v>0</v>
      </c>
      <c r="CA273">
        <f t="shared" si="103"/>
        <v>0</v>
      </c>
      <c r="CB273">
        <f t="shared" si="104"/>
        <v>1</v>
      </c>
    </row>
    <row r="274" spans="1:80" x14ac:dyDescent="0.35">
      <c r="A274">
        <v>4.5973742</v>
      </c>
      <c r="B274">
        <v>2011</v>
      </c>
      <c r="C274">
        <v>58</v>
      </c>
      <c r="D274">
        <v>0</v>
      </c>
      <c r="E274">
        <v>2</v>
      </c>
      <c r="F274">
        <v>-9</v>
      </c>
      <c r="G274">
        <v>0</v>
      </c>
      <c r="H274">
        <v>21041</v>
      </c>
      <c r="I274">
        <v>1</v>
      </c>
      <c r="J274">
        <v>1</v>
      </c>
      <c r="K274">
        <v>96165</v>
      </c>
      <c r="L274">
        <v>1</v>
      </c>
      <c r="M274">
        <v>3</v>
      </c>
      <c r="N274">
        <v>1</v>
      </c>
      <c r="O274">
        <v>41071</v>
      </c>
      <c r="P274">
        <v>2720</v>
      </c>
      <c r="Q274">
        <v>2869</v>
      </c>
      <c r="R274">
        <v>3051</v>
      </c>
      <c r="S274">
        <v>3569</v>
      </c>
      <c r="T274">
        <v>4019</v>
      </c>
      <c r="U274">
        <v>41401</v>
      </c>
      <c r="V274">
        <v>41402</v>
      </c>
      <c r="W274">
        <v>4280</v>
      </c>
      <c r="X274">
        <v>42823</v>
      </c>
      <c r="Y274">
        <v>44021</v>
      </c>
      <c r="Z274">
        <v>4404</v>
      </c>
      <c r="AA274">
        <v>496</v>
      </c>
      <c r="AB274">
        <v>53081</v>
      </c>
      <c r="AC274">
        <v>71590</v>
      </c>
      <c r="AD274">
        <v>3768</v>
      </c>
      <c r="AE274">
        <v>3723</v>
      </c>
      <c r="AF274">
        <v>66</v>
      </c>
      <c r="AG274">
        <v>3950</v>
      </c>
      <c r="AH274">
        <v>3606</v>
      </c>
      <c r="AI274">
        <v>47</v>
      </c>
      <c r="AJ274" t="s">
        <v>62</v>
      </c>
      <c r="AK274" t="s">
        <v>62</v>
      </c>
      <c r="AL274" t="s">
        <v>62</v>
      </c>
      <c r="AM274" t="s">
        <v>62</v>
      </c>
      <c r="AN274" t="s">
        <v>62</v>
      </c>
      <c r="AO274" t="s">
        <v>62</v>
      </c>
      <c r="AP274" t="s">
        <v>62</v>
      </c>
      <c r="AQ274" t="s">
        <v>62</v>
      </c>
      <c r="AR274" t="s">
        <v>62</v>
      </c>
      <c r="AS274">
        <v>6</v>
      </c>
      <c r="AT274">
        <v>1</v>
      </c>
      <c r="AU274">
        <v>6</v>
      </c>
      <c r="AV274">
        <v>6</v>
      </c>
      <c r="AW274">
        <v>6</v>
      </c>
      <c r="AX274">
        <v>6</v>
      </c>
      <c r="AY274">
        <v>-99</v>
      </c>
      <c r="AZ274">
        <v>-99</v>
      </c>
      <c r="BA274">
        <v>-99</v>
      </c>
      <c r="BB274">
        <v>-99</v>
      </c>
      <c r="BC274">
        <v>-99</v>
      </c>
      <c r="BD274">
        <v>-99</v>
      </c>
      <c r="BE274">
        <v>-99</v>
      </c>
      <c r="BF274">
        <v>-99</v>
      </c>
      <c r="BG274">
        <v>-99</v>
      </c>
      <c r="BH274">
        <f t="shared" si="84"/>
        <v>6</v>
      </c>
      <c r="BI274" t="str">
        <f t="shared" si="85"/>
        <v/>
      </c>
      <c r="BJ274" t="str">
        <f t="shared" si="86"/>
        <v/>
      </c>
      <c r="BK274" t="str">
        <f t="shared" si="87"/>
        <v/>
      </c>
      <c r="BL274" t="str">
        <f t="shared" si="88"/>
        <v/>
      </c>
      <c r="BM274" t="str">
        <f t="shared" si="89"/>
        <v/>
      </c>
      <c r="BN274" t="str">
        <f t="shared" si="90"/>
        <v/>
      </c>
      <c r="BO274" t="str">
        <f t="shared" si="91"/>
        <v/>
      </c>
      <c r="BP274" t="str">
        <f t="shared" si="92"/>
        <v/>
      </c>
      <c r="BQ274" t="str">
        <f t="shared" si="93"/>
        <v/>
      </c>
      <c r="BR274" t="str">
        <f t="shared" si="94"/>
        <v/>
      </c>
      <c r="BS274" t="str">
        <f t="shared" si="95"/>
        <v/>
      </c>
      <c r="BT274" t="str">
        <f t="shared" si="96"/>
        <v/>
      </c>
      <c r="BU274" t="str">
        <f t="shared" si="97"/>
        <v/>
      </c>
      <c r="BV274" t="str">
        <f t="shared" si="98"/>
        <v/>
      </c>
      <c r="BW274">
        <f t="shared" si="99"/>
        <v>6</v>
      </c>
      <c r="BX274">
        <f t="shared" si="100"/>
        <v>1</v>
      </c>
      <c r="BY274">
        <f t="shared" si="101"/>
        <v>0</v>
      </c>
      <c r="BZ274">
        <f t="shared" si="102"/>
        <v>1</v>
      </c>
      <c r="CA274">
        <f t="shared" si="103"/>
        <v>1</v>
      </c>
      <c r="CB274">
        <f t="shared" si="104"/>
        <v>1</v>
      </c>
    </row>
    <row r="275" spans="1:80" x14ac:dyDescent="0.35">
      <c r="A275">
        <v>4.5922435999999998</v>
      </c>
      <c r="B275">
        <v>2011</v>
      </c>
      <c r="C275">
        <v>58</v>
      </c>
      <c r="D275">
        <v>0</v>
      </c>
      <c r="E275">
        <v>2</v>
      </c>
      <c r="F275">
        <v>-9</v>
      </c>
      <c r="G275">
        <v>1</v>
      </c>
      <c r="H275">
        <v>42116</v>
      </c>
      <c r="I275">
        <v>7</v>
      </c>
      <c r="J275">
        <v>4</v>
      </c>
      <c r="K275">
        <v>230954</v>
      </c>
      <c r="L275">
        <v>2</v>
      </c>
      <c r="M275">
        <v>2</v>
      </c>
      <c r="N275">
        <v>1</v>
      </c>
      <c r="O275">
        <v>42823</v>
      </c>
      <c r="P275">
        <v>78551</v>
      </c>
      <c r="Q275">
        <v>5845</v>
      </c>
      <c r="R275">
        <v>570</v>
      </c>
      <c r="S275">
        <v>34839</v>
      </c>
      <c r="T275">
        <v>7907</v>
      </c>
      <c r="U275">
        <v>4104</v>
      </c>
      <c r="V275">
        <v>42731</v>
      </c>
      <c r="W275">
        <v>42732</v>
      </c>
      <c r="X275">
        <v>51881</v>
      </c>
      <c r="Y275">
        <v>42741</v>
      </c>
      <c r="Z275">
        <v>4275</v>
      </c>
      <c r="AA275">
        <v>42971</v>
      </c>
      <c r="AB275">
        <v>2763</v>
      </c>
      <c r="AC275" t="s">
        <v>85</v>
      </c>
      <c r="AD275">
        <v>3766</v>
      </c>
      <c r="AE275">
        <v>3965</v>
      </c>
      <c r="AF275">
        <v>3768</v>
      </c>
      <c r="AG275">
        <v>3479</v>
      </c>
      <c r="AH275">
        <v>3734</v>
      </c>
      <c r="AI275">
        <v>311</v>
      </c>
      <c r="AJ275">
        <v>3726</v>
      </c>
      <c r="AK275">
        <v>3727</v>
      </c>
      <c r="AL275">
        <v>3728</v>
      </c>
      <c r="AM275">
        <v>3721</v>
      </c>
      <c r="AN275">
        <v>8856</v>
      </c>
      <c r="AO275">
        <v>3961</v>
      </c>
      <c r="AP275">
        <v>3895</v>
      </c>
      <c r="AQ275">
        <v>9744</v>
      </c>
      <c r="AR275">
        <v>3891</v>
      </c>
      <c r="AS275">
        <v>8</v>
      </c>
      <c r="AT275">
        <v>28</v>
      </c>
      <c r="AU275">
        <v>28</v>
      </c>
      <c r="AV275">
        <v>9</v>
      </c>
      <c r="AW275">
        <v>28</v>
      </c>
      <c r="AX275">
        <v>36</v>
      </c>
      <c r="AY275">
        <v>28</v>
      </c>
      <c r="AZ275">
        <v>28</v>
      </c>
      <c r="BA275">
        <v>28</v>
      </c>
      <c r="BB275">
        <v>5</v>
      </c>
      <c r="BC275">
        <v>5</v>
      </c>
      <c r="BD275">
        <v>8</v>
      </c>
      <c r="BE275">
        <v>8</v>
      </c>
      <c r="BF275">
        <v>30</v>
      </c>
      <c r="BG275">
        <v>30</v>
      </c>
      <c r="BH275" t="str">
        <f t="shared" si="84"/>
        <v/>
      </c>
      <c r="BI275" t="str">
        <f t="shared" si="85"/>
        <v/>
      </c>
      <c r="BJ275">
        <f t="shared" si="86"/>
        <v>28</v>
      </c>
      <c r="BK275" t="str">
        <f t="shared" si="87"/>
        <v/>
      </c>
      <c r="BL275" t="str">
        <f t="shared" si="88"/>
        <v/>
      </c>
      <c r="BM275" t="str">
        <f t="shared" si="89"/>
        <v/>
      </c>
      <c r="BN275" t="str">
        <f t="shared" si="90"/>
        <v/>
      </c>
      <c r="BO275" t="str">
        <f t="shared" si="91"/>
        <v/>
      </c>
      <c r="BP275" t="str">
        <f t="shared" si="92"/>
        <v/>
      </c>
      <c r="BQ275" t="str">
        <f t="shared" si="93"/>
        <v/>
      </c>
      <c r="BR275" t="str">
        <f t="shared" si="94"/>
        <v/>
      </c>
      <c r="BS275" t="str">
        <f t="shared" si="95"/>
        <v/>
      </c>
      <c r="BT275" t="str">
        <f t="shared" si="96"/>
        <v/>
      </c>
      <c r="BU275" t="str">
        <f t="shared" si="97"/>
        <v/>
      </c>
      <c r="BV275" t="str">
        <f t="shared" si="98"/>
        <v/>
      </c>
      <c r="BW275">
        <f t="shared" si="99"/>
        <v>28</v>
      </c>
      <c r="BX275">
        <f t="shared" si="100"/>
        <v>0</v>
      </c>
      <c r="BY275">
        <f t="shared" si="101"/>
        <v>1</v>
      </c>
      <c r="BZ275">
        <f t="shared" si="102"/>
        <v>1</v>
      </c>
      <c r="CA275">
        <f t="shared" si="103"/>
        <v>1</v>
      </c>
      <c r="CB275">
        <f t="shared" si="104"/>
        <v>0</v>
      </c>
    </row>
    <row r="276" spans="1:80" x14ac:dyDescent="0.35">
      <c r="A276">
        <v>4.5922435999999998</v>
      </c>
      <c r="B276">
        <v>2011</v>
      </c>
      <c r="C276">
        <v>58</v>
      </c>
      <c r="D276">
        <v>0</v>
      </c>
      <c r="E276">
        <v>1</v>
      </c>
      <c r="F276">
        <v>-9</v>
      </c>
      <c r="G276">
        <v>1</v>
      </c>
      <c r="H276">
        <v>42116</v>
      </c>
      <c r="I276">
        <v>2</v>
      </c>
      <c r="J276">
        <v>2</v>
      </c>
      <c r="K276">
        <v>215709</v>
      </c>
      <c r="L276">
        <v>1</v>
      </c>
      <c r="M276">
        <v>1</v>
      </c>
      <c r="N276">
        <v>2</v>
      </c>
      <c r="O276">
        <v>42741</v>
      </c>
      <c r="P276">
        <v>570</v>
      </c>
      <c r="Q276">
        <v>78551</v>
      </c>
      <c r="R276">
        <v>5070</v>
      </c>
      <c r="S276">
        <v>5770</v>
      </c>
      <c r="T276">
        <v>48283</v>
      </c>
      <c r="U276">
        <v>8604</v>
      </c>
      <c r="V276">
        <v>2764</v>
      </c>
      <c r="W276">
        <v>51881</v>
      </c>
      <c r="X276">
        <v>99809</v>
      </c>
      <c r="Y276">
        <v>2762</v>
      </c>
      <c r="Z276">
        <v>2639</v>
      </c>
      <c r="AA276">
        <v>3481</v>
      </c>
      <c r="AB276">
        <v>9587</v>
      </c>
      <c r="AC276">
        <v>2851</v>
      </c>
      <c r="AD276">
        <v>3794</v>
      </c>
      <c r="AE276">
        <v>311</v>
      </c>
      <c r="AF276">
        <v>9672</v>
      </c>
      <c r="AG276">
        <v>3768</v>
      </c>
      <c r="AH276">
        <v>66</v>
      </c>
      <c r="AI276">
        <v>9604</v>
      </c>
      <c r="AJ276">
        <v>9910</v>
      </c>
      <c r="AK276">
        <v>3491</v>
      </c>
      <c r="AL276">
        <v>3404</v>
      </c>
      <c r="AM276">
        <v>3897</v>
      </c>
      <c r="AN276">
        <v>9904</v>
      </c>
      <c r="AO276">
        <v>3722</v>
      </c>
      <c r="AP276">
        <v>8853</v>
      </c>
      <c r="AQ276">
        <v>8857</v>
      </c>
      <c r="AR276">
        <v>3607</v>
      </c>
      <c r="AS276">
        <v>39</v>
      </c>
      <c r="AT276">
        <v>6</v>
      </c>
      <c r="AU276">
        <v>0</v>
      </c>
      <c r="AV276">
        <v>38</v>
      </c>
      <c r="AW276">
        <v>38</v>
      </c>
      <c r="AX276">
        <v>0</v>
      </c>
      <c r="AY276">
        <v>16</v>
      </c>
      <c r="AZ276">
        <v>5</v>
      </c>
      <c r="BA276">
        <v>5</v>
      </c>
      <c r="BB276">
        <v>5</v>
      </c>
      <c r="BC276">
        <v>9</v>
      </c>
      <c r="BD276">
        <v>33</v>
      </c>
      <c r="BE276">
        <v>33</v>
      </c>
      <c r="BF276">
        <v>33</v>
      </c>
      <c r="BG276">
        <v>38</v>
      </c>
      <c r="BH276" t="str">
        <f t="shared" si="84"/>
        <v/>
      </c>
      <c r="BI276" t="str">
        <f t="shared" si="85"/>
        <v/>
      </c>
      <c r="BJ276" t="str">
        <f t="shared" si="86"/>
        <v/>
      </c>
      <c r="BK276">
        <f t="shared" si="87"/>
        <v>38</v>
      </c>
      <c r="BL276" t="str">
        <f t="shared" si="88"/>
        <v/>
      </c>
      <c r="BM276" t="str">
        <f t="shared" si="89"/>
        <v/>
      </c>
      <c r="BN276" t="str">
        <f t="shared" si="90"/>
        <v/>
      </c>
      <c r="BO276" t="str">
        <f t="shared" si="91"/>
        <v/>
      </c>
      <c r="BP276" t="str">
        <f t="shared" si="92"/>
        <v/>
      </c>
      <c r="BQ276" t="str">
        <f t="shared" si="93"/>
        <v/>
      </c>
      <c r="BR276" t="str">
        <f t="shared" si="94"/>
        <v/>
      </c>
      <c r="BS276" t="str">
        <f t="shared" si="95"/>
        <v/>
      </c>
      <c r="BT276" t="str">
        <f t="shared" si="96"/>
        <v/>
      </c>
      <c r="BU276" t="str">
        <f t="shared" si="97"/>
        <v/>
      </c>
      <c r="BV276" t="str">
        <f t="shared" si="98"/>
        <v/>
      </c>
      <c r="BW276">
        <f t="shared" si="99"/>
        <v>38</v>
      </c>
      <c r="BX276">
        <f t="shared" si="100"/>
        <v>1</v>
      </c>
      <c r="BY276">
        <f t="shared" si="101"/>
        <v>1</v>
      </c>
      <c r="BZ276">
        <f t="shared" si="102"/>
        <v>0</v>
      </c>
      <c r="CA276">
        <f t="shared" si="103"/>
        <v>0</v>
      </c>
      <c r="CB276">
        <f t="shared" si="104"/>
        <v>0</v>
      </c>
    </row>
    <row r="277" spans="1:80" x14ac:dyDescent="0.35">
      <c r="A277">
        <v>5.1943542000000003</v>
      </c>
      <c r="B277">
        <v>2005</v>
      </c>
      <c r="C277">
        <v>59</v>
      </c>
      <c r="D277">
        <v>0</v>
      </c>
      <c r="E277">
        <v>2</v>
      </c>
      <c r="F277">
        <v>-9</v>
      </c>
      <c r="G277">
        <v>0</v>
      </c>
      <c r="H277">
        <v>25190</v>
      </c>
      <c r="I277">
        <v>8</v>
      </c>
      <c r="J277">
        <v>3</v>
      </c>
      <c r="K277">
        <v>57981</v>
      </c>
      <c r="L277">
        <v>2</v>
      </c>
      <c r="M277">
        <v>3</v>
      </c>
      <c r="N277">
        <v>5</v>
      </c>
      <c r="O277">
        <v>41011</v>
      </c>
      <c r="P277">
        <v>4271</v>
      </c>
      <c r="Q277">
        <v>45829</v>
      </c>
      <c r="R277">
        <v>5990</v>
      </c>
      <c r="S277">
        <v>4240</v>
      </c>
      <c r="T277">
        <v>41401</v>
      </c>
      <c r="U277">
        <v>25000</v>
      </c>
      <c r="V277">
        <v>4019</v>
      </c>
      <c r="W277">
        <v>53081</v>
      </c>
      <c r="X277">
        <v>49390</v>
      </c>
      <c r="Y277">
        <v>2825</v>
      </c>
      <c r="Z277">
        <v>27801</v>
      </c>
      <c r="AA277" t="s">
        <v>61</v>
      </c>
      <c r="AB277" t="s">
        <v>61</v>
      </c>
      <c r="AC277" t="s">
        <v>61</v>
      </c>
      <c r="AD277">
        <v>66</v>
      </c>
      <c r="AE277">
        <v>3607</v>
      </c>
      <c r="AF277">
        <v>3722</v>
      </c>
      <c r="AG277">
        <v>8847</v>
      </c>
      <c r="AH277">
        <v>8857</v>
      </c>
      <c r="AI277">
        <v>3768</v>
      </c>
      <c r="AJ277">
        <v>40</v>
      </c>
      <c r="AK277">
        <v>46</v>
      </c>
      <c r="AL277">
        <v>3794</v>
      </c>
      <c r="AM277">
        <v>3893</v>
      </c>
      <c r="AN277">
        <v>9744</v>
      </c>
      <c r="AO277" t="s">
        <v>62</v>
      </c>
      <c r="AP277" t="s">
        <v>62</v>
      </c>
      <c r="AQ277" t="s">
        <v>62</v>
      </c>
      <c r="AR277" t="s">
        <v>62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6</v>
      </c>
      <c r="BB277">
        <v>0</v>
      </c>
      <c r="BC277">
        <v>2</v>
      </c>
      <c r="BD277">
        <v>-99</v>
      </c>
      <c r="BE277">
        <v>-99</v>
      </c>
      <c r="BF277">
        <v>-99</v>
      </c>
      <c r="BG277">
        <v>-99</v>
      </c>
      <c r="BH277" t="str">
        <f t="shared" si="84"/>
        <v/>
      </c>
      <c r="BI277" t="str">
        <f t="shared" si="85"/>
        <v/>
      </c>
      <c r="BJ277" t="str">
        <f t="shared" si="86"/>
        <v/>
      </c>
      <c r="BK277" t="str">
        <f t="shared" si="87"/>
        <v/>
      </c>
      <c r="BL277" t="str">
        <f t="shared" si="88"/>
        <v/>
      </c>
      <c r="BM277">
        <f t="shared" si="89"/>
        <v>0</v>
      </c>
      <c r="BN277" t="str">
        <f t="shared" si="90"/>
        <v/>
      </c>
      <c r="BO277" t="str">
        <f t="shared" si="91"/>
        <v/>
      </c>
      <c r="BP277" t="str">
        <f t="shared" si="92"/>
        <v/>
      </c>
      <c r="BQ277" t="str">
        <f t="shared" si="93"/>
        <v/>
      </c>
      <c r="BR277" t="str">
        <f t="shared" si="94"/>
        <v/>
      </c>
      <c r="BS277" t="str">
        <f t="shared" si="95"/>
        <v/>
      </c>
      <c r="BT277" t="str">
        <f t="shared" si="96"/>
        <v/>
      </c>
      <c r="BU277" t="str">
        <f t="shared" si="97"/>
        <v/>
      </c>
      <c r="BV277" t="str">
        <f t="shared" si="98"/>
        <v/>
      </c>
      <c r="BW277">
        <f t="shared" si="99"/>
        <v>0</v>
      </c>
      <c r="BX277">
        <f t="shared" si="100"/>
        <v>1</v>
      </c>
      <c r="BY277">
        <f t="shared" si="101"/>
        <v>0</v>
      </c>
      <c r="BZ277">
        <f t="shared" si="102"/>
        <v>1</v>
      </c>
      <c r="CA277">
        <f t="shared" si="103"/>
        <v>1</v>
      </c>
      <c r="CB277">
        <f t="shared" si="104"/>
        <v>0</v>
      </c>
    </row>
    <row r="278" spans="1:80" x14ac:dyDescent="0.35">
      <c r="A278">
        <v>5.1820969000000003</v>
      </c>
      <c r="B278">
        <v>2005</v>
      </c>
      <c r="C278">
        <v>59</v>
      </c>
      <c r="D278">
        <v>0</v>
      </c>
      <c r="E278">
        <v>3</v>
      </c>
      <c r="F278">
        <v>-9</v>
      </c>
      <c r="G278">
        <v>0</v>
      </c>
      <c r="H278">
        <v>26099</v>
      </c>
      <c r="I278">
        <v>54</v>
      </c>
      <c r="J278">
        <v>2</v>
      </c>
      <c r="K278">
        <v>834004</v>
      </c>
      <c r="L278">
        <v>1</v>
      </c>
      <c r="M278">
        <v>5</v>
      </c>
      <c r="N278">
        <v>6</v>
      </c>
      <c r="O278">
        <v>41401</v>
      </c>
      <c r="P278">
        <v>4139</v>
      </c>
      <c r="Q278">
        <v>4019</v>
      </c>
      <c r="R278">
        <v>41402</v>
      </c>
      <c r="S278">
        <v>99812</v>
      </c>
      <c r="T278">
        <v>60000</v>
      </c>
      <c r="U278">
        <v>2724</v>
      </c>
      <c r="V278">
        <v>3051</v>
      </c>
      <c r="W278" t="s">
        <v>61</v>
      </c>
      <c r="X278" t="s">
        <v>61</v>
      </c>
      <c r="Y278" t="s">
        <v>61</v>
      </c>
      <c r="Z278" t="s">
        <v>61</v>
      </c>
      <c r="AA278" t="s">
        <v>61</v>
      </c>
      <c r="AB278" t="s">
        <v>61</v>
      </c>
      <c r="AC278" t="s">
        <v>61</v>
      </c>
      <c r="AD278">
        <v>66</v>
      </c>
      <c r="AE278">
        <v>3607</v>
      </c>
      <c r="AF278">
        <v>3768</v>
      </c>
      <c r="AG278">
        <v>45</v>
      </c>
      <c r="AH278" t="s">
        <v>62</v>
      </c>
      <c r="AI278" t="s">
        <v>62</v>
      </c>
      <c r="AJ278" t="s">
        <v>62</v>
      </c>
      <c r="AK278" t="s">
        <v>62</v>
      </c>
      <c r="AL278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>
        <v>0</v>
      </c>
      <c r="AT278">
        <v>0</v>
      </c>
      <c r="AU278">
        <v>0</v>
      </c>
      <c r="AV278">
        <v>0</v>
      </c>
      <c r="AW278">
        <v>-99</v>
      </c>
      <c r="AX278">
        <v>-99</v>
      </c>
      <c r="AY278">
        <v>-99</v>
      </c>
      <c r="AZ278">
        <v>-99</v>
      </c>
      <c r="BA278">
        <v>-99</v>
      </c>
      <c r="BB278">
        <v>-99</v>
      </c>
      <c r="BC278">
        <v>-99</v>
      </c>
      <c r="BD278">
        <v>-99</v>
      </c>
      <c r="BE278">
        <v>-99</v>
      </c>
      <c r="BF278">
        <v>-99</v>
      </c>
      <c r="BG278">
        <v>-99</v>
      </c>
      <c r="BH278" t="str">
        <f t="shared" si="84"/>
        <v/>
      </c>
      <c r="BI278" t="str">
        <f t="shared" si="85"/>
        <v/>
      </c>
      <c r="BJ278">
        <f t="shared" si="86"/>
        <v>0</v>
      </c>
      <c r="BK278" t="str">
        <f t="shared" si="87"/>
        <v/>
      </c>
      <c r="BL278" t="str">
        <f t="shared" si="88"/>
        <v/>
      </c>
      <c r="BM278" t="str">
        <f t="shared" si="89"/>
        <v/>
      </c>
      <c r="BN278" t="str">
        <f t="shared" si="90"/>
        <v/>
      </c>
      <c r="BO278" t="str">
        <f t="shared" si="91"/>
        <v/>
      </c>
      <c r="BP278" t="str">
        <f t="shared" si="92"/>
        <v/>
      </c>
      <c r="BQ278" t="str">
        <f t="shared" si="93"/>
        <v/>
      </c>
      <c r="BR278" t="str">
        <f t="shared" si="94"/>
        <v/>
      </c>
      <c r="BS278" t="str">
        <f t="shared" si="95"/>
        <v/>
      </c>
      <c r="BT278" t="str">
        <f t="shared" si="96"/>
        <v/>
      </c>
      <c r="BU278" t="str">
        <f t="shared" si="97"/>
        <v/>
      </c>
      <c r="BV278" t="str">
        <f t="shared" si="98"/>
        <v/>
      </c>
      <c r="BW278">
        <f t="shared" si="99"/>
        <v>0</v>
      </c>
      <c r="BX278">
        <f t="shared" si="100"/>
        <v>1</v>
      </c>
      <c r="BY278">
        <f t="shared" si="101"/>
        <v>0</v>
      </c>
      <c r="BZ278">
        <f t="shared" si="102"/>
        <v>0</v>
      </c>
      <c r="CA278">
        <f t="shared" si="103"/>
        <v>0</v>
      </c>
      <c r="CB278">
        <f t="shared" si="104"/>
        <v>0</v>
      </c>
    </row>
    <row r="279" spans="1:80" x14ac:dyDescent="0.35">
      <c r="A279">
        <v>5.0853688999999997</v>
      </c>
      <c r="B279">
        <v>2007</v>
      </c>
      <c r="C279">
        <v>59</v>
      </c>
      <c r="D279">
        <v>1</v>
      </c>
      <c r="E279">
        <v>5</v>
      </c>
      <c r="F279">
        <v>-9</v>
      </c>
      <c r="G279">
        <v>0</v>
      </c>
      <c r="H279">
        <v>12007</v>
      </c>
      <c r="I279">
        <v>7</v>
      </c>
      <c r="J279">
        <v>2</v>
      </c>
      <c r="K279">
        <v>204902</v>
      </c>
      <c r="L279">
        <v>1</v>
      </c>
      <c r="M279">
        <v>2</v>
      </c>
      <c r="N279">
        <v>20</v>
      </c>
      <c r="O279">
        <v>4240</v>
      </c>
      <c r="P279">
        <v>99602</v>
      </c>
      <c r="Q279">
        <v>4271</v>
      </c>
      <c r="R279">
        <v>41401</v>
      </c>
      <c r="S279">
        <v>45829</v>
      </c>
      <c r="T279">
        <v>42741</v>
      </c>
      <c r="U279" t="s">
        <v>65</v>
      </c>
      <c r="V279" t="s">
        <v>61</v>
      </c>
      <c r="W279" t="s">
        <v>61</v>
      </c>
      <c r="X279" t="s">
        <v>61</v>
      </c>
      <c r="Y279" t="s">
        <v>61</v>
      </c>
      <c r="Z279" t="s">
        <v>61</v>
      </c>
      <c r="AA279" t="s">
        <v>61</v>
      </c>
      <c r="AB279" t="s">
        <v>61</v>
      </c>
      <c r="AC279" t="s">
        <v>61</v>
      </c>
      <c r="AD279">
        <v>3615</v>
      </c>
      <c r="AE279">
        <v>3523</v>
      </c>
      <c r="AF279">
        <v>3768</v>
      </c>
      <c r="AG279">
        <v>3961</v>
      </c>
      <c r="AH279">
        <v>3893</v>
      </c>
      <c r="AI279">
        <v>8872</v>
      </c>
      <c r="AJ279">
        <v>9962</v>
      </c>
      <c r="AK279">
        <v>9904</v>
      </c>
      <c r="AL279">
        <v>9907</v>
      </c>
      <c r="AM279" t="s">
        <v>62</v>
      </c>
      <c r="AN279" t="s">
        <v>62</v>
      </c>
      <c r="AO279" t="s">
        <v>62</v>
      </c>
      <c r="AP279" t="s">
        <v>62</v>
      </c>
      <c r="AQ279" t="s">
        <v>62</v>
      </c>
      <c r="AR279" t="s">
        <v>62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1</v>
      </c>
      <c r="BB279">
        <v>-99</v>
      </c>
      <c r="BC279">
        <v>-99</v>
      </c>
      <c r="BD279">
        <v>-99</v>
      </c>
      <c r="BE279">
        <v>-99</v>
      </c>
      <c r="BF279">
        <v>-99</v>
      </c>
      <c r="BG279">
        <v>-99</v>
      </c>
      <c r="BH279" t="str">
        <f t="shared" si="84"/>
        <v/>
      </c>
      <c r="BI279" t="str">
        <f t="shared" si="85"/>
        <v/>
      </c>
      <c r="BJ279">
        <f t="shared" si="86"/>
        <v>0</v>
      </c>
      <c r="BK279" t="str">
        <f t="shared" si="87"/>
        <v/>
      </c>
      <c r="BL279" t="str">
        <f t="shared" si="88"/>
        <v/>
      </c>
      <c r="BM279" t="str">
        <f t="shared" si="89"/>
        <v/>
      </c>
      <c r="BN279" t="str">
        <f t="shared" si="90"/>
        <v/>
      </c>
      <c r="BO279" t="str">
        <f t="shared" si="91"/>
        <v/>
      </c>
      <c r="BP279" t="str">
        <f t="shared" si="92"/>
        <v/>
      </c>
      <c r="BQ279" t="str">
        <f t="shared" si="93"/>
        <v/>
      </c>
      <c r="BR279" t="str">
        <f t="shared" si="94"/>
        <v/>
      </c>
      <c r="BS279" t="str">
        <f t="shared" si="95"/>
        <v/>
      </c>
      <c r="BT279" t="str">
        <f t="shared" si="96"/>
        <v/>
      </c>
      <c r="BU279" t="str">
        <f t="shared" si="97"/>
        <v/>
      </c>
      <c r="BV279" t="str">
        <f t="shared" si="98"/>
        <v/>
      </c>
      <c r="BW279">
        <f t="shared" si="99"/>
        <v>0</v>
      </c>
      <c r="BX279">
        <f t="shared" si="100"/>
        <v>0</v>
      </c>
      <c r="BY279">
        <f t="shared" si="101"/>
        <v>0</v>
      </c>
      <c r="BZ279">
        <f t="shared" si="102"/>
        <v>0</v>
      </c>
      <c r="CA279">
        <f t="shared" si="103"/>
        <v>0</v>
      </c>
      <c r="CB279">
        <f t="shared" si="104"/>
        <v>0</v>
      </c>
    </row>
    <row r="280" spans="1:80" x14ac:dyDescent="0.35">
      <c r="A280">
        <v>7.3992209000000004</v>
      </c>
      <c r="B280">
        <v>2007</v>
      </c>
      <c r="C280">
        <v>59</v>
      </c>
      <c r="D280">
        <v>1</v>
      </c>
      <c r="E280">
        <v>3</v>
      </c>
      <c r="F280">
        <v>-9</v>
      </c>
      <c r="G280">
        <v>0</v>
      </c>
      <c r="H280">
        <v>25069</v>
      </c>
      <c r="I280">
        <v>13</v>
      </c>
      <c r="J280">
        <v>1</v>
      </c>
      <c r="K280">
        <v>348144</v>
      </c>
      <c r="L280">
        <v>3</v>
      </c>
      <c r="M280">
        <v>1</v>
      </c>
      <c r="N280">
        <v>20</v>
      </c>
      <c r="O280">
        <v>41401</v>
      </c>
      <c r="P280">
        <v>4148</v>
      </c>
      <c r="Q280">
        <v>25040</v>
      </c>
      <c r="R280">
        <v>60000</v>
      </c>
      <c r="S280">
        <v>58381</v>
      </c>
      <c r="T280">
        <v>4168</v>
      </c>
      <c r="U280">
        <v>25050</v>
      </c>
      <c r="V280">
        <v>36201</v>
      </c>
      <c r="W280" t="s">
        <v>75</v>
      </c>
      <c r="X280">
        <v>5856</v>
      </c>
      <c r="Y280" t="s">
        <v>61</v>
      </c>
      <c r="Z280" t="s">
        <v>61</v>
      </c>
      <c r="AA280" t="s">
        <v>61</v>
      </c>
      <c r="AB280" t="s">
        <v>61</v>
      </c>
      <c r="AC280" t="s">
        <v>61</v>
      </c>
      <c r="AD280">
        <v>66</v>
      </c>
      <c r="AE280">
        <v>3607</v>
      </c>
      <c r="AF280">
        <v>24</v>
      </c>
      <c r="AG280">
        <v>45</v>
      </c>
      <c r="AH280">
        <v>8842</v>
      </c>
      <c r="AI280">
        <v>41</v>
      </c>
      <c r="AJ280">
        <v>3768</v>
      </c>
      <c r="AK280" t="s">
        <v>62</v>
      </c>
      <c r="AL280" t="s">
        <v>62</v>
      </c>
      <c r="AM280" t="s">
        <v>62</v>
      </c>
      <c r="AN280" t="s">
        <v>62</v>
      </c>
      <c r="AO280" t="s">
        <v>62</v>
      </c>
      <c r="AP280" t="s">
        <v>62</v>
      </c>
      <c r="AQ280" t="s">
        <v>62</v>
      </c>
      <c r="AR280" t="s">
        <v>62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-99</v>
      </c>
      <c r="BA280">
        <v>-99</v>
      </c>
      <c r="BB280">
        <v>-99</v>
      </c>
      <c r="BC280">
        <v>-99</v>
      </c>
      <c r="BD280">
        <v>-99</v>
      </c>
      <c r="BE280">
        <v>-99</v>
      </c>
      <c r="BF280">
        <v>-99</v>
      </c>
      <c r="BG280">
        <v>-99</v>
      </c>
      <c r="BH280" t="str">
        <f t="shared" si="84"/>
        <v/>
      </c>
      <c r="BI280" t="str">
        <f t="shared" si="85"/>
        <v/>
      </c>
      <c r="BJ280" t="str">
        <f t="shared" si="86"/>
        <v/>
      </c>
      <c r="BK280" t="str">
        <f t="shared" si="87"/>
        <v/>
      </c>
      <c r="BL280" t="str">
        <f t="shared" si="88"/>
        <v/>
      </c>
      <c r="BM280" t="str">
        <f t="shared" si="89"/>
        <v/>
      </c>
      <c r="BN280">
        <f t="shared" si="90"/>
        <v>0</v>
      </c>
      <c r="BO280" t="str">
        <f t="shared" si="91"/>
        <v/>
      </c>
      <c r="BP280" t="str">
        <f t="shared" si="92"/>
        <v/>
      </c>
      <c r="BQ280" t="str">
        <f t="shared" si="93"/>
        <v/>
      </c>
      <c r="BR280" t="str">
        <f t="shared" si="94"/>
        <v/>
      </c>
      <c r="BS280" t="str">
        <f t="shared" si="95"/>
        <v/>
      </c>
      <c r="BT280" t="str">
        <f t="shared" si="96"/>
        <v/>
      </c>
      <c r="BU280" t="str">
        <f t="shared" si="97"/>
        <v/>
      </c>
      <c r="BV280" t="str">
        <f t="shared" si="98"/>
        <v/>
      </c>
      <c r="BW280">
        <f t="shared" si="99"/>
        <v>0</v>
      </c>
      <c r="BX280">
        <f t="shared" si="100"/>
        <v>1</v>
      </c>
      <c r="BY280">
        <f t="shared" si="101"/>
        <v>0</v>
      </c>
      <c r="BZ280">
        <f t="shared" si="102"/>
        <v>0</v>
      </c>
      <c r="CA280">
        <f t="shared" si="103"/>
        <v>0</v>
      </c>
      <c r="CB280">
        <f t="shared" si="104"/>
        <v>0</v>
      </c>
    </row>
    <row r="281" spans="1:80" x14ac:dyDescent="0.35">
      <c r="A281">
        <v>5.4373529999999999</v>
      </c>
      <c r="B281">
        <v>2007</v>
      </c>
      <c r="C281">
        <v>59</v>
      </c>
      <c r="D281">
        <v>0</v>
      </c>
      <c r="E281">
        <v>1</v>
      </c>
      <c r="F281">
        <v>-9</v>
      </c>
      <c r="G281">
        <v>0</v>
      </c>
      <c r="H281">
        <v>26149</v>
      </c>
      <c r="I281">
        <v>22</v>
      </c>
      <c r="J281">
        <v>2</v>
      </c>
      <c r="K281">
        <v>140407</v>
      </c>
      <c r="L281">
        <v>2</v>
      </c>
      <c r="M281">
        <v>2</v>
      </c>
      <c r="N281">
        <v>6</v>
      </c>
      <c r="O281">
        <v>41401</v>
      </c>
      <c r="P281">
        <v>4280</v>
      </c>
      <c r="Q281">
        <v>42789</v>
      </c>
      <c r="R281">
        <v>41012</v>
      </c>
      <c r="S281">
        <v>4589</v>
      </c>
      <c r="T281">
        <v>42843</v>
      </c>
      <c r="U281" t="s">
        <v>61</v>
      </c>
      <c r="V281" t="s">
        <v>61</v>
      </c>
      <c r="W281" t="s">
        <v>61</v>
      </c>
      <c r="X281" t="s">
        <v>61</v>
      </c>
      <c r="Y281" t="s">
        <v>61</v>
      </c>
      <c r="Z281" t="s">
        <v>61</v>
      </c>
      <c r="AA281" t="s">
        <v>61</v>
      </c>
      <c r="AB281" t="s">
        <v>61</v>
      </c>
      <c r="AC281" t="s">
        <v>61</v>
      </c>
      <c r="AD281">
        <v>3768</v>
      </c>
      <c r="AE281">
        <v>66</v>
      </c>
      <c r="AF281">
        <v>46</v>
      </c>
      <c r="AG281">
        <v>41</v>
      </c>
      <c r="AH281">
        <v>3607</v>
      </c>
      <c r="AI281">
        <v>8853</v>
      </c>
      <c r="AJ281">
        <v>3606</v>
      </c>
      <c r="AK281">
        <v>8856</v>
      </c>
      <c r="AL281">
        <v>3722</v>
      </c>
      <c r="AM281" t="s">
        <v>62</v>
      </c>
      <c r="AN281" t="s">
        <v>62</v>
      </c>
      <c r="AO281" t="s">
        <v>62</v>
      </c>
      <c r="AP281" t="s">
        <v>62</v>
      </c>
      <c r="AQ281" t="s">
        <v>62</v>
      </c>
      <c r="AR281" t="s">
        <v>62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-99</v>
      </c>
      <c r="BC281">
        <v>-99</v>
      </c>
      <c r="BD281">
        <v>-99</v>
      </c>
      <c r="BE281">
        <v>-99</v>
      </c>
      <c r="BF281">
        <v>-99</v>
      </c>
      <c r="BG281">
        <v>-99</v>
      </c>
      <c r="BH281">
        <f t="shared" si="84"/>
        <v>0</v>
      </c>
      <c r="BI281" t="str">
        <f t="shared" si="85"/>
        <v/>
      </c>
      <c r="BJ281" t="str">
        <f t="shared" si="86"/>
        <v/>
      </c>
      <c r="BK281" t="str">
        <f t="shared" si="87"/>
        <v/>
      </c>
      <c r="BL281" t="str">
        <f t="shared" si="88"/>
        <v/>
      </c>
      <c r="BM281" t="str">
        <f t="shared" si="89"/>
        <v/>
      </c>
      <c r="BN281" t="str">
        <f t="shared" si="90"/>
        <v/>
      </c>
      <c r="BO281" t="str">
        <f t="shared" si="91"/>
        <v/>
      </c>
      <c r="BP281" t="str">
        <f t="shared" si="92"/>
        <v/>
      </c>
      <c r="BQ281" t="str">
        <f t="shared" si="93"/>
        <v/>
      </c>
      <c r="BR281" t="str">
        <f t="shared" si="94"/>
        <v/>
      </c>
      <c r="BS281" t="str">
        <f t="shared" si="95"/>
        <v/>
      </c>
      <c r="BT281" t="str">
        <f t="shared" si="96"/>
        <v/>
      </c>
      <c r="BU281" t="str">
        <f t="shared" si="97"/>
        <v/>
      </c>
      <c r="BV281" t="str">
        <f t="shared" si="98"/>
        <v/>
      </c>
      <c r="BW281">
        <f t="shared" si="99"/>
        <v>0</v>
      </c>
      <c r="BX281">
        <f t="shared" si="100"/>
        <v>1</v>
      </c>
      <c r="BY281">
        <f t="shared" si="101"/>
        <v>0</v>
      </c>
      <c r="BZ281">
        <f t="shared" si="102"/>
        <v>1</v>
      </c>
      <c r="CA281">
        <f t="shared" si="103"/>
        <v>1</v>
      </c>
      <c r="CB281">
        <f t="shared" si="104"/>
        <v>1</v>
      </c>
    </row>
    <row r="282" spans="1:80" x14ac:dyDescent="0.35">
      <c r="A282">
        <v>4.8502001999999997</v>
      </c>
      <c r="B282">
        <v>2008</v>
      </c>
      <c r="C282">
        <v>59</v>
      </c>
      <c r="D282">
        <v>0</v>
      </c>
      <c r="E282">
        <v>1</v>
      </c>
      <c r="F282">
        <v>-9</v>
      </c>
      <c r="G282">
        <v>0</v>
      </c>
      <c r="H282">
        <v>6350</v>
      </c>
      <c r="I282">
        <v>24</v>
      </c>
      <c r="J282">
        <v>3</v>
      </c>
      <c r="K282">
        <v>416230</v>
      </c>
      <c r="L282">
        <v>2</v>
      </c>
      <c r="M282">
        <v>-9</v>
      </c>
      <c r="N282">
        <v>5</v>
      </c>
      <c r="O282">
        <v>4275</v>
      </c>
      <c r="P282">
        <v>4275</v>
      </c>
      <c r="Q282">
        <v>4472</v>
      </c>
      <c r="R282">
        <v>78551</v>
      </c>
      <c r="S282">
        <v>4271</v>
      </c>
      <c r="T282">
        <v>42731</v>
      </c>
      <c r="U282">
        <v>4019</v>
      </c>
      <c r="V282">
        <v>41401</v>
      </c>
      <c r="W282">
        <v>79439</v>
      </c>
      <c r="X282" t="s">
        <v>87</v>
      </c>
      <c r="Y282" t="s">
        <v>72</v>
      </c>
      <c r="Z282" t="s">
        <v>61</v>
      </c>
      <c r="AA282" t="s">
        <v>61</v>
      </c>
      <c r="AB282" t="s">
        <v>61</v>
      </c>
      <c r="AC282" t="s">
        <v>61</v>
      </c>
      <c r="AD282">
        <v>3768</v>
      </c>
      <c r="AE282">
        <v>3723</v>
      </c>
      <c r="AF282">
        <v>9960</v>
      </c>
      <c r="AG282">
        <v>9604</v>
      </c>
      <c r="AH282">
        <v>9671</v>
      </c>
      <c r="AI282">
        <v>3778</v>
      </c>
      <c r="AJ282">
        <v>3778</v>
      </c>
      <c r="AK282">
        <v>8856</v>
      </c>
      <c r="AL282">
        <v>8964</v>
      </c>
      <c r="AM282">
        <v>8961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-99</v>
      </c>
      <c r="BD282">
        <v>-99</v>
      </c>
      <c r="BE282">
        <v>-99</v>
      </c>
      <c r="BF282">
        <v>-99</v>
      </c>
      <c r="BG282">
        <v>-99</v>
      </c>
      <c r="BH282">
        <f t="shared" si="84"/>
        <v>0</v>
      </c>
      <c r="BI282" t="str">
        <f t="shared" si="85"/>
        <v/>
      </c>
      <c r="BJ282" t="str">
        <f t="shared" si="86"/>
        <v/>
      </c>
      <c r="BK282" t="str">
        <f t="shared" si="87"/>
        <v/>
      </c>
      <c r="BL282" t="str">
        <f t="shared" si="88"/>
        <v/>
      </c>
      <c r="BM282" t="str">
        <f t="shared" si="89"/>
        <v/>
      </c>
      <c r="BN282" t="str">
        <f t="shared" si="90"/>
        <v/>
      </c>
      <c r="BO282" t="str">
        <f t="shared" si="91"/>
        <v/>
      </c>
      <c r="BP282" t="str">
        <f t="shared" si="92"/>
        <v/>
      </c>
      <c r="BQ282" t="str">
        <f t="shared" si="93"/>
        <v/>
      </c>
      <c r="BR282" t="str">
        <f t="shared" si="94"/>
        <v/>
      </c>
      <c r="BS282" t="str">
        <f t="shared" si="95"/>
        <v/>
      </c>
      <c r="BT282" t="str">
        <f t="shared" si="96"/>
        <v/>
      </c>
      <c r="BU282" t="str">
        <f t="shared" si="97"/>
        <v/>
      </c>
      <c r="BV282" t="str">
        <f t="shared" si="98"/>
        <v/>
      </c>
      <c r="BW282">
        <f t="shared" si="99"/>
        <v>0</v>
      </c>
      <c r="BX282">
        <f t="shared" si="100"/>
        <v>0</v>
      </c>
      <c r="BY282">
        <f t="shared" si="101"/>
        <v>1</v>
      </c>
      <c r="BZ282">
        <f t="shared" si="102"/>
        <v>0</v>
      </c>
      <c r="CA282">
        <f t="shared" si="103"/>
        <v>0</v>
      </c>
      <c r="CB282">
        <f t="shared" si="104"/>
        <v>0</v>
      </c>
    </row>
    <row r="283" spans="1:80" x14ac:dyDescent="0.35">
      <c r="A283">
        <v>4.6917939999999998</v>
      </c>
      <c r="B283">
        <v>2008</v>
      </c>
      <c r="C283">
        <v>59</v>
      </c>
      <c r="D283">
        <v>0</v>
      </c>
      <c r="E283">
        <v>4</v>
      </c>
      <c r="F283">
        <v>1</v>
      </c>
      <c r="G283">
        <v>0</v>
      </c>
      <c r="H283">
        <v>13011</v>
      </c>
      <c r="I283">
        <v>5</v>
      </c>
      <c r="J283">
        <v>-9</v>
      </c>
      <c r="K283">
        <v>104987</v>
      </c>
      <c r="L283">
        <v>3</v>
      </c>
      <c r="M283">
        <v>2</v>
      </c>
      <c r="N283">
        <v>1</v>
      </c>
      <c r="O283">
        <v>39891</v>
      </c>
      <c r="P283">
        <v>3481</v>
      </c>
      <c r="Q283">
        <v>3963</v>
      </c>
      <c r="R283">
        <v>4019</v>
      </c>
      <c r="S283">
        <v>2720</v>
      </c>
      <c r="T283">
        <v>4254</v>
      </c>
      <c r="U283">
        <v>2767</v>
      </c>
      <c r="V283">
        <v>4168</v>
      </c>
      <c r="W283">
        <v>4275</v>
      </c>
      <c r="X283">
        <v>78551</v>
      </c>
      <c r="Y283">
        <v>412</v>
      </c>
      <c r="Z283" t="s">
        <v>92</v>
      </c>
      <c r="AA283" t="s">
        <v>93</v>
      </c>
      <c r="AB283" t="s">
        <v>61</v>
      </c>
      <c r="AC283" t="s">
        <v>61</v>
      </c>
      <c r="AD283">
        <v>3768</v>
      </c>
      <c r="AE283">
        <v>3723</v>
      </c>
      <c r="AF283">
        <v>9604</v>
      </c>
      <c r="AG283">
        <v>9671</v>
      </c>
      <c r="AH283">
        <v>17</v>
      </c>
      <c r="AI283">
        <v>8856</v>
      </c>
      <c r="AJ283">
        <v>8843</v>
      </c>
      <c r="AK283">
        <v>8854</v>
      </c>
      <c r="AL283">
        <v>8842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-99</v>
      </c>
      <c r="BC283">
        <v>-99</v>
      </c>
      <c r="BD283">
        <v>-99</v>
      </c>
      <c r="BE283">
        <v>-99</v>
      </c>
      <c r="BF283">
        <v>-99</v>
      </c>
      <c r="BG283">
        <v>-99</v>
      </c>
      <c r="BH283">
        <f t="shared" si="84"/>
        <v>0</v>
      </c>
      <c r="BI283" t="str">
        <f t="shared" si="85"/>
        <v/>
      </c>
      <c r="BJ283" t="str">
        <f t="shared" si="86"/>
        <v/>
      </c>
      <c r="BK283" t="str">
        <f t="shared" si="87"/>
        <v/>
      </c>
      <c r="BL283" t="str">
        <f t="shared" si="88"/>
        <v/>
      </c>
      <c r="BM283" t="str">
        <f t="shared" si="89"/>
        <v/>
      </c>
      <c r="BN283" t="str">
        <f t="shared" si="90"/>
        <v/>
      </c>
      <c r="BO283" t="str">
        <f t="shared" si="91"/>
        <v/>
      </c>
      <c r="BP283" t="str">
        <f t="shared" si="92"/>
        <v/>
      </c>
      <c r="BQ283" t="str">
        <f t="shared" si="93"/>
        <v/>
      </c>
      <c r="BR283" t="str">
        <f t="shared" si="94"/>
        <v/>
      </c>
      <c r="BS283" t="str">
        <f t="shared" si="95"/>
        <v/>
      </c>
      <c r="BT283" t="str">
        <f t="shared" si="96"/>
        <v/>
      </c>
      <c r="BU283" t="str">
        <f t="shared" si="97"/>
        <v/>
      </c>
      <c r="BV283" t="str">
        <f t="shared" si="98"/>
        <v/>
      </c>
      <c r="BW283">
        <f t="shared" si="99"/>
        <v>0</v>
      </c>
      <c r="BX283">
        <f t="shared" si="100"/>
        <v>0</v>
      </c>
      <c r="BY283">
        <f t="shared" si="101"/>
        <v>1</v>
      </c>
      <c r="BZ283">
        <f t="shared" si="102"/>
        <v>0</v>
      </c>
      <c r="CA283">
        <f t="shared" si="103"/>
        <v>0</v>
      </c>
      <c r="CB283">
        <f t="shared" si="104"/>
        <v>0</v>
      </c>
    </row>
    <row r="284" spans="1:80" x14ac:dyDescent="0.35">
      <c r="A284">
        <v>5.2392257999999998</v>
      </c>
      <c r="B284">
        <v>2009</v>
      </c>
      <c r="C284">
        <v>59</v>
      </c>
      <c r="D284">
        <v>1</v>
      </c>
      <c r="E284">
        <v>2</v>
      </c>
      <c r="F284">
        <v>-9</v>
      </c>
      <c r="G284">
        <v>1</v>
      </c>
      <c r="H284">
        <v>6624</v>
      </c>
      <c r="I284">
        <v>18</v>
      </c>
      <c r="J284">
        <v>4</v>
      </c>
      <c r="K284">
        <v>857358</v>
      </c>
      <c r="L284">
        <v>3</v>
      </c>
      <c r="M284">
        <v>-9</v>
      </c>
      <c r="N284">
        <v>20</v>
      </c>
      <c r="O284">
        <v>41400</v>
      </c>
      <c r="P284">
        <v>42823</v>
      </c>
      <c r="Q284">
        <v>4280</v>
      </c>
      <c r="R284">
        <v>6869</v>
      </c>
      <c r="S284">
        <v>4112</v>
      </c>
      <c r="T284">
        <v>4111</v>
      </c>
      <c r="U284">
        <v>412</v>
      </c>
      <c r="V284">
        <v>2851</v>
      </c>
      <c r="W284" t="s">
        <v>64</v>
      </c>
      <c r="X284" t="s">
        <v>61</v>
      </c>
      <c r="Y284" t="s">
        <v>61</v>
      </c>
      <c r="Z284" t="s">
        <v>61</v>
      </c>
      <c r="AA284" t="s">
        <v>61</v>
      </c>
      <c r="AB284" t="s">
        <v>61</v>
      </c>
      <c r="AC284" t="s">
        <v>61</v>
      </c>
      <c r="AD284">
        <v>3768</v>
      </c>
      <c r="AE284">
        <v>66</v>
      </c>
      <c r="AF284">
        <v>8856</v>
      </c>
      <c r="AG284">
        <v>8848</v>
      </c>
      <c r="AH284">
        <v>8842</v>
      </c>
      <c r="AI284">
        <v>3607</v>
      </c>
      <c r="AJ284" t="s">
        <v>62</v>
      </c>
      <c r="AK284" t="s">
        <v>62</v>
      </c>
      <c r="AL284" t="s">
        <v>62</v>
      </c>
      <c r="AM284" t="s">
        <v>62</v>
      </c>
      <c r="AN284" t="s">
        <v>62</v>
      </c>
      <c r="AO284" t="s">
        <v>62</v>
      </c>
      <c r="AP284" t="s">
        <v>62</v>
      </c>
      <c r="AQ284" t="s">
        <v>62</v>
      </c>
      <c r="AR284" t="s">
        <v>62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-99</v>
      </c>
      <c r="AZ284">
        <v>-99</v>
      </c>
      <c r="BA284">
        <v>-99</v>
      </c>
      <c r="BB284">
        <v>-99</v>
      </c>
      <c r="BC284">
        <v>-99</v>
      </c>
      <c r="BD284">
        <v>-99</v>
      </c>
      <c r="BE284">
        <v>-99</v>
      </c>
      <c r="BF284">
        <v>-99</v>
      </c>
      <c r="BG284">
        <v>-99</v>
      </c>
      <c r="BH284">
        <f t="shared" si="84"/>
        <v>0</v>
      </c>
      <c r="BI284" t="str">
        <f t="shared" si="85"/>
        <v/>
      </c>
      <c r="BJ284" t="str">
        <f t="shared" si="86"/>
        <v/>
      </c>
      <c r="BK284" t="str">
        <f t="shared" si="87"/>
        <v/>
      </c>
      <c r="BL284" t="str">
        <f t="shared" si="88"/>
        <v/>
      </c>
      <c r="BM284" t="str">
        <f t="shared" si="89"/>
        <v/>
      </c>
      <c r="BN284" t="str">
        <f t="shared" si="90"/>
        <v/>
      </c>
      <c r="BO284" t="str">
        <f t="shared" si="91"/>
        <v/>
      </c>
      <c r="BP284" t="str">
        <f t="shared" si="92"/>
        <v/>
      </c>
      <c r="BQ284" t="str">
        <f t="shared" si="93"/>
        <v/>
      </c>
      <c r="BR284" t="str">
        <f t="shared" si="94"/>
        <v/>
      </c>
      <c r="BS284" t="str">
        <f t="shared" si="95"/>
        <v/>
      </c>
      <c r="BT284" t="str">
        <f t="shared" si="96"/>
        <v/>
      </c>
      <c r="BU284" t="str">
        <f t="shared" si="97"/>
        <v/>
      </c>
      <c r="BV284" t="str">
        <f t="shared" si="98"/>
        <v/>
      </c>
      <c r="BW284">
        <f t="shared" si="99"/>
        <v>0</v>
      </c>
      <c r="BX284">
        <f t="shared" si="100"/>
        <v>1</v>
      </c>
      <c r="BY284">
        <f t="shared" si="101"/>
        <v>0</v>
      </c>
      <c r="BZ284">
        <f t="shared" si="102"/>
        <v>0</v>
      </c>
      <c r="CA284">
        <f t="shared" si="103"/>
        <v>0</v>
      </c>
      <c r="CB284">
        <f t="shared" si="104"/>
        <v>1</v>
      </c>
    </row>
    <row r="285" spans="1:80" x14ac:dyDescent="0.35">
      <c r="A285">
        <v>4.4836565000000004</v>
      </c>
      <c r="B285">
        <v>2009</v>
      </c>
      <c r="C285">
        <v>59</v>
      </c>
      <c r="D285">
        <v>1</v>
      </c>
      <c r="E285">
        <v>3</v>
      </c>
      <c r="F285">
        <v>-9</v>
      </c>
      <c r="G285">
        <v>0</v>
      </c>
      <c r="H285">
        <v>6641</v>
      </c>
      <c r="I285">
        <v>4</v>
      </c>
      <c r="J285">
        <v>2</v>
      </c>
      <c r="K285">
        <v>236500</v>
      </c>
      <c r="L285">
        <v>4</v>
      </c>
      <c r="M285">
        <v>-9</v>
      </c>
      <c r="N285">
        <v>20</v>
      </c>
      <c r="O285">
        <v>41401</v>
      </c>
      <c r="P285">
        <v>4111</v>
      </c>
      <c r="Q285">
        <v>4280</v>
      </c>
      <c r="R285">
        <v>412</v>
      </c>
      <c r="S285">
        <v>42731</v>
      </c>
      <c r="T285" t="s">
        <v>107</v>
      </c>
      <c r="U285">
        <v>25000</v>
      </c>
      <c r="V285">
        <v>2449</v>
      </c>
      <c r="W285">
        <v>27801</v>
      </c>
      <c r="X285" t="s">
        <v>103</v>
      </c>
      <c r="Y285" t="s">
        <v>93</v>
      </c>
      <c r="Z285">
        <v>4019</v>
      </c>
      <c r="AA285" t="s">
        <v>67</v>
      </c>
      <c r="AB285">
        <v>42832</v>
      </c>
      <c r="AC285" t="s">
        <v>61</v>
      </c>
      <c r="AD285">
        <v>3768</v>
      </c>
      <c r="AE285">
        <v>3607</v>
      </c>
      <c r="AF285">
        <v>48</v>
      </c>
      <c r="AG285">
        <v>24</v>
      </c>
      <c r="AH285">
        <v>41</v>
      </c>
      <c r="AI285">
        <v>66</v>
      </c>
      <c r="AJ285" t="s">
        <v>62</v>
      </c>
      <c r="AK285" t="s">
        <v>62</v>
      </c>
      <c r="AL285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-99</v>
      </c>
      <c r="AZ285">
        <v>-99</v>
      </c>
      <c r="BA285">
        <v>-99</v>
      </c>
      <c r="BB285">
        <v>-99</v>
      </c>
      <c r="BC285">
        <v>-99</v>
      </c>
      <c r="BD285">
        <v>-99</v>
      </c>
      <c r="BE285">
        <v>-99</v>
      </c>
      <c r="BF285">
        <v>-99</v>
      </c>
      <c r="BG285">
        <v>-99</v>
      </c>
      <c r="BH285">
        <f t="shared" si="84"/>
        <v>0</v>
      </c>
      <c r="BI285" t="str">
        <f t="shared" si="85"/>
        <v/>
      </c>
      <c r="BJ285" t="str">
        <f t="shared" si="86"/>
        <v/>
      </c>
      <c r="BK285" t="str">
        <f t="shared" si="87"/>
        <v/>
      </c>
      <c r="BL285" t="str">
        <f t="shared" si="88"/>
        <v/>
      </c>
      <c r="BM285" t="str">
        <f t="shared" si="89"/>
        <v/>
      </c>
      <c r="BN285" t="str">
        <f t="shared" si="90"/>
        <v/>
      </c>
      <c r="BO285" t="str">
        <f t="shared" si="91"/>
        <v/>
      </c>
      <c r="BP285" t="str">
        <f t="shared" si="92"/>
        <v/>
      </c>
      <c r="BQ285" t="str">
        <f t="shared" si="93"/>
        <v/>
      </c>
      <c r="BR285" t="str">
        <f t="shared" si="94"/>
        <v/>
      </c>
      <c r="BS285" t="str">
        <f t="shared" si="95"/>
        <v/>
      </c>
      <c r="BT285" t="str">
        <f t="shared" si="96"/>
        <v/>
      </c>
      <c r="BU285" t="str">
        <f t="shared" si="97"/>
        <v/>
      </c>
      <c r="BV285" t="str">
        <f t="shared" si="98"/>
        <v/>
      </c>
      <c r="BW285">
        <f t="shared" si="99"/>
        <v>0</v>
      </c>
      <c r="BX285">
        <f t="shared" si="100"/>
        <v>1</v>
      </c>
      <c r="BY285">
        <f t="shared" si="101"/>
        <v>0</v>
      </c>
      <c r="BZ285">
        <f t="shared" si="102"/>
        <v>0</v>
      </c>
      <c r="CA285">
        <f t="shared" si="103"/>
        <v>0</v>
      </c>
      <c r="CB285">
        <f t="shared" si="104"/>
        <v>1</v>
      </c>
    </row>
    <row r="286" spans="1:80" x14ac:dyDescent="0.35">
      <c r="A286">
        <v>4.6981218</v>
      </c>
      <c r="B286">
        <v>2009</v>
      </c>
      <c r="C286">
        <v>59</v>
      </c>
      <c r="D286">
        <v>0</v>
      </c>
      <c r="E286">
        <v>2</v>
      </c>
      <c r="F286">
        <v>-9</v>
      </c>
      <c r="G286">
        <v>0</v>
      </c>
      <c r="H286">
        <v>20060</v>
      </c>
      <c r="I286">
        <v>13</v>
      </c>
      <c r="J286">
        <v>1</v>
      </c>
      <c r="K286">
        <v>235721</v>
      </c>
      <c r="L286">
        <v>2</v>
      </c>
      <c r="M286">
        <v>3</v>
      </c>
      <c r="N286">
        <v>1</v>
      </c>
      <c r="O286">
        <v>41071</v>
      </c>
      <c r="P286">
        <v>42821</v>
      </c>
      <c r="Q286">
        <v>51881</v>
      </c>
      <c r="R286">
        <v>570</v>
      </c>
      <c r="S286">
        <v>78551</v>
      </c>
      <c r="T286">
        <v>5849</v>
      </c>
      <c r="U286">
        <v>5119</v>
      </c>
      <c r="V286">
        <v>99590</v>
      </c>
      <c r="W286">
        <v>2762</v>
      </c>
      <c r="X286">
        <v>2639</v>
      </c>
      <c r="Y286">
        <v>4280</v>
      </c>
      <c r="Z286">
        <v>496</v>
      </c>
      <c r="AA286">
        <v>2859</v>
      </c>
      <c r="AB286">
        <v>4240</v>
      </c>
      <c r="AC286">
        <v>4168</v>
      </c>
      <c r="AD286">
        <v>3768</v>
      </c>
      <c r="AE286">
        <v>3723</v>
      </c>
      <c r="AF286">
        <v>9672</v>
      </c>
      <c r="AG286">
        <v>66</v>
      </c>
      <c r="AH286">
        <v>3606</v>
      </c>
      <c r="AI286">
        <v>3897</v>
      </c>
      <c r="AJ286">
        <v>9604</v>
      </c>
      <c r="AK286">
        <v>45</v>
      </c>
      <c r="AL286">
        <v>41</v>
      </c>
      <c r="AM286">
        <v>8842</v>
      </c>
      <c r="AN286">
        <v>8856</v>
      </c>
      <c r="AO286" t="s">
        <v>62</v>
      </c>
      <c r="AP286" t="s">
        <v>62</v>
      </c>
      <c r="AQ286" t="s">
        <v>62</v>
      </c>
      <c r="AR286" t="s">
        <v>62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-99</v>
      </c>
      <c r="BE286">
        <v>-99</v>
      </c>
      <c r="BF286">
        <v>-99</v>
      </c>
      <c r="BG286">
        <v>-99</v>
      </c>
      <c r="BH286">
        <f t="shared" si="84"/>
        <v>0</v>
      </c>
      <c r="BI286" t="str">
        <f t="shared" si="85"/>
        <v/>
      </c>
      <c r="BJ286" t="str">
        <f t="shared" si="86"/>
        <v/>
      </c>
      <c r="BK286" t="str">
        <f t="shared" si="87"/>
        <v/>
      </c>
      <c r="BL286" t="str">
        <f t="shared" si="88"/>
        <v/>
      </c>
      <c r="BM286" t="str">
        <f t="shared" si="89"/>
        <v/>
      </c>
      <c r="BN286" t="str">
        <f t="shared" si="90"/>
        <v/>
      </c>
      <c r="BO286" t="str">
        <f t="shared" si="91"/>
        <v/>
      </c>
      <c r="BP286" t="str">
        <f t="shared" si="92"/>
        <v/>
      </c>
      <c r="BQ286" t="str">
        <f t="shared" si="93"/>
        <v/>
      </c>
      <c r="BR286" t="str">
        <f t="shared" si="94"/>
        <v/>
      </c>
      <c r="BS286" t="str">
        <f t="shared" si="95"/>
        <v/>
      </c>
      <c r="BT286" t="str">
        <f t="shared" si="96"/>
        <v/>
      </c>
      <c r="BU286" t="str">
        <f t="shared" si="97"/>
        <v/>
      </c>
      <c r="BV286" t="str">
        <f t="shared" si="98"/>
        <v/>
      </c>
      <c r="BW286">
        <f t="shared" si="99"/>
        <v>0</v>
      </c>
      <c r="BX286">
        <f t="shared" si="100"/>
        <v>1</v>
      </c>
      <c r="BY286">
        <f t="shared" si="101"/>
        <v>1</v>
      </c>
      <c r="BZ286">
        <f t="shared" si="102"/>
        <v>1</v>
      </c>
      <c r="CA286">
        <f t="shared" si="103"/>
        <v>1</v>
      </c>
      <c r="CB286">
        <f t="shared" si="104"/>
        <v>1</v>
      </c>
    </row>
    <row r="287" spans="1:80" x14ac:dyDescent="0.35">
      <c r="A287">
        <v>5.6621094999999997</v>
      </c>
      <c r="B287">
        <v>2009</v>
      </c>
      <c r="C287">
        <v>59</v>
      </c>
      <c r="D287">
        <v>1</v>
      </c>
      <c r="E287">
        <v>3</v>
      </c>
      <c r="F287">
        <v>4</v>
      </c>
      <c r="G287">
        <v>1</v>
      </c>
      <c r="H287">
        <v>36205</v>
      </c>
      <c r="I287">
        <v>8</v>
      </c>
      <c r="J287">
        <v>1</v>
      </c>
      <c r="K287">
        <v>117641</v>
      </c>
      <c r="L287">
        <v>2</v>
      </c>
      <c r="M287">
        <v>2</v>
      </c>
      <c r="N287">
        <v>20</v>
      </c>
      <c r="O287">
        <v>41401</v>
      </c>
      <c r="P287">
        <v>42843</v>
      </c>
      <c r="Q287">
        <v>4111</v>
      </c>
      <c r="R287">
        <v>4142</v>
      </c>
      <c r="S287">
        <v>40291</v>
      </c>
      <c r="T287">
        <v>4280</v>
      </c>
      <c r="U287">
        <v>4148</v>
      </c>
      <c r="V287">
        <v>25000</v>
      </c>
      <c r="W287">
        <v>2724</v>
      </c>
      <c r="X287">
        <v>41402</v>
      </c>
      <c r="Y287" t="s">
        <v>75</v>
      </c>
      <c r="Z287" t="s">
        <v>127</v>
      </c>
      <c r="AA287" t="s">
        <v>61</v>
      </c>
      <c r="AB287" t="s">
        <v>61</v>
      </c>
      <c r="AC287" t="s">
        <v>61</v>
      </c>
      <c r="AD287">
        <v>3768</v>
      </c>
      <c r="AE287">
        <v>8857</v>
      </c>
      <c r="AF287">
        <v>66</v>
      </c>
      <c r="AG287">
        <v>3607</v>
      </c>
      <c r="AH287">
        <v>45</v>
      </c>
      <c r="AI287">
        <v>40</v>
      </c>
      <c r="AJ287">
        <v>9920</v>
      </c>
      <c r="AK287" t="s">
        <v>62</v>
      </c>
      <c r="AL287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-99</v>
      </c>
      <c r="BA287">
        <v>-99</v>
      </c>
      <c r="BB287">
        <v>-99</v>
      </c>
      <c r="BC287">
        <v>-99</v>
      </c>
      <c r="BD287">
        <v>-99</v>
      </c>
      <c r="BE287">
        <v>-99</v>
      </c>
      <c r="BF287">
        <v>-99</v>
      </c>
      <c r="BG287">
        <v>-99</v>
      </c>
      <c r="BH287">
        <f t="shared" si="84"/>
        <v>0</v>
      </c>
      <c r="BI287" t="str">
        <f t="shared" si="85"/>
        <v/>
      </c>
      <c r="BJ287" t="str">
        <f t="shared" si="86"/>
        <v/>
      </c>
      <c r="BK287" t="str">
        <f t="shared" si="87"/>
        <v/>
      </c>
      <c r="BL287" t="str">
        <f t="shared" si="88"/>
        <v/>
      </c>
      <c r="BM287" t="str">
        <f t="shared" si="89"/>
        <v/>
      </c>
      <c r="BN287" t="str">
        <f t="shared" si="90"/>
        <v/>
      </c>
      <c r="BO287" t="str">
        <f t="shared" si="91"/>
        <v/>
      </c>
      <c r="BP287" t="str">
        <f t="shared" si="92"/>
        <v/>
      </c>
      <c r="BQ287" t="str">
        <f t="shared" si="93"/>
        <v/>
      </c>
      <c r="BR287" t="str">
        <f t="shared" si="94"/>
        <v/>
      </c>
      <c r="BS287" t="str">
        <f t="shared" si="95"/>
        <v/>
      </c>
      <c r="BT287" t="str">
        <f t="shared" si="96"/>
        <v/>
      </c>
      <c r="BU287" t="str">
        <f t="shared" si="97"/>
        <v/>
      </c>
      <c r="BV287" t="str">
        <f t="shared" si="98"/>
        <v/>
      </c>
      <c r="BW287">
        <f t="shared" si="99"/>
        <v>0</v>
      </c>
      <c r="BX287">
        <f t="shared" si="100"/>
        <v>1</v>
      </c>
      <c r="BY287">
        <f t="shared" si="101"/>
        <v>0</v>
      </c>
      <c r="BZ287">
        <f t="shared" si="102"/>
        <v>0</v>
      </c>
      <c r="CA287">
        <f t="shared" si="103"/>
        <v>0</v>
      </c>
      <c r="CB287">
        <f t="shared" si="104"/>
        <v>1</v>
      </c>
    </row>
    <row r="288" spans="1:80" x14ac:dyDescent="0.35">
      <c r="A288">
        <v>5.4423605999999998</v>
      </c>
      <c r="B288">
        <v>2009</v>
      </c>
      <c r="C288">
        <v>59</v>
      </c>
      <c r="D288">
        <v>0</v>
      </c>
      <c r="E288">
        <v>3</v>
      </c>
      <c r="F288">
        <v>-9</v>
      </c>
      <c r="G288">
        <v>1</v>
      </c>
      <c r="H288">
        <v>40074</v>
      </c>
      <c r="I288">
        <v>1</v>
      </c>
      <c r="J288">
        <v>1</v>
      </c>
      <c r="K288">
        <v>107063</v>
      </c>
      <c r="L288">
        <v>1</v>
      </c>
      <c r="M288">
        <v>3</v>
      </c>
      <c r="N288">
        <v>1</v>
      </c>
      <c r="O288">
        <v>41071</v>
      </c>
      <c r="P288">
        <v>2763</v>
      </c>
      <c r="Q288">
        <v>71690</v>
      </c>
      <c r="R288">
        <v>42789</v>
      </c>
      <c r="S288">
        <v>3970</v>
      </c>
      <c r="T288">
        <v>4240</v>
      </c>
      <c r="U288">
        <v>2875</v>
      </c>
      <c r="V288">
        <v>41401</v>
      </c>
      <c r="W288">
        <v>4019</v>
      </c>
      <c r="X288">
        <v>4280</v>
      </c>
      <c r="Y288">
        <v>2859</v>
      </c>
      <c r="Z288">
        <v>4148</v>
      </c>
      <c r="AA288">
        <v>42731</v>
      </c>
      <c r="AB288">
        <v>25000</v>
      </c>
      <c r="AC288">
        <v>78551</v>
      </c>
      <c r="AD288">
        <v>3763</v>
      </c>
      <c r="AE288">
        <v>66</v>
      </c>
      <c r="AF288">
        <v>45</v>
      </c>
      <c r="AG288">
        <v>9744</v>
      </c>
      <c r="AH288">
        <v>41</v>
      </c>
      <c r="AI288">
        <v>3723</v>
      </c>
      <c r="AJ288">
        <v>8856</v>
      </c>
      <c r="AK288">
        <v>8853</v>
      </c>
      <c r="AL288">
        <v>3606</v>
      </c>
      <c r="AM288">
        <v>3768</v>
      </c>
      <c r="AN288" t="s">
        <v>62</v>
      </c>
      <c r="AO288" t="s">
        <v>62</v>
      </c>
      <c r="AP288" t="s">
        <v>62</v>
      </c>
      <c r="AQ288" t="s">
        <v>62</v>
      </c>
      <c r="AR288" t="s">
        <v>62</v>
      </c>
      <c r="AS288">
        <v>1</v>
      </c>
      <c r="AT288">
        <v>1</v>
      </c>
      <c r="AU288">
        <v>1</v>
      </c>
      <c r="AV288">
        <v>3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-99</v>
      </c>
      <c r="BD288">
        <v>-99</v>
      </c>
      <c r="BE288">
        <v>-99</v>
      </c>
      <c r="BF288">
        <v>-99</v>
      </c>
      <c r="BG288">
        <v>-99</v>
      </c>
      <c r="BH288" t="str">
        <f t="shared" si="84"/>
        <v/>
      </c>
      <c r="BI288" t="str">
        <f t="shared" si="85"/>
        <v/>
      </c>
      <c r="BJ288" t="str">
        <f t="shared" si="86"/>
        <v/>
      </c>
      <c r="BK288" t="str">
        <f t="shared" si="87"/>
        <v/>
      </c>
      <c r="BL288" t="str">
        <f t="shared" si="88"/>
        <v/>
      </c>
      <c r="BM288" t="str">
        <f t="shared" si="89"/>
        <v/>
      </c>
      <c r="BN288" t="str">
        <f t="shared" si="90"/>
        <v/>
      </c>
      <c r="BO288" t="str">
        <f t="shared" si="91"/>
        <v/>
      </c>
      <c r="BP288" t="str">
        <f t="shared" si="92"/>
        <v/>
      </c>
      <c r="BQ288">
        <f t="shared" si="93"/>
        <v>1</v>
      </c>
      <c r="BR288" t="str">
        <f t="shared" si="94"/>
        <v/>
      </c>
      <c r="BS288" t="str">
        <f t="shared" si="95"/>
        <v/>
      </c>
      <c r="BT288" t="str">
        <f t="shared" si="96"/>
        <v/>
      </c>
      <c r="BU288" t="str">
        <f t="shared" si="97"/>
        <v/>
      </c>
      <c r="BV288" t="str">
        <f t="shared" si="98"/>
        <v/>
      </c>
      <c r="BW288">
        <f t="shared" si="99"/>
        <v>1</v>
      </c>
      <c r="BX288">
        <f t="shared" si="100"/>
        <v>1</v>
      </c>
      <c r="BY288">
        <f t="shared" si="101"/>
        <v>1</v>
      </c>
      <c r="BZ288">
        <f t="shared" si="102"/>
        <v>1</v>
      </c>
      <c r="CA288">
        <f t="shared" si="103"/>
        <v>1</v>
      </c>
      <c r="CB288">
        <f t="shared" si="104"/>
        <v>1</v>
      </c>
    </row>
    <row r="289" spans="1:80" x14ac:dyDescent="0.35">
      <c r="A289">
        <v>4.5808131000000003</v>
      </c>
      <c r="B289">
        <v>2009</v>
      </c>
      <c r="C289">
        <v>59</v>
      </c>
      <c r="D289">
        <v>0</v>
      </c>
      <c r="E289">
        <v>1</v>
      </c>
      <c r="F289">
        <v>-9</v>
      </c>
      <c r="G289">
        <v>0</v>
      </c>
      <c r="H289">
        <v>40131</v>
      </c>
      <c r="I289">
        <v>1</v>
      </c>
      <c r="J289">
        <v>2</v>
      </c>
      <c r="K289">
        <v>91591</v>
      </c>
      <c r="L289">
        <v>2</v>
      </c>
      <c r="M289">
        <v>3</v>
      </c>
      <c r="N289">
        <v>1</v>
      </c>
      <c r="O289">
        <v>41401</v>
      </c>
      <c r="P289">
        <v>4111</v>
      </c>
      <c r="Q289">
        <v>4019</v>
      </c>
      <c r="R289">
        <v>2724</v>
      </c>
      <c r="S289">
        <v>25000</v>
      </c>
      <c r="T289">
        <v>2449</v>
      </c>
      <c r="U289">
        <v>5859</v>
      </c>
      <c r="V289">
        <v>27800</v>
      </c>
      <c r="W289" t="s">
        <v>129</v>
      </c>
      <c r="X289" t="s">
        <v>64</v>
      </c>
      <c r="Y289" t="s">
        <v>75</v>
      </c>
      <c r="Z289" t="s">
        <v>65</v>
      </c>
      <c r="AA289" t="s">
        <v>69</v>
      </c>
      <c r="AB289" t="s">
        <v>61</v>
      </c>
      <c r="AC289" t="s">
        <v>61</v>
      </c>
      <c r="AD289">
        <v>3768</v>
      </c>
      <c r="AE289">
        <v>66</v>
      </c>
      <c r="AF289">
        <v>3607</v>
      </c>
      <c r="AG289">
        <v>45</v>
      </c>
      <c r="AH289">
        <v>40</v>
      </c>
      <c r="AI289">
        <v>24</v>
      </c>
      <c r="AJ289" t="s">
        <v>62</v>
      </c>
      <c r="AK289" t="s">
        <v>62</v>
      </c>
      <c r="AL289" t="s">
        <v>62</v>
      </c>
      <c r="AM289" t="s">
        <v>62</v>
      </c>
      <c r="AN289" t="s">
        <v>62</v>
      </c>
      <c r="AO289" t="s">
        <v>62</v>
      </c>
      <c r="AP289" t="s">
        <v>62</v>
      </c>
      <c r="AQ289" t="s">
        <v>62</v>
      </c>
      <c r="AR289" t="s">
        <v>62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-99</v>
      </c>
      <c r="AZ289">
        <v>-99</v>
      </c>
      <c r="BA289">
        <v>-99</v>
      </c>
      <c r="BB289">
        <v>-99</v>
      </c>
      <c r="BC289">
        <v>-99</v>
      </c>
      <c r="BD289">
        <v>-99</v>
      </c>
      <c r="BE289">
        <v>-99</v>
      </c>
      <c r="BF289">
        <v>-99</v>
      </c>
      <c r="BG289">
        <v>-99</v>
      </c>
      <c r="BH289">
        <f t="shared" si="84"/>
        <v>1</v>
      </c>
      <c r="BI289" t="str">
        <f t="shared" si="85"/>
        <v/>
      </c>
      <c r="BJ289" t="str">
        <f t="shared" si="86"/>
        <v/>
      </c>
      <c r="BK289" t="str">
        <f t="shared" si="87"/>
        <v/>
      </c>
      <c r="BL289" t="str">
        <f t="shared" si="88"/>
        <v/>
      </c>
      <c r="BM289" t="str">
        <f t="shared" si="89"/>
        <v/>
      </c>
      <c r="BN289" t="str">
        <f t="shared" si="90"/>
        <v/>
      </c>
      <c r="BO289" t="str">
        <f t="shared" si="91"/>
        <v/>
      </c>
      <c r="BP289" t="str">
        <f t="shared" si="92"/>
        <v/>
      </c>
      <c r="BQ289" t="str">
        <f t="shared" si="93"/>
        <v/>
      </c>
      <c r="BR289" t="str">
        <f t="shared" si="94"/>
        <v/>
      </c>
      <c r="BS289" t="str">
        <f t="shared" si="95"/>
        <v/>
      </c>
      <c r="BT289" t="str">
        <f t="shared" si="96"/>
        <v/>
      </c>
      <c r="BU289" t="str">
        <f t="shared" si="97"/>
        <v/>
      </c>
      <c r="BV289" t="str">
        <f t="shared" si="98"/>
        <v/>
      </c>
      <c r="BW289">
        <f t="shared" si="99"/>
        <v>1</v>
      </c>
      <c r="BX289">
        <f t="shared" si="100"/>
        <v>1</v>
      </c>
      <c r="BY289">
        <f t="shared" si="101"/>
        <v>0</v>
      </c>
      <c r="BZ289">
        <f t="shared" si="102"/>
        <v>0</v>
      </c>
      <c r="CA289">
        <f t="shared" si="103"/>
        <v>0</v>
      </c>
      <c r="CB289">
        <f t="shared" si="104"/>
        <v>0</v>
      </c>
    </row>
    <row r="290" spans="1:80" x14ac:dyDescent="0.35">
      <c r="A290">
        <v>4.6981218</v>
      </c>
      <c r="B290">
        <v>2009</v>
      </c>
      <c r="C290">
        <v>59</v>
      </c>
      <c r="D290">
        <v>0</v>
      </c>
      <c r="E290">
        <v>6</v>
      </c>
      <c r="F290">
        <v>-9</v>
      </c>
      <c r="G290">
        <v>0</v>
      </c>
      <c r="H290">
        <v>55075</v>
      </c>
      <c r="I290">
        <v>1</v>
      </c>
      <c r="J290">
        <v>1</v>
      </c>
      <c r="K290">
        <v>76741</v>
      </c>
      <c r="L290">
        <v>2</v>
      </c>
      <c r="M290">
        <v>2</v>
      </c>
      <c r="N290">
        <v>1</v>
      </c>
      <c r="O290">
        <v>41071</v>
      </c>
      <c r="P290">
        <v>4280</v>
      </c>
      <c r="Q290">
        <v>4275</v>
      </c>
      <c r="R290">
        <v>4271</v>
      </c>
      <c r="S290">
        <v>78551</v>
      </c>
      <c r="T290">
        <v>99931</v>
      </c>
      <c r="U290">
        <v>389</v>
      </c>
      <c r="V290">
        <v>99592</v>
      </c>
      <c r="W290">
        <v>51881</v>
      </c>
      <c r="X290">
        <v>5845</v>
      </c>
      <c r="Y290">
        <v>4260</v>
      </c>
      <c r="Z290">
        <v>570</v>
      </c>
      <c r="AA290">
        <v>5070</v>
      </c>
      <c r="AB290">
        <v>25012</v>
      </c>
      <c r="AC290">
        <v>2800</v>
      </c>
      <c r="AD290">
        <v>66</v>
      </c>
      <c r="AE290">
        <v>3768</v>
      </c>
      <c r="AF290">
        <v>3794</v>
      </c>
      <c r="AG290">
        <v>3607</v>
      </c>
      <c r="AH290">
        <v>3722</v>
      </c>
      <c r="AI290">
        <v>9672</v>
      </c>
      <c r="AJ290">
        <v>9604</v>
      </c>
      <c r="AK290">
        <v>3778</v>
      </c>
      <c r="AL290">
        <v>40</v>
      </c>
      <c r="AM290">
        <v>45</v>
      </c>
      <c r="AN290">
        <v>8856</v>
      </c>
      <c r="AO290">
        <v>8853</v>
      </c>
      <c r="AP290">
        <v>9929</v>
      </c>
      <c r="AQ290">
        <v>3723</v>
      </c>
      <c r="AR290">
        <v>8856</v>
      </c>
      <c r="AS290">
        <v>1</v>
      </c>
      <c r="AT290">
        <v>1</v>
      </c>
      <c r="AU290">
        <v>14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 t="str">
        <f t="shared" si="84"/>
        <v/>
      </c>
      <c r="BI290">
        <f t="shared" si="85"/>
        <v>1</v>
      </c>
      <c r="BJ290" t="str">
        <f t="shared" si="86"/>
        <v/>
      </c>
      <c r="BK290" t="str">
        <f t="shared" si="87"/>
        <v/>
      </c>
      <c r="BL290" t="str">
        <f t="shared" si="88"/>
        <v/>
      </c>
      <c r="BM290" t="str">
        <f t="shared" si="89"/>
        <v/>
      </c>
      <c r="BN290" t="str">
        <f t="shared" si="90"/>
        <v/>
      </c>
      <c r="BO290" t="str">
        <f t="shared" si="91"/>
        <v/>
      </c>
      <c r="BP290" t="str">
        <f t="shared" si="92"/>
        <v/>
      </c>
      <c r="BQ290" t="str">
        <f t="shared" si="93"/>
        <v/>
      </c>
      <c r="BR290" t="str">
        <f t="shared" si="94"/>
        <v/>
      </c>
      <c r="BS290" t="str">
        <f t="shared" si="95"/>
        <v/>
      </c>
      <c r="BT290" t="str">
        <f t="shared" si="96"/>
        <v/>
      </c>
      <c r="BU290" t="str">
        <f t="shared" si="97"/>
        <v/>
      </c>
      <c r="BV290" t="str">
        <f t="shared" si="98"/>
        <v/>
      </c>
      <c r="BW290">
        <f t="shared" si="99"/>
        <v>1</v>
      </c>
      <c r="BX290">
        <f t="shared" si="100"/>
        <v>1</v>
      </c>
      <c r="BY290">
        <f t="shared" si="101"/>
        <v>1</v>
      </c>
      <c r="BZ290">
        <f t="shared" si="102"/>
        <v>1</v>
      </c>
      <c r="CA290">
        <f t="shared" si="103"/>
        <v>1</v>
      </c>
      <c r="CB290">
        <f t="shared" si="104"/>
        <v>1</v>
      </c>
    </row>
    <row r="291" spans="1:80" x14ac:dyDescent="0.35">
      <c r="A291">
        <v>4.9374741000000002</v>
      </c>
      <c r="B291">
        <v>2010</v>
      </c>
      <c r="C291">
        <v>59</v>
      </c>
      <c r="D291">
        <v>1</v>
      </c>
      <c r="E291">
        <v>3</v>
      </c>
      <c r="F291">
        <v>-9</v>
      </c>
      <c r="G291">
        <v>1</v>
      </c>
      <c r="H291">
        <v>4138</v>
      </c>
      <c r="I291">
        <v>1</v>
      </c>
      <c r="J291">
        <v>5</v>
      </c>
      <c r="K291">
        <v>230875</v>
      </c>
      <c r="L291">
        <v>-9</v>
      </c>
      <c r="M291">
        <v>2</v>
      </c>
      <c r="N291">
        <v>20</v>
      </c>
      <c r="O291">
        <v>41071</v>
      </c>
      <c r="P291">
        <v>42821</v>
      </c>
      <c r="Q291">
        <v>20285</v>
      </c>
      <c r="R291">
        <v>4280</v>
      </c>
      <c r="S291">
        <v>2859</v>
      </c>
      <c r="T291">
        <v>3569</v>
      </c>
      <c r="U291">
        <v>41401</v>
      </c>
      <c r="V291">
        <v>2409</v>
      </c>
      <c r="W291">
        <v>7102</v>
      </c>
      <c r="X291">
        <v>71590</v>
      </c>
      <c r="Y291">
        <v>4430</v>
      </c>
      <c r="Z291">
        <v>73390</v>
      </c>
      <c r="AA291" t="s">
        <v>61</v>
      </c>
      <c r="AB291" t="s">
        <v>61</v>
      </c>
      <c r="AC291" t="s">
        <v>61</v>
      </c>
      <c r="AD291">
        <v>3768</v>
      </c>
      <c r="AE291">
        <v>3722</v>
      </c>
      <c r="AF291">
        <v>66</v>
      </c>
      <c r="AG291">
        <v>3606</v>
      </c>
      <c r="AH291">
        <v>46</v>
      </c>
      <c r="AI291">
        <v>41</v>
      </c>
      <c r="AJ291">
        <v>8856</v>
      </c>
      <c r="AK291">
        <v>8853</v>
      </c>
      <c r="AL291">
        <v>9920</v>
      </c>
      <c r="AM291">
        <v>9904</v>
      </c>
      <c r="AN291" t="s">
        <v>62</v>
      </c>
      <c r="AO291" t="s">
        <v>62</v>
      </c>
      <c r="AP291" t="s">
        <v>62</v>
      </c>
      <c r="AQ291" t="s">
        <v>62</v>
      </c>
      <c r="AR291" t="s">
        <v>62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-99</v>
      </c>
      <c r="AZ291">
        <v>-99</v>
      </c>
      <c r="BA291">
        <v>-99</v>
      </c>
      <c r="BB291">
        <v>-99</v>
      </c>
      <c r="BC291">
        <v>-99</v>
      </c>
      <c r="BD291">
        <v>-99</v>
      </c>
      <c r="BE291">
        <v>-99</v>
      </c>
      <c r="BF291">
        <v>-99</v>
      </c>
      <c r="BG291">
        <v>-99</v>
      </c>
      <c r="BH291">
        <f t="shared" si="84"/>
        <v>1</v>
      </c>
      <c r="BI291" t="str">
        <f t="shared" si="85"/>
        <v/>
      </c>
      <c r="BJ291" t="str">
        <f t="shared" si="86"/>
        <v/>
      </c>
      <c r="BK291" t="str">
        <f t="shared" si="87"/>
        <v/>
      </c>
      <c r="BL291" t="str">
        <f t="shared" si="88"/>
        <v/>
      </c>
      <c r="BM291" t="str">
        <f t="shared" si="89"/>
        <v/>
      </c>
      <c r="BN291" t="str">
        <f t="shared" si="90"/>
        <v/>
      </c>
      <c r="BO291" t="str">
        <f t="shared" si="91"/>
        <v/>
      </c>
      <c r="BP291" t="str">
        <f t="shared" si="92"/>
        <v/>
      </c>
      <c r="BQ291" t="str">
        <f t="shared" si="93"/>
        <v/>
      </c>
      <c r="BR291" t="str">
        <f t="shared" si="94"/>
        <v/>
      </c>
      <c r="BS291" t="str">
        <f t="shared" si="95"/>
        <v/>
      </c>
      <c r="BT291" t="str">
        <f t="shared" si="96"/>
        <v/>
      </c>
      <c r="BU291" t="str">
        <f t="shared" si="97"/>
        <v/>
      </c>
      <c r="BV291" t="str">
        <f t="shared" si="98"/>
        <v/>
      </c>
      <c r="BW291">
        <f t="shared" si="99"/>
        <v>1</v>
      </c>
      <c r="BX291">
        <f t="shared" si="100"/>
        <v>1</v>
      </c>
      <c r="BY291">
        <f t="shared" si="101"/>
        <v>0</v>
      </c>
      <c r="BZ291">
        <f t="shared" si="102"/>
        <v>1</v>
      </c>
      <c r="CA291">
        <f t="shared" si="103"/>
        <v>1</v>
      </c>
      <c r="CB291">
        <f t="shared" si="104"/>
        <v>1</v>
      </c>
    </row>
    <row r="292" spans="1:80" x14ac:dyDescent="0.35">
      <c r="A292">
        <v>5.3693093999999997</v>
      </c>
      <c r="B292">
        <v>2010</v>
      </c>
      <c r="C292">
        <v>59</v>
      </c>
      <c r="D292">
        <v>1</v>
      </c>
      <c r="E292">
        <v>6</v>
      </c>
      <c r="F292">
        <v>-9</v>
      </c>
      <c r="G292">
        <v>1</v>
      </c>
      <c r="H292">
        <v>13021</v>
      </c>
      <c r="I292">
        <v>13</v>
      </c>
      <c r="J292">
        <v>1</v>
      </c>
      <c r="K292">
        <v>203787</v>
      </c>
      <c r="L292">
        <v>2</v>
      </c>
      <c r="M292">
        <v>1</v>
      </c>
      <c r="N292">
        <v>20</v>
      </c>
      <c r="O292">
        <v>41401</v>
      </c>
      <c r="P292">
        <v>4111</v>
      </c>
      <c r="Q292">
        <v>7905</v>
      </c>
      <c r="R292">
        <v>4148</v>
      </c>
      <c r="S292">
        <v>2724</v>
      </c>
      <c r="T292">
        <v>4019</v>
      </c>
      <c r="U292">
        <v>53081</v>
      </c>
      <c r="V292">
        <v>27800</v>
      </c>
      <c r="W292" t="s">
        <v>145</v>
      </c>
      <c r="X292" t="s">
        <v>61</v>
      </c>
      <c r="Y292" t="s">
        <v>61</v>
      </c>
      <c r="Z292" t="s">
        <v>61</v>
      </c>
      <c r="AA292" t="s">
        <v>61</v>
      </c>
      <c r="AB292" t="s">
        <v>61</v>
      </c>
      <c r="AC292" t="s">
        <v>61</v>
      </c>
      <c r="AD292">
        <v>3768</v>
      </c>
      <c r="AE292">
        <v>66</v>
      </c>
      <c r="AF292">
        <v>3607</v>
      </c>
      <c r="AG292">
        <v>45</v>
      </c>
      <c r="AH292">
        <v>40</v>
      </c>
      <c r="AI292">
        <v>24</v>
      </c>
      <c r="AJ292" t="s">
        <v>62</v>
      </c>
      <c r="AK292" t="s">
        <v>62</v>
      </c>
      <c r="AL292" t="s">
        <v>62</v>
      </c>
      <c r="AM292" t="s">
        <v>62</v>
      </c>
      <c r="AN292" t="s">
        <v>62</v>
      </c>
      <c r="AO292" t="s">
        <v>62</v>
      </c>
      <c r="AP292" t="s">
        <v>62</v>
      </c>
      <c r="AQ292" t="s">
        <v>62</v>
      </c>
      <c r="AR292" t="s">
        <v>62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-99</v>
      </c>
      <c r="AZ292">
        <v>-99</v>
      </c>
      <c r="BA292">
        <v>-99</v>
      </c>
      <c r="BB292">
        <v>-99</v>
      </c>
      <c r="BC292">
        <v>-99</v>
      </c>
      <c r="BD292">
        <v>-99</v>
      </c>
      <c r="BE292">
        <v>-99</v>
      </c>
      <c r="BF292">
        <v>-99</v>
      </c>
      <c r="BG292">
        <v>-99</v>
      </c>
      <c r="BH292">
        <f t="shared" si="84"/>
        <v>1</v>
      </c>
      <c r="BI292" t="str">
        <f t="shared" si="85"/>
        <v/>
      </c>
      <c r="BJ292" t="str">
        <f t="shared" si="86"/>
        <v/>
      </c>
      <c r="BK292" t="str">
        <f t="shared" si="87"/>
        <v/>
      </c>
      <c r="BL292" t="str">
        <f t="shared" si="88"/>
        <v/>
      </c>
      <c r="BM292" t="str">
        <f t="shared" si="89"/>
        <v/>
      </c>
      <c r="BN292" t="str">
        <f t="shared" si="90"/>
        <v/>
      </c>
      <c r="BO292" t="str">
        <f t="shared" si="91"/>
        <v/>
      </c>
      <c r="BP292" t="str">
        <f t="shared" si="92"/>
        <v/>
      </c>
      <c r="BQ292" t="str">
        <f t="shared" si="93"/>
        <v/>
      </c>
      <c r="BR292" t="str">
        <f t="shared" si="94"/>
        <v/>
      </c>
      <c r="BS292" t="str">
        <f t="shared" si="95"/>
        <v/>
      </c>
      <c r="BT292" t="str">
        <f t="shared" si="96"/>
        <v/>
      </c>
      <c r="BU292" t="str">
        <f t="shared" si="97"/>
        <v/>
      </c>
      <c r="BV292" t="str">
        <f t="shared" si="98"/>
        <v/>
      </c>
      <c r="BW292">
        <f t="shared" si="99"/>
        <v>1</v>
      </c>
      <c r="BX292">
        <f t="shared" si="100"/>
        <v>1</v>
      </c>
      <c r="BY292">
        <f t="shared" si="101"/>
        <v>0</v>
      </c>
      <c r="BZ292">
        <f t="shared" si="102"/>
        <v>0</v>
      </c>
      <c r="CA292">
        <f t="shared" si="103"/>
        <v>0</v>
      </c>
      <c r="CB292">
        <f t="shared" si="104"/>
        <v>0</v>
      </c>
    </row>
    <row r="293" spans="1:80" x14ac:dyDescent="0.35">
      <c r="A293">
        <v>5.4190325000000001</v>
      </c>
      <c r="B293">
        <v>2010</v>
      </c>
      <c r="C293">
        <v>59</v>
      </c>
      <c r="D293">
        <v>0</v>
      </c>
      <c r="E293">
        <v>3</v>
      </c>
      <c r="F293">
        <v>1</v>
      </c>
      <c r="G293">
        <v>0</v>
      </c>
      <c r="H293">
        <v>27048</v>
      </c>
      <c r="I293">
        <v>20</v>
      </c>
      <c r="J293">
        <v>-9</v>
      </c>
      <c r="K293">
        <v>338358</v>
      </c>
      <c r="L293">
        <v>2</v>
      </c>
      <c r="M293">
        <v>2</v>
      </c>
      <c r="N293">
        <v>5</v>
      </c>
      <c r="O293">
        <v>41071</v>
      </c>
      <c r="P293">
        <v>42821</v>
      </c>
      <c r="Q293">
        <v>4280</v>
      </c>
      <c r="R293">
        <v>99812</v>
      </c>
      <c r="S293">
        <v>79902</v>
      </c>
      <c r="T293">
        <v>51881</v>
      </c>
      <c r="U293">
        <v>41401</v>
      </c>
      <c r="V293">
        <v>4148</v>
      </c>
      <c r="W293" t="s">
        <v>75</v>
      </c>
      <c r="X293">
        <v>2724</v>
      </c>
      <c r="Y293">
        <v>2449</v>
      </c>
      <c r="Z293" t="s">
        <v>68</v>
      </c>
      <c r="AA293">
        <v>2752</v>
      </c>
      <c r="AB293" t="s">
        <v>69</v>
      </c>
      <c r="AC293" t="s">
        <v>108</v>
      </c>
      <c r="AD293">
        <v>3768</v>
      </c>
      <c r="AE293">
        <v>8856</v>
      </c>
      <c r="AF293">
        <v>66</v>
      </c>
      <c r="AG293">
        <v>3959</v>
      </c>
      <c r="AH293">
        <v>9904</v>
      </c>
      <c r="AI293">
        <v>8856</v>
      </c>
      <c r="AJ293">
        <v>3606</v>
      </c>
      <c r="AK293">
        <v>45</v>
      </c>
      <c r="AL293">
        <v>40</v>
      </c>
      <c r="AM293">
        <v>9744</v>
      </c>
      <c r="AN293">
        <v>41</v>
      </c>
      <c r="AO293">
        <v>8968</v>
      </c>
      <c r="AP293" t="s">
        <v>62</v>
      </c>
      <c r="AQ293" t="s">
        <v>62</v>
      </c>
      <c r="AR293" t="s">
        <v>62</v>
      </c>
      <c r="AS293">
        <v>2</v>
      </c>
      <c r="AT293">
        <v>0</v>
      </c>
      <c r="AU293">
        <v>2</v>
      </c>
      <c r="AV293">
        <v>3</v>
      </c>
      <c r="AW293">
        <v>5</v>
      </c>
      <c r="AX293">
        <v>2</v>
      </c>
      <c r="AY293">
        <v>2</v>
      </c>
      <c r="AZ293">
        <v>2</v>
      </c>
      <c r="BA293">
        <v>2</v>
      </c>
      <c r="BB293">
        <v>3</v>
      </c>
      <c r="BC293">
        <v>3</v>
      </c>
      <c r="BD293">
        <v>2</v>
      </c>
      <c r="BE293">
        <v>-99</v>
      </c>
      <c r="BF293">
        <v>-99</v>
      </c>
      <c r="BG293">
        <v>-99</v>
      </c>
      <c r="BH293">
        <f t="shared" si="84"/>
        <v>2</v>
      </c>
      <c r="BI293" t="str">
        <f t="shared" si="85"/>
        <v/>
      </c>
      <c r="BJ293" t="str">
        <f t="shared" si="86"/>
        <v/>
      </c>
      <c r="BK293" t="str">
        <f t="shared" si="87"/>
        <v/>
      </c>
      <c r="BL293" t="str">
        <f t="shared" si="88"/>
        <v/>
      </c>
      <c r="BM293" t="str">
        <f t="shared" si="89"/>
        <v/>
      </c>
      <c r="BN293" t="str">
        <f t="shared" si="90"/>
        <v/>
      </c>
      <c r="BO293" t="str">
        <f t="shared" si="91"/>
        <v/>
      </c>
      <c r="BP293" t="str">
        <f t="shared" si="92"/>
        <v/>
      </c>
      <c r="BQ293" t="str">
        <f t="shared" si="93"/>
        <v/>
      </c>
      <c r="BR293" t="str">
        <f t="shared" si="94"/>
        <v/>
      </c>
      <c r="BS293" t="str">
        <f t="shared" si="95"/>
        <v/>
      </c>
      <c r="BT293" t="str">
        <f t="shared" si="96"/>
        <v/>
      </c>
      <c r="BU293" t="str">
        <f t="shared" si="97"/>
        <v/>
      </c>
      <c r="BV293" t="str">
        <f t="shared" si="98"/>
        <v/>
      </c>
      <c r="BW293">
        <f t="shared" si="99"/>
        <v>2</v>
      </c>
      <c r="BX293">
        <f t="shared" si="100"/>
        <v>1</v>
      </c>
      <c r="BY293">
        <f t="shared" si="101"/>
        <v>0</v>
      </c>
      <c r="BZ293">
        <f t="shared" si="102"/>
        <v>1</v>
      </c>
      <c r="CA293">
        <f t="shared" si="103"/>
        <v>1</v>
      </c>
      <c r="CB293">
        <f t="shared" si="104"/>
        <v>1</v>
      </c>
    </row>
    <row r="294" spans="1:80" x14ac:dyDescent="0.35">
      <c r="A294">
        <v>5.4700958999999996</v>
      </c>
      <c r="B294">
        <v>2010</v>
      </c>
      <c r="C294">
        <v>59</v>
      </c>
      <c r="D294">
        <v>1</v>
      </c>
      <c r="E294">
        <v>3</v>
      </c>
      <c r="F294">
        <v>3</v>
      </c>
      <c r="G294">
        <v>0</v>
      </c>
      <c r="H294">
        <v>42201</v>
      </c>
      <c r="I294">
        <v>30</v>
      </c>
      <c r="J294">
        <v>1</v>
      </c>
      <c r="K294">
        <v>1367195</v>
      </c>
      <c r="L294">
        <v>2</v>
      </c>
      <c r="M294">
        <v>1</v>
      </c>
      <c r="N294">
        <v>20</v>
      </c>
      <c r="O294">
        <v>4241</v>
      </c>
      <c r="P294">
        <v>42821</v>
      </c>
      <c r="Q294">
        <v>41071</v>
      </c>
      <c r="R294">
        <v>2851</v>
      </c>
      <c r="S294">
        <v>48241</v>
      </c>
      <c r="T294">
        <v>3811</v>
      </c>
      <c r="U294">
        <v>99592</v>
      </c>
      <c r="V294">
        <v>51881</v>
      </c>
      <c r="W294">
        <v>78552</v>
      </c>
      <c r="X294">
        <v>5849</v>
      </c>
      <c r="Y294">
        <v>2761</v>
      </c>
      <c r="Z294">
        <v>2760</v>
      </c>
      <c r="AA294">
        <v>4254</v>
      </c>
      <c r="AB294">
        <v>1120</v>
      </c>
      <c r="AC294">
        <v>4590</v>
      </c>
      <c r="AD294">
        <v>3768</v>
      </c>
      <c r="AE294">
        <v>3596</v>
      </c>
      <c r="AF294">
        <v>3324</v>
      </c>
      <c r="AG294">
        <v>3893</v>
      </c>
      <c r="AH294">
        <v>9919</v>
      </c>
      <c r="AI294">
        <v>9604</v>
      </c>
      <c r="AJ294">
        <v>9672</v>
      </c>
      <c r="AK294">
        <v>9744</v>
      </c>
      <c r="AL294" t="s">
        <v>62</v>
      </c>
      <c r="AM294" t="s">
        <v>62</v>
      </c>
      <c r="AN294" t="s">
        <v>62</v>
      </c>
      <c r="AO294" t="s">
        <v>62</v>
      </c>
      <c r="AP294" t="s">
        <v>62</v>
      </c>
      <c r="AQ294" t="s">
        <v>62</v>
      </c>
      <c r="AR294" t="s">
        <v>62</v>
      </c>
      <c r="AS294">
        <v>3</v>
      </c>
      <c r="AT294">
        <v>3</v>
      </c>
      <c r="AU294">
        <v>4</v>
      </c>
      <c r="AV294">
        <v>4</v>
      </c>
      <c r="AW294">
        <v>1</v>
      </c>
      <c r="AX294">
        <v>7</v>
      </c>
      <c r="AY294">
        <v>2</v>
      </c>
      <c r="AZ294">
        <v>2</v>
      </c>
      <c r="BA294">
        <v>-99</v>
      </c>
      <c r="BB294">
        <v>-99</v>
      </c>
      <c r="BC294">
        <v>-99</v>
      </c>
      <c r="BD294">
        <v>-99</v>
      </c>
      <c r="BE294">
        <v>-99</v>
      </c>
      <c r="BF294">
        <v>-99</v>
      </c>
      <c r="BG294">
        <v>-99</v>
      </c>
      <c r="BH294">
        <f t="shared" si="84"/>
        <v>3</v>
      </c>
      <c r="BI294" t="str">
        <f t="shared" si="85"/>
        <v/>
      </c>
      <c r="BJ294" t="str">
        <f t="shared" si="86"/>
        <v/>
      </c>
      <c r="BK294" t="str">
        <f t="shared" si="87"/>
        <v/>
      </c>
      <c r="BL294" t="str">
        <f t="shared" si="88"/>
        <v/>
      </c>
      <c r="BM294" t="str">
        <f t="shared" si="89"/>
        <v/>
      </c>
      <c r="BN294" t="str">
        <f t="shared" si="90"/>
        <v/>
      </c>
      <c r="BO294" t="str">
        <f t="shared" si="91"/>
        <v/>
      </c>
      <c r="BP294" t="str">
        <f t="shared" si="92"/>
        <v/>
      </c>
      <c r="BQ294" t="str">
        <f t="shared" si="93"/>
        <v/>
      </c>
      <c r="BR294" t="str">
        <f t="shared" si="94"/>
        <v/>
      </c>
      <c r="BS294" t="str">
        <f t="shared" si="95"/>
        <v/>
      </c>
      <c r="BT294" t="str">
        <f t="shared" si="96"/>
        <v/>
      </c>
      <c r="BU294" t="str">
        <f t="shared" si="97"/>
        <v/>
      </c>
      <c r="BV294" t="str">
        <f t="shared" si="98"/>
        <v/>
      </c>
      <c r="BW294">
        <f t="shared" si="99"/>
        <v>3</v>
      </c>
      <c r="BX294">
        <f t="shared" si="100"/>
        <v>0</v>
      </c>
      <c r="BY294">
        <f t="shared" si="101"/>
        <v>0</v>
      </c>
      <c r="BZ294">
        <f t="shared" si="102"/>
        <v>1</v>
      </c>
      <c r="CA294">
        <f t="shared" si="103"/>
        <v>1</v>
      </c>
      <c r="CB294">
        <f t="shared" si="104"/>
        <v>0</v>
      </c>
    </row>
    <row r="295" spans="1:80" x14ac:dyDescent="0.35">
      <c r="A295">
        <v>5.6696948000000003</v>
      </c>
      <c r="B295">
        <v>2011</v>
      </c>
      <c r="C295">
        <v>59</v>
      </c>
      <c r="D295">
        <v>0</v>
      </c>
      <c r="E295">
        <v>3</v>
      </c>
      <c r="F295">
        <v>-9</v>
      </c>
      <c r="G295">
        <v>0</v>
      </c>
      <c r="H295">
        <v>6624</v>
      </c>
      <c r="I295">
        <v>7</v>
      </c>
      <c r="J295">
        <v>1</v>
      </c>
      <c r="K295">
        <v>258537</v>
      </c>
      <c r="L295">
        <v>1</v>
      </c>
      <c r="M295">
        <v>-9</v>
      </c>
      <c r="N295">
        <v>1</v>
      </c>
      <c r="O295">
        <v>41401</v>
      </c>
      <c r="P295">
        <v>42822</v>
      </c>
      <c r="Q295">
        <v>4271</v>
      </c>
      <c r="R295">
        <v>412</v>
      </c>
      <c r="S295">
        <v>4280</v>
      </c>
      <c r="T295">
        <v>7804</v>
      </c>
      <c r="U295">
        <v>4148</v>
      </c>
      <c r="V295">
        <v>42731</v>
      </c>
      <c r="W295">
        <v>25000</v>
      </c>
      <c r="X295">
        <v>2724</v>
      </c>
      <c r="Y295" t="s">
        <v>68</v>
      </c>
      <c r="Z295" t="s">
        <v>83</v>
      </c>
      <c r="AA295">
        <v>4019</v>
      </c>
      <c r="AB295">
        <v>41402</v>
      </c>
      <c r="AC295" t="s">
        <v>61</v>
      </c>
      <c r="AD295">
        <v>3768</v>
      </c>
      <c r="AE295">
        <v>66</v>
      </c>
      <c r="AF295">
        <v>3723</v>
      </c>
      <c r="AG295">
        <v>8872</v>
      </c>
      <c r="AH295">
        <v>8842</v>
      </c>
      <c r="AI295">
        <v>8856</v>
      </c>
      <c r="AJ295">
        <v>24</v>
      </c>
      <c r="AK295">
        <v>3607</v>
      </c>
      <c r="AL295">
        <v>48</v>
      </c>
      <c r="AM295">
        <v>43</v>
      </c>
      <c r="AN295">
        <v>8877</v>
      </c>
      <c r="AO295">
        <v>8872</v>
      </c>
      <c r="AP295" t="s">
        <v>62</v>
      </c>
      <c r="AQ295" t="s">
        <v>62</v>
      </c>
      <c r="AR295" t="s">
        <v>62</v>
      </c>
      <c r="AS295">
        <v>4</v>
      </c>
      <c r="AT295">
        <v>4</v>
      </c>
      <c r="AU295">
        <v>4</v>
      </c>
      <c r="AV295">
        <v>4</v>
      </c>
      <c r="AW295">
        <v>4</v>
      </c>
      <c r="AX295">
        <v>4</v>
      </c>
      <c r="AY295">
        <v>4</v>
      </c>
      <c r="AZ295">
        <v>4</v>
      </c>
      <c r="BA295">
        <v>4</v>
      </c>
      <c r="BB295">
        <v>4</v>
      </c>
      <c r="BC295">
        <v>7</v>
      </c>
      <c r="BD295">
        <v>1</v>
      </c>
      <c r="BE295">
        <v>-99</v>
      </c>
      <c r="BF295">
        <v>-99</v>
      </c>
      <c r="BG295">
        <v>-99</v>
      </c>
      <c r="BH295">
        <f t="shared" si="84"/>
        <v>4</v>
      </c>
      <c r="BI295" t="str">
        <f t="shared" si="85"/>
        <v/>
      </c>
      <c r="BJ295" t="str">
        <f t="shared" si="86"/>
        <v/>
      </c>
      <c r="BK295" t="str">
        <f t="shared" si="87"/>
        <v/>
      </c>
      <c r="BL295" t="str">
        <f t="shared" si="88"/>
        <v/>
      </c>
      <c r="BM295" t="str">
        <f t="shared" si="89"/>
        <v/>
      </c>
      <c r="BN295" t="str">
        <f t="shared" si="90"/>
        <v/>
      </c>
      <c r="BO295" t="str">
        <f t="shared" si="91"/>
        <v/>
      </c>
      <c r="BP295" t="str">
        <f t="shared" si="92"/>
        <v/>
      </c>
      <c r="BQ295" t="str">
        <f t="shared" si="93"/>
        <v/>
      </c>
      <c r="BR295" t="str">
        <f t="shared" si="94"/>
        <v/>
      </c>
      <c r="BS295" t="str">
        <f t="shared" si="95"/>
        <v/>
      </c>
      <c r="BT295" t="str">
        <f t="shared" si="96"/>
        <v/>
      </c>
      <c r="BU295" t="str">
        <f t="shared" si="97"/>
        <v/>
      </c>
      <c r="BV295" t="str">
        <f t="shared" si="98"/>
        <v/>
      </c>
      <c r="BW295">
        <f t="shared" si="99"/>
        <v>4</v>
      </c>
      <c r="BX295">
        <f t="shared" si="100"/>
        <v>1</v>
      </c>
      <c r="BY295">
        <f t="shared" si="101"/>
        <v>0</v>
      </c>
      <c r="BZ295">
        <f t="shared" si="102"/>
        <v>0</v>
      </c>
      <c r="CA295">
        <f t="shared" si="103"/>
        <v>0</v>
      </c>
      <c r="CB295">
        <f t="shared" si="104"/>
        <v>1</v>
      </c>
    </row>
    <row r="296" spans="1:80" x14ac:dyDescent="0.35">
      <c r="A296">
        <v>4.6285534999999998</v>
      </c>
      <c r="B296">
        <v>2011</v>
      </c>
      <c r="C296">
        <v>59</v>
      </c>
      <c r="D296">
        <v>0</v>
      </c>
      <c r="E296">
        <v>3</v>
      </c>
      <c r="F296">
        <v>4</v>
      </c>
      <c r="G296">
        <v>0</v>
      </c>
      <c r="H296">
        <v>24085</v>
      </c>
      <c r="I296">
        <v>58</v>
      </c>
      <c r="J296">
        <v>1</v>
      </c>
      <c r="K296">
        <v>373925</v>
      </c>
      <c r="L296">
        <v>4</v>
      </c>
      <c r="M296">
        <v>3</v>
      </c>
      <c r="N296">
        <v>6</v>
      </c>
      <c r="O296">
        <v>42823</v>
      </c>
      <c r="P296" t="s">
        <v>131</v>
      </c>
      <c r="Q296">
        <v>5849</v>
      </c>
      <c r="R296">
        <v>4271</v>
      </c>
      <c r="S296">
        <v>20280</v>
      </c>
      <c r="T296">
        <v>42653</v>
      </c>
      <c r="U296">
        <v>9971</v>
      </c>
      <c r="V296">
        <v>4275</v>
      </c>
      <c r="W296">
        <v>2761</v>
      </c>
      <c r="X296" t="s">
        <v>61</v>
      </c>
      <c r="Y296" t="s">
        <v>61</v>
      </c>
      <c r="Z296" t="s">
        <v>61</v>
      </c>
      <c r="AA296" t="s">
        <v>61</v>
      </c>
      <c r="AB296" t="s">
        <v>61</v>
      </c>
      <c r="AC296" t="s">
        <v>61</v>
      </c>
      <c r="AD296">
        <v>51</v>
      </c>
      <c r="AE296">
        <v>3768</v>
      </c>
      <c r="AF296">
        <v>66</v>
      </c>
      <c r="AG296">
        <v>3722</v>
      </c>
      <c r="AH296">
        <v>3931</v>
      </c>
      <c r="AI296">
        <v>48</v>
      </c>
      <c r="AJ296" t="s">
        <v>62</v>
      </c>
      <c r="AK296" t="s">
        <v>62</v>
      </c>
      <c r="AL296" t="s">
        <v>62</v>
      </c>
      <c r="AM296" t="s">
        <v>62</v>
      </c>
      <c r="AN296" t="s">
        <v>62</v>
      </c>
      <c r="AO296" t="s">
        <v>62</v>
      </c>
      <c r="AP296" t="s">
        <v>62</v>
      </c>
      <c r="AQ296" t="s">
        <v>62</v>
      </c>
      <c r="AR296" t="s">
        <v>62</v>
      </c>
      <c r="AS296">
        <v>10</v>
      </c>
      <c r="AT296">
        <v>7</v>
      </c>
      <c r="AU296">
        <v>7</v>
      </c>
      <c r="AV296">
        <v>2</v>
      </c>
      <c r="AW296">
        <v>7</v>
      </c>
      <c r="AX296">
        <v>7</v>
      </c>
      <c r="AY296">
        <v>-99</v>
      </c>
      <c r="AZ296">
        <v>-99</v>
      </c>
      <c r="BA296">
        <v>-99</v>
      </c>
      <c r="BB296">
        <v>-99</v>
      </c>
      <c r="BC296">
        <v>-99</v>
      </c>
      <c r="BD296">
        <v>-99</v>
      </c>
      <c r="BE296">
        <v>-99</v>
      </c>
      <c r="BF296">
        <v>-99</v>
      </c>
      <c r="BG296">
        <v>-99</v>
      </c>
      <c r="BH296" t="str">
        <f t="shared" si="84"/>
        <v/>
      </c>
      <c r="BI296">
        <f t="shared" si="85"/>
        <v>7</v>
      </c>
      <c r="BJ296" t="str">
        <f t="shared" si="86"/>
        <v/>
      </c>
      <c r="BK296" t="str">
        <f t="shared" si="87"/>
        <v/>
      </c>
      <c r="BL296" t="str">
        <f t="shared" si="88"/>
        <v/>
      </c>
      <c r="BM296" t="str">
        <f t="shared" si="89"/>
        <v/>
      </c>
      <c r="BN296" t="str">
        <f t="shared" si="90"/>
        <v/>
      </c>
      <c r="BO296" t="str">
        <f t="shared" si="91"/>
        <v/>
      </c>
      <c r="BP296" t="str">
        <f t="shared" si="92"/>
        <v/>
      </c>
      <c r="BQ296" t="str">
        <f t="shared" si="93"/>
        <v/>
      </c>
      <c r="BR296" t="str">
        <f t="shared" si="94"/>
        <v/>
      </c>
      <c r="BS296" t="str">
        <f t="shared" si="95"/>
        <v/>
      </c>
      <c r="BT296" t="str">
        <f t="shared" si="96"/>
        <v/>
      </c>
      <c r="BU296" t="str">
        <f t="shared" si="97"/>
        <v/>
      </c>
      <c r="BV296" t="str">
        <f t="shared" si="98"/>
        <v/>
      </c>
      <c r="BW296">
        <f t="shared" si="99"/>
        <v>7</v>
      </c>
      <c r="BX296">
        <f t="shared" si="100"/>
        <v>1</v>
      </c>
      <c r="BY296">
        <f t="shared" si="101"/>
        <v>0</v>
      </c>
      <c r="BZ296">
        <f t="shared" si="102"/>
        <v>0</v>
      </c>
      <c r="CA296">
        <f t="shared" si="103"/>
        <v>0</v>
      </c>
      <c r="CB296">
        <f t="shared" si="104"/>
        <v>0</v>
      </c>
    </row>
    <row r="297" spans="1:80" x14ac:dyDescent="0.35">
      <c r="A297">
        <v>4.6576982999999998</v>
      </c>
      <c r="B297">
        <v>2011</v>
      </c>
      <c r="C297">
        <v>59</v>
      </c>
      <c r="D297">
        <v>1</v>
      </c>
      <c r="E297">
        <v>3</v>
      </c>
      <c r="F297">
        <v>-9</v>
      </c>
      <c r="G297">
        <v>0</v>
      </c>
      <c r="H297">
        <v>29184</v>
      </c>
      <c r="I297">
        <v>2</v>
      </c>
      <c r="J297">
        <v>1</v>
      </c>
      <c r="K297">
        <v>146169</v>
      </c>
      <c r="L297">
        <v>1</v>
      </c>
      <c r="M297">
        <v>3</v>
      </c>
      <c r="N297">
        <v>20</v>
      </c>
      <c r="O297">
        <v>4280</v>
      </c>
      <c r="P297">
        <v>40391</v>
      </c>
      <c r="Q297">
        <v>5854</v>
      </c>
      <c r="R297">
        <v>496</v>
      </c>
      <c r="S297">
        <v>42731</v>
      </c>
      <c r="T297">
        <v>5990</v>
      </c>
      <c r="U297">
        <v>99673</v>
      </c>
      <c r="V297">
        <v>9992</v>
      </c>
      <c r="W297">
        <v>70703</v>
      </c>
      <c r="X297">
        <v>4139</v>
      </c>
      <c r="Y297">
        <v>41401</v>
      </c>
      <c r="Z297">
        <v>2720</v>
      </c>
      <c r="AA297">
        <v>4148</v>
      </c>
      <c r="AB297">
        <v>4401</v>
      </c>
      <c r="AC297">
        <v>2859</v>
      </c>
      <c r="AD297">
        <v>3768</v>
      </c>
      <c r="AE297">
        <v>3723</v>
      </c>
      <c r="AF297">
        <v>66</v>
      </c>
      <c r="AG297">
        <v>3950</v>
      </c>
      <c r="AH297">
        <v>3995</v>
      </c>
      <c r="AI297">
        <v>8856</v>
      </c>
      <c r="AJ297">
        <v>8853</v>
      </c>
      <c r="AK297">
        <v>8842</v>
      </c>
      <c r="AL297">
        <v>8848</v>
      </c>
      <c r="AM297">
        <v>3607</v>
      </c>
      <c r="AN297">
        <v>47</v>
      </c>
      <c r="AO297">
        <v>42</v>
      </c>
      <c r="AP297">
        <v>9962</v>
      </c>
      <c r="AQ297">
        <v>8849</v>
      </c>
      <c r="AR297">
        <v>40</v>
      </c>
      <c r="AS297">
        <v>9</v>
      </c>
      <c r="AT297">
        <v>4</v>
      </c>
      <c r="AU297">
        <v>4</v>
      </c>
      <c r="AV297">
        <v>4</v>
      </c>
      <c r="AW297">
        <v>2</v>
      </c>
      <c r="AX297">
        <v>4</v>
      </c>
      <c r="AY297">
        <v>4</v>
      </c>
      <c r="AZ297">
        <v>4</v>
      </c>
      <c r="BA297">
        <v>4</v>
      </c>
      <c r="BB297">
        <v>9</v>
      </c>
      <c r="BC297">
        <v>9</v>
      </c>
      <c r="BD297">
        <v>9</v>
      </c>
      <c r="BE297">
        <v>10</v>
      </c>
      <c r="BF297">
        <v>9</v>
      </c>
      <c r="BG297">
        <v>9</v>
      </c>
      <c r="BH297">
        <f t="shared" si="84"/>
        <v>9</v>
      </c>
      <c r="BI297" t="str">
        <f t="shared" si="85"/>
        <v/>
      </c>
      <c r="BJ297" t="str">
        <f t="shared" si="86"/>
        <v/>
      </c>
      <c r="BK297" t="str">
        <f t="shared" si="87"/>
        <v/>
      </c>
      <c r="BL297" t="str">
        <f t="shared" si="88"/>
        <v/>
      </c>
      <c r="BM297" t="str">
        <f t="shared" si="89"/>
        <v/>
      </c>
      <c r="BN297" t="str">
        <f t="shared" si="90"/>
        <v/>
      </c>
      <c r="BO297" t="str">
        <f t="shared" si="91"/>
        <v/>
      </c>
      <c r="BP297" t="str">
        <f t="shared" si="92"/>
        <v/>
      </c>
      <c r="BQ297" t="str">
        <f t="shared" si="93"/>
        <v/>
      </c>
      <c r="BR297" t="str">
        <f t="shared" si="94"/>
        <v/>
      </c>
      <c r="BS297" t="str">
        <f t="shared" si="95"/>
        <v/>
      </c>
      <c r="BT297" t="str">
        <f t="shared" si="96"/>
        <v/>
      </c>
      <c r="BU297" t="str">
        <f t="shared" si="97"/>
        <v/>
      </c>
      <c r="BV297" t="str">
        <f t="shared" si="98"/>
        <v/>
      </c>
      <c r="BW297">
        <f t="shared" si="99"/>
        <v>9</v>
      </c>
      <c r="BX297">
        <f t="shared" si="100"/>
        <v>1</v>
      </c>
      <c r="BY297">
        <f t="shared" si="101"/>
        <v>0</v>
      </c>
      <c r="BZ297">
        <f t="shared" si="102"/>
        <v>0</v>
      </c>
      <c r="CA297">
        <f t="shared" si="103"/>
        <v>0</v>
      </c>
      <c r="CB297">
        <f t="shared" si="104"/>
        <v>1</v>
      </c>
    </row>
    <row r="298" spans="1:80" x14ac:dyDescent="0.35">
      <c r="A298">
        <v>4.5922435999999998</v>
      </c>
      <c r="B298">
        <v>2011</v>
      </c>
      <c r="C298">
        <v>59</v>
      </c>
      <c r="D298">
        <v>0</v>
      </c>
      <c r="E298">
        <v>1</v>
      </c>
      <c r="F298">
        <v>3</v>
      </c>
      <c r="G298">
        <v>0</v>
      </c>
      <c r="H298">
        <v>36336</v>
      </c>
      <c r="I298">
        <v>1</v>
      </c>
      <c r="J298">
        <v>1</v>
      </c>
      <c r="K298">
        <v>92852</v>
      </c>
      <c r="L298">
        <v>4</v>
      </c>
      <c r="M298">
        <v>2</v>
      </c>
      <c r="N298">
        <v>1</v>
      </c>
      <c r="O298">
        <v>41071</v>
      </c>
      <c r="P298">
        <v>40300</v>
      </c>
      <c r="Q298">
        <v>5849</v>
      </c>
      <c r="R298">
        <v>2762</v>
      </c>
      <c r="S298">
        <v>4280</v>
      </c>
      <c r="T298">
        <v>42822</v>
      </c>
      <c r="U298">
        <v>2761</v>
      </c>
      <c r="V298">
        <v>5853</v>
      </c>
      <c r="W298">
        <v>41401</v>
      </c>
      <c r="X298">
        <v>4148</v>
      </c>
      <c r="Y298">
        <v>42611</v>
      </c>
      <c r="Z298">
        <v>7812</v>
      </c>
      <c r="AA298">
        <v>25002</v>
      </c>
      <c r="AB298">
        <v>2859</v>
      </c>
      <c r="AC298">
        <v>27800</v>
      </c>
      <c r="AD298">
        <v>3768</v>
      </c>
      <c r="AE298">
        <v>3722</v>
      </c>
      <c r="AF298">
        <v>66</v>
      </c>
      <c r="AG298">
        <v>3607</v>
      </c>
      <c r="AH298">
        <v>45</v>
      </c>
      <c r="AI298">
        <v>40</v>
      </c>
      <c r="AJ298">
        <v>9744</v>
      </c>
      <c r="AK298">
        <v>8856</v>
      </c>
      <c r="AL298" t="s">
        <v>62</v>
      </c>
      <c r="AM298" t="s">
        <v>62</v>
      </c>
      <c r="AN298" t="s">
        <v>62</v>
      </c>
      <c r="AO298" t="s">
        <v>62</v>
      </c>
      <c r="AP298" t="s">
        <v>62</v>
      </c>
      <c r="AQ298" t="s">
        <v>62</v>
      </c>
      <c r="AR298" t="s">
        <v>62</v>
      </c>
      <c r="AS298">
        <v>12</v>
      </c>
      <c r="AT298">
        <v>12</v>
      </c>
      <c r="AU298">
        <v>12</v>
      </c>
      <c r="AV298">
        <v>12</v>
      </c>
      <c r="AW298">
        <v>12</v>
      </c>
      <c r="AX298">
        <v>12</v>
      </c>
      <c r="AY298">
        <v>12</v>
      </c>
      <c r="AZ298">
        <v>8</v>
      </c>
      <c r="BA298">
        <v>-99</v>
      </c>
      <c r="BB298">
        <v>-99</v>
      </c>
      <c r="BC298">
        <v>-99</v>
      </c>
      <c r="BD298">
        <v>-99</v>
      </c>
      <c r="BE298">
        <v>-99</v>
      </c>
      <c r="BF298">
        <v>-99</v>
      </c>
      <c r="BG298">
        <v>-99</v>
      </c>
      <c r="BH298">
        <f t="shared" si="84"/>
        <v>12</v>
      </c>
      <c r="BI298" t="str">
        <f t="shared" si="85"/>
        <v/>
      </c>
      <c r="BJ298" t="str">
        <f t="shared" si="86"/>
        <v/>
      </c>
      <c r="BK298" t="str">
        <f t="shared" si="87"/>
        <v/>
      </c>
      <c r="BL298" t="str">
        <f t="shared" si="88"/>
        <v/>
      </c>
      <c r="BM298" t="str">
        <f t="shared" si="89"/>
        <v/>
      </c>
      <c r="BN298" t="str">
        <f t="shared" si="90"/>
        <v/>
      </c>
      <c r="BO298" t="str">
        <f t="shared" si="91"/>
        <v/>
      </c>
      <c r="BP298" t="str">
        <f t="shared" si="92"/>
        <v/>
      </c>
      <c r="BQ298" t="str">
        <f t="shared" si="93"/>
        <v/>
      </c>
      <c r="BR298" t="str">
        <f t="shared" si="94"/>
        <v/>
      </c>
      <c r="BS298" t="str">
        <f t="shared" si="95"/>
        <v/>
      </c>
      <c r="BT298" t="str">
        <f t="shared" si="96"/>
        <v/>
      </c>
      <c r="BU298" t="str">
        <f t="shared" si="97"/>
        <v/>
      </c>
      <c r="BV298" t="str">
        <f t="shared" si="98"/>
        <v/>
      </c>
      <c r="BW298">
        <f t="shared" si="99"/>
        <v>12</v>
      </c>
      <c r="BX298">
        <f t="shared" si="100"/>
        <v>1</v>
      </c>
      <c r="BY298">
        <f t="shared" si="101"/>
        <v>0</v>
      </c>
      <c r="BZ298">
        <f t="shared" si="102"/>
        <v>1</v>
      </c>
      <c r="CA298">
        <f t="shared" si="103"/>
        <v>1</v>
      </c>
      <c r="CB298">
        <f t="shared" si="104"/>
        <v>1</v>
      </c>
    </row>
    <row r="299" spans="1:80" x14ac:dyDescent="0.35">
      <c r="A299">
        <v>4.6285534999999998</v>
      </c>
      <c r="B299">
        <v>2011</v>
      </c>
      <c r="C299">
        <v>59</v>
      </c>
      <c r="D299">
        <v>1</v>
      </c>
      <c r="E299">
        <v>3</v>
      </c>
      <c r="F299">
        <v>3</v>
      </c>
      <c r="G299">
        <v>0</v>
      </c>
      <c r="H299">
        <v>37016</v>
      </c>
      <c r="I299">
        <v>1</v>
      </c>
      <c r="J299">
        <v>1</v>
      </c>
      <c r="K299">
        <v>103045</v>
      </c>
      <c r="L299">
        <v>3</v>
      </c>
      <c r="M299">
        <v>2</v>
      </c>
      <c r="N299">
        <v>20</v>
      </c>
      <c r="O299">
        <v>41071</v>
      </c>
      <c r="P299">
        <v>5849</v>
      </c>
      <c r="Q299">
        <v>2863</v>
      </c>
      <c r="R299">
        <v>2761</v>
      </c>
      <c r="S299">
        <v>41401</v>
      </c>
      <c r="T299">
        <v>43310</v>
      </c>
      <c r="U299">
        <v>43330</v>
      </c>
      <c r="V299" t="s">
        <v>68</v>
      </c>
      <c r="W299">
        <v>40310</v>
      </c>
      <c r="X299" t="s">
        <v>61</v>
      </c>
      <c r="Y299" t="s">
        <v>61</v>
      </c>
      <c r="Z299" t="s">
        <v>61</v>
      </c>
      <c r="AA299" t="s">
        <v>61</v>
      </c>
      <c r="AB299" t="s">
        <v>61</v>
      </c>
      <c r="AC299" t="s">
        <v>61</v>
      </c>
      <c r="AD299">
        <v>3768</v>
      </c>
      <c r="AE299">
        <v>3722</v>
      </c>
      <c r="AF299">
        <v>66</v>
      </c>
      <c r="AG299">
        <v>387</v>
      </c>
      <c r="AH299">
        <v>8856</v>
      </c>
      <c r="AI299">
        <v>8853</v>
      </c>
      <c r="AJ299" t="s">
        <v>62</v>
      </c>
      <c r="AK299" t="s">
        <v>62</v>
      </c>
      <c r="AL299" t="s">
        <v>62</v>
      </c>
      <c r="AM299" t="s">
        <v>62</v>
      </c>
      <c r="AN299" t="s">
        <v>62</v>
      </c>
      <c r="AO299" t="s">
        <v>62</v>
      </c>
      <c r="AP299" t="s">
        <v>62</v>
      </c>
      <c r="AQ299" t="s">
        <v>62</v>
      </c>
      <c r="AR299" t="s">
        <v>62</v>
      </c>
      <c r="AS299">
        <v>14</v>
      </c>
      <c r="AT299">
        <v>0</v>
      </c>
      <c r="AU299">
        <v>14</v>
      </c>
      <c r="AV299">
        <v>4</v>
      </c>
      <c r="AW299">
        <v>0</v>
      </c>
      <c r="AX299">
        <v>0</v>
      </c>
      <c r="AY299">
        <v>-99</v>
      </c>
      <c r="AZ299">
        <v>-99</v>
      </c>
      <c r="BA299">
        <v>-99</v>
      </c>
      <c r="BB299">
        <v>-99</v>
      </c>
      <c r="BC299">
        <v>-99</v>
      </c>
      <c r="BD299">
        <v>-99</v>
      </c>
      <c r="BE299">
        <v>-99</v>
      </c>
      <c r="BF299">
        <v>-99</v>
      </c>
      <c r="BG299">
        <v>-99</v>
      </c>
      <c r="BH299">
        <f t="shared" si="84"/>
        <v>14</v>
      </c>
      <c r="BI299" t="str">
        <f t="shared" si="85"/>
        <v/>
      </c>
      <c r="BJ299" t="str">
        <f t="shared" si="86"/>
        <v/>
      </c>
      <c r="BK299" t="str">
        <f t="shared" si="87"/>
        <v/>
      </c>
      <c r="BL299" t="str">
        <f t="shared" si="88"/>
        <v/>
      </c>
      <c r="BM299" t="str">
        <f t="shared" si="89"/>
        <v/>
      </c>
      <c r="BN299" t="str">
        <f t="shared" si="90"/>
        <v/>
      </c>
      <c r="BO299" t="str">
        <f t="shared" si="91"/>
        <v/>
      </c>
      <c r="BP299" t="str">
        <f t="shared" si="92"/>
        <v/>
      </c>
      <c r="BQ299" t="str">
        <f t="shared" si="93"/>
        <v/>
      </c>
      <c r="BR299" t="str">
        <f t="shared" si="94"/>
        <v/>
      </c>
      <c r="BS299" t="str">
        <f t="shared" si="95"/>
        <v/>
      </c>
      <c r="BT299" t="str">
        <f t="shared" si="96"/>
        <v/>
      </c>
      <c r="BU299" t="str">
        <f t="shared" si="97"/>
        <v/>
      </c>
      <c r="BV299" t="str">
        <f t="shared" si="98"/>
        <v/>
      </c>
      <c r="BW299">
        <f t="shared" si="99"/>
        <v>14</v>
      </c>
      <c r="BX299">
        <f t="shared" si="100"/>
        <v>1</v>
      </c>
      <c r="BY299">
        <f t="shared" si="101"/>
        <v>0</v>
      </c>
      <c r="BZ299">
        <f t="shared" si="102"/>
        <v>1</v>
      </c>
      <c r="CA299">
        <f t="shared" si="103"/>
        <v>1</v>
      </c>
      <c r="CB299">
        <f t="shared" si="104"/>
        <v>0</v>
      </c>
    </row>
    <row r="300" spans="1:80" x14ac:dyDescent="0.35">
      <c r="A300">
        <v>5.0662552999999999</v>
      </c>
      <c r="B300">
        <v>2006</v>
      </c>
      <c r="C300">
        <v>60</v>
      </c>
      <c r="D300">
        <v>0</v>
      </c>
      <c r="E300">
        <v>6</v>
      </c>
      <c r="F300">
        <v>4</v>
      </c>
      <c r="G300">
        <v>0</v>
      </c>
      <c r="H300">
        <v>9030</v>
      </c>
      <c r="I300">
        <v>5</v>
      </c>
      <c r="J300">
        <v>1</v>
      </c>
      <c r="K300">
        <v>67556</v>
      </c>
      <c r="L300">
        <v>2</v>
      </c>
      <c r="M300">
        <v>1</v>
      </c>
      <c r="N300">
        <v>2</v>
      </c>
      <c r="O300">
        <v>41071</v>
      </c>
      <c r="P300">
        <v>25000</v>
      </c>
      <c r="Q300">
        <v>2859</v>
      </c>
      <c r="R300">
        <v>40390</v>
      </c>
      <c r="S300">
        <v>2720</v>
      </c>
      <c r="T300">
        <v>2449</v>
      </c>
      <c r="U300">
        <v>5859</v>
      </c>
      <c r="V300">
        <v>41401</v>
      </c>
      <c r="W300" t="s">
        <v>61</v>
      </c>
      <c r="X300" t="s">
        <v>61</v>
      </c>
      <c r="Y300" t="s">
        <v>61</v>
      </c>
      <c r="Z300" t="s">
        <v>61</v>
      </c>
      <c r="AA300" t="s">
        <v>61</v>
      </c>
      <c r="AB300" t="s">
        <v>61</v>
      </c>
      <c r="AC300" t="s">
        <v>61</v>
      </c>
      <c r="AD300">
        <v>3768</v>
      </c>
      <c r="AE300">
        <v>66</v>
      </c>
      <c r="AF300">
        <v>3607</v>
      </c>
      <c r="AG300">
        <v>40</v>
      </c>
      <c r="AH300">
        <v>45</v>
      </c>
      <c r="AI300">
        <v>8857</v>
      </c>
      <c r="AJ300" t="s">
        <v>62</v>
      </c>
      <c r="AK300" t="s">
        <v>62</v>
      </c>
      <c r="AL300" t="s">
        <v>62</v>
      </c>
      <c r="AM300" t="s">
        <v>62</v>
      </c>
      <c r="AN300" t="s">
        <v>62</v>
      </c>
      <c r="AO300" t="s">
        <v>62</v>
      </c>
      <c r="AP300" t="s">
        <v>62</v>
      </c>
      <c r="AQ300" t="s">
        <v>62</v>
      </c>
      <c r="AR300" t="s">
        <v>62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-99</v>
      </c>
      <c r="AZ300">
        <v>-99</v>
      </c>
      <c r="BA300">
        <v>-99</v>
      </c>
      <c r="BB300">
        <v>-99</v>
      </c>
      <c r="BC300">
        <v>-99</v>
      </c>
      <c r="BD300">
        <v>-99</v>
      </c>
      <c r="BE300">
        <v>-99</v>
      </c>
      <c r="BF300">
        <v>-99</v>
      </c>
      <c r="BG300">
        <v>-99</v>
      </c>
      <c r="BH300">
        <f t="shared" si="84"/>
        <v>0</v>
      </c>
      <c r="BI300" t="str">
        <f t="shared" si="85"/>
        <v/>
      </c>
      <c r="BJ300" t="str">
        <f t="shared" si="86"/>
        <v/>
      </c>
      <c r="BK300" t="str">
        <f t="shared" si="87"/>
        <v/>
      </c>
      <c r="BL300" t="str">
        <f t="shared" si="88"/>
        <v/>
      </c>
      <c r="BM300" t="str">
        <f t="shared" si="89"/>
        <v/>
      </c>
      <c r="BN300" t="str">
        <f t="shared" si="90"/>
        <v/>
      </c>
      <c r="BO300" t="str">
        <f t="shared" si="91"/>
        <v/>
      </c>
      <c r="BP300" t="str">
        <f t="shared" si="92"/>
        <v/>
      </c>
      <c r="BQ300" t="str">
        <f t="shared" si="93"/>
        <v/>
      </c>
      <c r="BR300" t="str">
        <f t="shared" si="94"/>
        <v/>
      </c>
      <c r="BS300" t="str">
        <f t="shared" si="95"/>
        <v/>
      </c>
      <c r="BT300" t="str">
        <f t="shared" si="96"/>
        <v/>
      </c>
      <c r="BU300" t="str">
        <f t="shared" si="97"/>
        <v/>
      </c>
      <c r="BV300" t="str">
        <f t="shared" si="98"/>
        <v/>
      </c>
      <c r="BW300">
        <f t="shared" si="99"/>
        <v>0</v>
      </c>
      <c r="BX300">
        <f t="shared" si="100"/>
        <v>1</v>
      </c>
      <c r="BY300">
        <f t="shared" si="101"/>
        <v>0</v>
      </c>
      <c r="BZ300">
        <f t="shared" si="102"/>
        <v>1</v>
      </c>
      <c r="CA300">
        <f t="shared" si="103"/>
        <v>1</v>
      </c>
      <c r="CB300">
        <f t="shared" si="104"/>
        <v>0</v>
      </c>
    </row>
    <row r="301" spans="1:80" x14ac:dyDescent="0.35">
      <c r="A301">
        <v>5.4373529999999999</v>
      </c>
      <c r="B301">
        <v>2007</v>
      </c>
      <c r="C301">
        <v>60</v>
      </c>
      <c r="D301">
        <v>0</v>
      </c>
      <c r="E301">
        <v>3</v>
      </c>
      <c r="F301">
        <v>3</v>
      </c>
      <c r="G301">
        <v>0</v>
      </c>
      <c r="H301">
        <v>17223</v>
      </c>
      <c r="I301">
        <v>14</v>
      </c>
      <c r="J301">
        <v>-9</v>
      </c>
      <c r="K301">
        <v>156487</v>
      </c>
      <c r="L301">
        <v>3</v>
      </c>
      <c r="M301">
        <v>1</v>
      </c>
      <c r="N301">
        <v>6</v>
      </c>
      <c r="O301">
        <v>41401</v>
      </c>
      <c r="P301">
        <v>5856</v>
      </c>
      <c r="Q301">
        <v>4280</v>
      </c>
      <c r="R301" t="s">
        <v>78</v>
      </c>
      <c r="S301">
        <v>42822</v>
      </c>
      <c r="T301">
        <v>40391</v>
      </c>
      <c r="U301" t="s">
        <v>64</v>
      </c>
      <c r="V301">
        <v>2753</v>
      </c>
      <c r="W301">
        <v>2859</v>
      </c>
      <c r="X301">
        <v>2767</v>
      </c>
      <c r="Y301">
        <v>25000</v>
      </c>
      <c r="Z301" t="s">
        <v>61</v>
      </c>
      <c r="AA301" t="s">
        <v>61</v>
      </c>
      <c r="AB301" t="s">
        <v>61</v>
      </c>
      <c r="AC301" t="s">
        <v>61</v>
      </c>
      <c r="AD301">
        <v>3768</v>
      </c>
      <c r="AE301">
        <v>3722</v>
      </c>
      <c r="AF301">
        <v>66</v>
      </c>
      <c r="AG301">
        <v>3995</v>
      </c>
      <c r="AH301">
        <v>8842</v>
      </c>
      <c r="AI301">
        <v>40</v>
      </c>
      <c r="AJ301">
        <v>8855</v>
      </c>
      <c r="AK301">
        <v>3607</v>
      </c>
      <c r="AL301">
        <v>40</v>
      </c>
      <c r="AM301">
        <v>48</v>
      </c>
      <c r="AN301">
        <v>8853</v>
      </c>
      <c r="AO301" t="s">
        <v>62</v>
      </c>
      <c r="AP301" t="s">
        <v>62</v>
      </c>
      <c r="AQ301" t="s">
        <v>62</v>
      </c>
      <c r="AR301" t="s">
        <v>62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-99</v>
      </c>
      <c r="BE301">
        <v>-99</v>
      </c>
      <c r="BF301">
        <v>-99</v>
      </c>
      <c r="BG301">
        <v>-99</v>
      </c>
      <c r="BH301">
        <f t="shared" si="84"/>
        <v>0</v>
      </c>
      <c r="BI301" t="str">
        <f t="shared" si="85"/>
        <v/>
      </c>
      <c r="BJ301" t="str">
        <f t="shared" si="86"/>
        <v/>
      </c>
      <c r="BK301" t="str">
        <f t="shared" si="87"/>
        <v/>
      </c>
      <c r="BL301" t="str">
        <f t="shared" si="88"/>
        <v/>
      </c>
      <c r="BM301" t="str">
        <f t="shared" si="89"/>
        <v/>
      </c>
      <c r="BN301" t="str">
        <f t="shared" si="90"/>
        <v/>
      </c>
      <c r="BO301" t="str">
        <f t="shared" si="91"/>
        <v/>
      </c>
      <c r="BP301" t="str">
        <f t="shared" si="92"/>
        <v/>
      </c>
      <c r="BQ301" t="str">
        <f t="shared" si="93"/>
        <v/>
      </c>
      <c r="BR301" t="str">
        <f t="shared" si="94"/>
        <v/>
      </c>
      <c r="BS301" t="str">
        <f t="shared" si="95"/>
        <v/>
      </c>
      <c r="BT301" t="str">
        <f t="shared" si="96"/>
        <v/>
      </c>
      <c r="BU301" t="str">
        <f t="shared" si="97"/>
        <v/>
      </c>
      <c r="BV301" t="str">
        <f t="shared" si="98"/>
        <v/>
      </c>
      <c r="BW301">
        <f t="shared" si="99"/>
        <v>0</v>
      </c>
      <c r="BX301">
        <f t="shared" si="100"/>
        <v>1</v>
      </c>
      <c r="BY301">
        <f t="shared" si="101"/>
        <v>0</v>
      </c>
      <c r="BZ301">
        <f t="shared" si="102"/>
        <v>0</v>
      </c>
      <c r="CA301">
        <f t="shared" si="103"/>
        <v>0</v>
      </c>
      <c r="CB301">
        <f t="shared" si="104"/>
        <v>1</v>
      </c>
    </row>
    <row r="302" spans="1:80" x14ac:dyDescent="0.35">
      <c r="A302">
        <v>5.4373529999999999</v>
      </c>
      <c r="B302">
        <v>2007</v>
      </c>
      <c r="C302">
        <v>60</v>
      </c>
      <c r="D302">
        <v>0</v>
      </c>
      <c r="E302">
        <v>3</v>
      </c>
      <c r="F302">
        <v>1</v>
      </c>
      <c r="G302">
        <v>0</v>
      </c>
      <c r="H302">
        <v>17223</v>
      </c>
      <c r="I302">
        <v>96</v>
      </c>
      <c r="J302">
        <v>-9</v>
      </c>
      <c r="K302">
        <v>-666666666</v>
      </c>
      <c r="L302">
        <v>3</v>
      </c>
      <c r="M302">
        <v>1</v>
      </c>
      <c r="N302">
        <v>5</v>
      </c>
      <c r="O302">
        <v>41401</v>
      </c>
      <c r="P302">
        <v>4111</v>
      </c>
      <c r="Q302">
        <v>25000</v>
      </c>
      <c r="R302">
        <v>2724</v>
      </c>
      <c r="S302">
        <v>4019</v>
      </c>
      <c r="T302">
        <v>4439</v>
      </c>
      <c r="U302" t="s">
        <v>61</v>
      </c>
      <c r="V302" t="s">
        <v>61</v>
      </c>
      <c r="W302" t="s">
        <v>61</v>
      </c>
      <c r="X302" t="s">
        <v>61</v>
      </c>
      <c r="Y302" t="s">
        <v>61</v>
      </c>
      <c r="Z302" t="s">
        <v>61</v>
      </c>
      <c r="AA302" t="s">
        <v>61</v>
      </c>
      <c r="AB302" t="s">
        <v>61</v>
      </c>
      <c r="AC302" t="s">
        <v>61</v>
      </c>
      <c r="AD302">
        <v>66</v>
      </c>
      <c r="AE302">
        <v>3607</v>
      </c>
      <c r="AF302">
        <v>47</v>
      </c>
      <c r="AG302">
        <v>41</v>
      </c>
      <c r="AH302">
        <v>3768</v>
      </c>
      <c r="AI302">
        <v>3722</v>
      </c>
      <c r="AJ302">
        <v>8856</v>
      </c>
      <c r="AK302">
        <v>8853</v>
      </c>
      <c r="AL302" t="s">
        <v>62</v>
      </c>
      <c r="AM302" t="s">
        <v>62</v>
      </c>
      <c r="AN302" t="s">
        <v>62</v>
      </c>
      <c r="AO302" t="s">
        <v>62</v>
      </c>
      <c r="AP302" t="s">
        <v>62</v>
      </c>
      <c r="AQ302" t="s">
        <v>62</v>
      </c>
      <c r="AR302" t="s">
        <v>62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-99</v>
      </c>
      <c r="BB302">
        <v>-99</v>
      </c>
      <c r="BC302">
        <v>-99</v>
      </c>
      <c r="BD302">
        <v>-99</v>
      </c>
      <c r="BE302">
        <v>-99</v>
      </c>
      <c r="BF302">
        <v>-99</v>
      </c>
      <c r="BG302">
        <v>-99</v>
      </c>
      <c r="BH302" t="str">
        <f t="shared" si="84"/>
        <v/>
      </c>
      <c r="BI302" t="str">
        <f t="shared" si="85"/>
        <v/>
      </c>
      <c r="BJ302" t="str">
        <f t="shared" si="86"/>
        <v/>
      </c>
      <c r="BK302" t="str">
        <f t="shared" si="87"/>
        <v/>
      </c>
      <c r="BL302">
        <f t="shared" si="88"/>
        <v>0</v>
      </c>
      <c r="BM302" t="str">
        <f t="shared" si="89"/>
        <v/>
      </c>
      <c r="BN302" t="str">
        <f t="shared" si="90"/>
        <v/>
      </c>
      <c r="BO302" t="str">
        <f t="shared" si="91"/>
        <v/>
      </c>
      <c r="BP302" t="str">
        <f t="shared" si="92"/>
        <v/>
      </c>
      <c r="BQ302" t="str">
        <f t="shared" si="93"/>
        <v/>
      </c>
      <c r="BR302" t="str">
        <f t="shared" si="94"/>
        <v/>
      </c>
      <c r="BS302" t="str">
        <f t="shared" si="95"/>
        <v/>
      </c>
      <c r="BT302" t="str">
        <f t="shared" si="96"/>
        <v/>
      </c>
      <c r="BU302" t="str">
        <f t="shared" si="97"/>
        <v/>
      </c>
      <c r="BV302" t="str">
        <f t="shared" si="98"/>
        <v/>
      </c>
      <c r="BW302">
        <f t="shared" si="99"/>
        <v>0</v>
      </c>
      <c r="BX302">
        <f t="shared" si="100"/>
        <v>1</v>
      </c>
      <c r="BY302">
        <f t="shared" si="101"/>
        <v>0</v>
      </c>
      <c r="BZ302">
        <f t="shared" si="102"/>
        <v>0</v>
      </c>
      <c r="CA302">
        <f t="shared" si="103"/>
        <v>0</v>
      </c>
      <c r="CB302">
        <f t="shared" si="104"/>
        <v>0</v>
      </c>
    </row>
    <row r="303" spans="1:80" x14ac:dyDescent="0.35">
      <c r="A303">
        <v>7.3992209000000004</v>
      </c>
      <c r="B303">
        <v>2007</v>
      </c>
      <c r="C303">
        <v>60</v>
      </c>
      <c r="D303">
        <v>0</v>
      </c>
      <c r="E303">
        <v>3</v>
      </c>
      <c r="F303">
        <v>-9</v>
      </c>
      <c r="G303">
        <v>0</v>
      </c>
      <c r="H303">
        <v>25069</v>
      </c>
      <c r="I303">
        <v>14</v>
      </c>
      <c r="J303">
        <v>-9</v>
      </c>
      <c r="K303">
        <v>207471</v>
      </c>
      <c r="L303">
        <v>4</v>
      </c>
      <c r="M303">
        <v>2</v>
      </c>
      <c r="N303">
        <v>6</v>
      </c>
      <c r="O303">
        <v>4148</v>
      </c>
      <c r="P303">
        <v>42833</v>
      </c>
      <c r="Q303">
        <v>4280</v>
      </c>
      <c r="R303">
        <v>41401</v>
      </c>
      <c r="S303">
        <v>43310</v>
      </c>
      <c r="T303">
        <v>2800</v>
      </c>
      <c r="U303">
        <v>59971</v>
      </c>
      <c r="V303">
        <v>99676</v>
      </c>
      <c r="W303">
        <v>4019</v>
      </c>
      <c r="X303">
        <v>5968</v>
      </c>
      <c r="Y303">
        <v>4272</v>
      </c>
      <c r="Z303">
        <v>79431</v>
      </c>
      <c r="AA303">
        <v>2720</v>
      </c>
      <c r="AB303">
        <v>4139</v>
      </c>
      <c r="AC303">
        <v>2724</v>
      </c>
      <c r="AD303">
        <v>3768</v>
      </c>
      <c r="AE303">
        <v>3722</v>
      </c>
      <c r="AF303">
        <v>66</v>
      </c>
      <c r="AG303">
        <v>3606</v>
      </c>
      <c r="AH303">
        <v>45</v>
      </c>
      <c r="AI303">
        <v>40</v>
      </c>
      <c r="AJ303">
        <v>8856</v>
      </c>
      <c r="AK303">
        <v>9904</v>
      </c>
      <c r="AL303" t="s">
        <v>62</v>
      </c>
      <c r="AM303" t="s">
        <v>62</v>
      </c>
      <c r="AN303" t="s">
        <v>62</v>
      </c>
      <c r="AO303" t="s">
        <v>62</v>
      </c>
      <c r="AP303" t="s">
        <v>62</v>
      </c>
      <c r="AQ303" t="s">
        <v>62</v>
      </c>
      <c r="AR303" t="s">
        <v>62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-99</v>
      </c>
      <c r="BB303">
        <v>-99</v>
      </c>
      <c r="BC303">
        <v>-99</v>
      </c>
      <c r="BD303">
        <v>-99</v>
      </c>
      <c r="BE303">
        <v>-99</v>
      </c>
      <c r="BF303">
        <v>-99</v>
      </c>
      <c r="BG303">
        <v>-99</v>
      </c>
      <c r="BH303">
        <f t="shared" si="84"/>
        <v>0</v>
      </c>
      <c r="BI303" t="str">
        <f t="shared" si="85"/>
        <v/>
      </c>
      <c r="BJ303" t="str">
        <f t="shared" si="86"/>
        <v/>
      </c>
      <c r="BK303" t="str">
        <f t="shared" si="87"/>
        <v/>
      </c>
      <c r="BL303" t="str">
        <f t="shared" si="88"/>
        <v/>
      </c>
      <c r="BM303" t="str">
        <f t="shared" si="89"/>
        <v/>
      </c>
      <c r="BN303" t="str">
        <f t="shared" si="90"/>
        <v/>
      </c>
      <c r="BO303" t="str">
        <f t="shared" si="91"/>
        <v/>
      </c>
      <c r="BP303" t="str">
        <f t="shared" si="92"/>
        <v/>
      </c>
      <c r="BQ303" t="str">
        <f t="shared" si="93"/>
        <v/>
      </c>
      <c r="BR303" t="str">
        <f t="shared" si="94"/>
        <v/>
      </c>
      <c r="BS303" t="str">
        <f t="shared" si="95"/>
        <v/>
      </c>
      <c r="BT303" t="str">
        <f t="shared" si="96"/>
        <v/>
      </c>
      <c r="BU303" t="str">
        <f t="shared" si="97"/>
        <v/>
      </c>
      <c r="BV303" t="str">
        <f t="shared" si="98"/>
        <v/>
      </c>
      <c r="BW303">
        <f t="shared" si="99"/>
        <v>0</v>
      </c>
      <c r="BX303">
        <f t="shared" si="100"/>
        <v>1</v>
      </c>
      <c r="BY303">
        <f t="shared" si="101"/>
        <v>0</v>
      </c>
      <c r="BZ303">
        <f t="shared" si="102"/>
        <v>0</v>
      </c>
      <c r="CA303">
        <f t="shared" si="103"/>
        <v>0</v>
      </c>
      <c r="CB303">
        <f t="shared" si="104"/>
        <v>1</v>
      </c>
    </row>
    <row r="304" spans="1:80" x14ac:dyDescent="0.35">
      <c r="A304">
        <v>5.4373529999999999</v>
      </c>
      <c r="B304">
        <v>2007</v>
      </c>
      <c r="C304">
        <v>60</v>
      </c>
      <c r="D304">
        <v>0</v>
      </c>
      <c r="E304">
        <v>4</v>
      </c>
      <c r="F304">
        <v>-9</v>
      </c>
      <c r="G304">
        <v>0</v>
      </c>
      <c r="H304">
        <v>55179</v>
      </c>
      <c r="I304">
        <v>6</v>
      </c>
      <c r="J304">
        <v>2</v>
      </c>
      <c r="K304">
        <v>77235</v>
      </c>
      <c r="L304">
        <v>1</v>
      </c>
      <c r="M304">
        <v>2</v>
      </c>
      <c r="N304">
        <v>1</v>
      </c>
      <c r="O304">
        <v>41071</v>
      </c>
      <c r="P304">
        <v>5849</v>
      </c>
      <c r="Q304">
        <v>25000</v>
      </c>
      <c r="R304">
        <v>2762</v>
      </c>
      <c r="S304">
        <v>4148</v>
      </c>
      <c r="T304" t="s">
        <v>81</v>
      </c>
      <c r="U304">
        <v>41402</v>
      </c>
      <c r="V304">
        <v>78551</v>
      </c>
      <c r="W304">
        <v>78039</v>
      </c>
      <c r="X304">
        <v>42741</v>
      </c>
      <c r="Y304">
        <v>99811</v>
      </c>
      <c r="Z304">
        <v>3481</v>
      </c>
      <c r="AA304">
        <v>4271</v>
      </c>
      <c r="AB304">
        <v>41404</v>
      </c>
      <c r="AC304">
        <v>570</v>
      </c>
      <c r="AD304">
        <v>3768</v>
      </c>
      <c r="AE304">
        <v>9671</v>
      </c>
      <c r="AF304">
        <v>9904</v>
      </c>
      <c r="AG304">
        <v>8853</v>
      </c>
      <c r="AH304">
        <v>17</v>
      </c>
      <c r="AI304">
        <v>3891</v>
      </c>
      <c r="AJ304">
        <v>8856</v>
      </c>
      <c r="AK304">
        <v>3723</v>
      </c>
      <c r="AL304" t="s">
        <v>62</v>
      </c>
      <c r="AM304" t="s">
        <v>62</v>
      </c>
      <c r="AN304" t="s">
        <v>62</v>
      </c>
      <c r="AO304" t="s">
        <v>62</v>
      </c>
      <c r="AP304" t="s">
        <v>62</v>
      </c>
      <c r="AQ304" t="s">
        <v>62</v>
      </c>
      <c r="AR304" t="s">
        <v>62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-99</v>
      </c>
      <c r="BB304">
        <v>-99</v>
      </c>
      <c r="BC304">
        <v>-99</v>
      </c>
      <c r="BD304">
        <v>-99</v>
      </c>
      <c r="BE304">
        <v>-99</v>
      </c>
      <c r="BF304">
        <v>-99</v>
      </c>
      <c r="BG304">
        <v>-99</v>
      </c>
      <c r="BH304">
        <f t="shared" si="84"/>
        <v>0</v>
      </c>
      <c r="BI304" t="str">
        <f t="shared" si="85"/>
        <v/>
      </c>
      <c r="BJ304" t="str">
        <f t="shared" si="86"/>
        <v/>
      </c>
      <c r="BK304" t="str">
        <f t="shared" si="87"/>
        <v/>
      </c>
      <c r="BL304" t="str">
        <f t="shared" si="88"/>
        <v/>
      </c>
      <c r="BM304" t="str">
        <f t="shared" si="89"/>
        <v/>
      </c>
      <c r="BN304" t="str">
        <f t="shared" si="90"/>
        <v/>
      </c>
      <c r="BO304" t="str">
        <f t="shared" si="91"/>
        <v/>
      </c>
      <c r="BP304" t="str">
        <f t="shared" si="92"/>
        <v/>
      </c>
      <c r="BQ304" t="str">
        <f t="shared" si="93"/>
        <v/>
      </c>
      <c r="BR304" t="str">
        <f t="shared" si="94"/>
        <v/>
      </c>
      <c r="BS304" t="str">
        <f t="shared" si="95"/>
        <v/>
      </c>
      <c r="BT304" t="str">
        <f t="shared" si="96"/>
        <v/>
      </c>
      <c r="BU304" t="str">
        <f t="shared" si="97"/>
        <v/>
      </c>
      <c r="BV304" t="str">
        <f t="shared" si="98"/>
        <v/>
      </c>
      <c r="BW304">
        <f t="shared" si="99"/>
        <v>0</v>
      </c>
      <c r="BX304">
        <f t="shared" si="100"/>
        <v>0</v>
      </c>
      <c r="BY304">
        <f t="shared" si="101"/>
        <v>1</v>
      </c>
      <c r="BZ304">
        <f t="shared" si="102"/>
        <v>1</v>
      </c>
      <c r="CA304">
        <f t="shared" si="103"/>
        <v>1</v>
      </c>
      <c r="CB304">
        <f t="shared" si="104"/>
        <v>0</v>
      </c>
    </row>
    <row r="305" spans="1:80" x14ac:dyDescent="0.35">
      <c r="A305">
        <v>5.1304252000000004</v>
      </c>
      <c r="B305">
        <v>2009</v>
      </c>
      <c r="C305">
        <v>60</v>
      </c>
      <c r="D305">
        <v>0</v>
      </c>
      <c r="E305">
        <v>1</v>
      </c>
      <c r="F305">
        <v>-9</v>
      </c>
      <c r="G305">
        <v>0</v>
      </c>
      <c r="H305">
        <v>4050</v>
      </c>
      <c r="I305">
        <v>1</v>
      </c>
      <c r="J305">
        <v>2</v>
      </c>
      <c r="K305">
        <v>237206</v>
      </c>
      <c r="L305">
        <v>2</v>
      </c>
      <c r="M305">
        <v>2</v>
      </c>
      <c r="N305">
        <v>1</v>
      </c>
      <c r="O305">
        <v>41401</v>
      </c>
      <c r="P305">
        <v>42843</v>
      </c>
      <c r="Q305">
        <v>4280</v>
      </c>
      <c r="R305" t="s">
        <v>61</v>
      </c>
      <c r="S305" t="s">
        <v>61</v>
      </c>
      <c r="T305" t="s">
        <v>61</v>
      </c>
      <c r="U305" t="s">
        <v>61</v>
      </c>
      <c r="V305" t="s">
        <v>61</v>
      </c>
      <c r="W305" t="s">
        <v>61</v>
      </c>
      <c r="X305" t="s">
        <v>61</v>
      </c>
      <c r="Y305" t="s">
        <v>61</v>
      </c>
      <c r="Z305" t="s">
        <v>61</v>
      </c>
      <c r="AA305" t="s">
        <v>61</v>
      </c>
      <c r="AB305" t="s">
        <v>61</v>
      </c>
      <c r="AC305" t="s">
        <v>61</v>
      </c>
      <c r="AD305">
        <v>3768</v>
      </c>
      <c r="AE305">
        <v>3722</v>
      </c>
      <c r="AF305">
        <v>66</v>
      </c>
      <c r="AG305">
        <v>3607</v>
      </c>
      <c r="AH305">
        <v>8856</v>
      </c>
      <c r="AI305">
        <v>46</v>
      </c>
      <c r="AJ305" t="s">
        <v>62</v>
      </c>
      <c r="AK305" t="s">
        <v>62</v>
      </c>
      <c r="AL305" t="s">
        <v>62</v>
      </c>
      <c r="AM305" t="s">
        <v>62</v>
      </c>
      <c r="AN305" t="s">
        <v>62</v>
      </c>
      <c r="AO305" t="s">
        <v>62</v>
      </c>
      <c r="AP305" t="s">
        <v>62</v>
      </c>
      <c r="AQ305" t="s">
        <v>62</v>
      </c>
      <c r="AR305" t="s">
        <v>62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-99</v>
      </c>
      <c r="AZ305">
        <v>-99</v>
      </c>
      <c r="BA305">
        <v>-99</v>
      </c>
      <c r="BB305">
        <v>-99</v>
      </c>
      <c r="BC305">
        <v>-99</v>
      </c>
      <c r="BD305">
        <v>-99</v>
      </c>
      <c r="BE305">
        <v>-99</v>
      </c>
      <c r="BF305">
        <v>-99</v>
      </c>
      <c r="BG305">
        <v>-99</v>
      </c>
      <c r="BH305">
        <f t="shared" si="84"/>
        <v>0</v>
      </c>
      <c r="BI305" t="str">
        <f t="shared" si="85"/>
        <v/>
      </c>
      <c r="BJ305" t="str">
        <f t="shared" si="86"/>
        <v/>
      </c>
      <c r="BK305" t="str">
        <f t="shared" si="87"/>
        <v/>
      </c>
      <c r="BL305" t="str">
        <f t="shared" si="88"/>
        <v/>
      </c>
      <c r="BM305" t="str">
        <f t="shared" si="89"/>
        <v/>
      </c>
      <c r="BN305" t="str">
        <f t="shared" si="90"/>
        <v/>
      </c>
      <c r="BO305" t="str">
        <f t="shared" si="91"/>
        <v/>
      </c>
      <c r="BP305" t="str">
        <f t="shared" si="92"/>
        <v/>
      </c>
      <c r="BQ305" t="str">
        <f t="shared" si="93"/>
        <v/>
      </c>
      <c r="BR305" t="str">
        <f t="shared" si="94"/>
        <v/>
      </c>
      <c r="BS305" t="str">
        <f t="shared" si="95"/>
        <v/>
      </c>
      <c r="BT305" t="str">
        <f t="shared" si="96"/>
        <v/>
      </c>
      <c r="BU305" t="str">
        <f t="shared" si="97"/>
        <v/>
      </c>
      <c r="BV305" t="str">
        <f t="shared" si="98"/>
        <v/>
      </c>
      <c r="BW305">
        <f t="shared" si="99"/>
        <v>0</v>
      </c>
      <c r="BX305">
        <f t="shared" si="100"/>
        <v>1</v>
      </c>
      <c r="BY305">
        <f t="shared" si="101"/>
        <v>0</v>
      </c>
      <c r="BZ305">
        <f t="shared" si="102"/>
        <v>0</v>
      </c>
      <c r="CA305">
        <f t="shared" si="103"/>
        <v>0</v>
      </c>
      <c r="CB305">
        <f t="shared" si="104"/>
        <v>1</v>
      </c>
    </row>
    <row r="306" spans="1:80" x14ac:dyDescent="0.35">
      <c r="A306">
        <v>5.8694335000000004</v>
      </c>
      <c r="B306">
        <v>2009</v>
      </c>
      <c r="C306">
        <v>60</v>
      </c>
      <c r="D306">
        <v>0</v>
      </c>
      <c r="E306">
        <v>3</v>
      </c>
      <c r="F306">
        <v>-9</v>
      </c>
      <c r="G306">
        <v>0</v>
      </c>
      <c r="H306">
        <v>4070</v>
      </c>
      <c r="I306">
        <v>4</v>
      </c>
      <c r="J306">
        <v>1</v>
      </c>
      <c r="K306">
        <v>221020</v>
      </c>
      <c r="L306">
        <v>1</v>
      </c>
      <c r="M306">
        <v>3</v>
      </c>
      <c r="N306">
        <v>1</v>
      </c>
      <c r="O306">
        <v>41401</v>
      </c>
      <c r="P306">
        <v>42822</v>
      </c>
      <c r="Q306">
        <v>4280</v>
      </c>
      <c r="R306">
        <v>7100</v>
      </c>
      <c r="S306">
        <v>28981</v>
      </c>
      <c r="T306">
        <v>4148</v>
      </c>
      <c r="U306">
        <v>4139</v>
      </c>
      <c r="V306">
        <v>2724</v>
      </c>
      <c r="W306">
        <v>4019</v>
      </c>
      <c r="X306">
        <v>412</v>
      </c>
      <c r="Y306" t="s">
        <v>70</v>
      </c>
      <c r="Z306" t="s">
        <v>65</v>
      </c>
      <c r="AA306" t="s">
        <v>68</v>
      </c>
      <c r="AB306" t="s">
        <v>71</v>
      </c>
      <c r="AC306" t="s">
        <v>69</v>
      </c>
      <c r="AD306">
        <v>3768</v>
      </c>
      <c r="AE306">
        <v>66</v>
      </c>
      <c r="AF306">
        <v>3606</v>
      </c>
      <c r="AG306">
        <v>3723</v>
      </c>
      <c r="AH306">
        <v>42</v>
      </c>
      <c r="AI306">
        <v>48</v>
      </c>
      <c r="AJ306">
        <v>8855</v>
      </c>
      <c r="AK306">
        <v>9744</v>
      </c>
      <c r="AL306" t="s">
        <v>62</v>
      </c>
      <c r="AM306" t="s">
        <v>62</v>
      </c>
      <c r="AN306" t="s">
        <v>62</v>
      </c>
      <c r="AO306" t="s">
        <v>62</v>
      </c>
      <c r="AP306" t="s">
        <v>62</v>
      </c>
      <c r="AQ306" t="s">
        <v>62</v>
      </c>
      <c r="AR306" t="s">
        <v>62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-99</v>
      </c>
      <c r="BB306">
        <v>-99</v>
      </c>
      <c r="BC306">
        <v>-99</v>
      </c>
      <c r="BD306">
        <v>-99</v>
      </c>
      <c r="BE306">
        <v>-99</v>
      </c>
      <c r="BF306">
        <v>-99</v>
      </c>
      <c r="BG306">
        <v>-99</v>
      </c>
      <c r="BH306">
        <f t="shared" si="84"/>
        <v>0</v>
      </c>
      <c r="BI306" t="str">
        <f t="shared" si="85"/>
        <v/>
      </c>
      <c r="BJ306" t="str">
        <f t="shared" si="86"/>
        <v/>
      </c>
      <c r="BK306" t="str">
        <f t="shared" si="87"/>
        <v/>
      </c>
      <c r="BL306" t="str">
        <f t="shared" si="88"/>
        <v/>
      </c>
      <c r="BM306" t="str">
        <f t="shared" si="89"/>
        <v/>
      </c>
      <c r="BN306" t="str">
        <f t="shared" si="90"/>
        <v/>
      </c>
      <c r="BO306" t="str">
        <f t="shared" si="91"/>
        <v/>
      </c>
      <c r="BP306" t="str">
        <f t="shared" si="92"/>
        <v/>
      </c>
      <c r="BQ306" t="str">
        <f t="shared" si="93"/>
        <v/>
      </c>
      <c r="BR306" t="str">
        <f t="shared" si="94"/>
        <v/>
      </c>
      <c r="BS306" t="str">
        <f t="shared" si="95"/>
        <v/>
      </c>
      <c r="BT306" t="str">
        <f t="shared" si="96"/>
        <v/>
      </c>
      <c r="BU306" t="str">
        <f t="shared" si="97"/>
        <v/>
      </c>
      <c r="BV306" t="str">
        <f t="shared" si="98"/>
        <v/>
      </c>
      <c r="BW306">
        <f t="shared" si="99"/>
        <v>0</v>
      </c>
      <c r="BX306">
        <f t="shared" si="100"/>
        <v>1</v>
      </c>
      <c r="BY306">
        <f t="shared" si="101"/>
        <v>0</v>
      </c>
      <c r="BZ306">
        <f t="shared" si="102"/>
        <v>0</v>
      </c>
      <c r="CA306">
        <f t="shared" si="103"/>
        <v>0</v>
      </c>
      <c r="CB306">
        <f t="shared" si="104"/>
        <v>1</v>
      </c>
    </row>
    <row r="307" spans="1:80" x14ac:dyDescent="0.35">
      <c r="A307">
        <v>4.6981218</v>
      </c>
      <c r="B307">
        <v>2009</v>
      </c>
      <c r="C307">
        <v>60</v>
      </c>
      <c r="D307">
        <v>0</v>
      </c>
      <c r="E307">
        <v>3</v>
      </c>
      <c r="F307">
        <v>-9</v>
      </c>
      <c r="G307">
        <v>0</v>
      </c>
      <c r="H307">
        <v>39047</v>
      </c>
      <c r="I307">
        <v>4</v>
      </c>
      <c r="J307">
        <v>-9</v>
      </c>
      <c r="K307">
        <v>177390</v>
      </c>
      <c r="L307">
        <v>1</v>
      </c>
      <c r="M307">
        <v>3</v>
      </c>
      <c r="N307">
        <v>1</v>
      </c>
      <c r="O307">
        <v>4241</v>
      </c>
      <c r="P307">
        <v>4280</v>
      </c>
      <c r="Q307">
        <v>2724</v>
      </c>
      <c r="R307">
        <v>3970</v>
      </c>
      <c r="S307">
        <v>25000</v>
      </c>
      <c r="T307">
        <v>71591</v>
      </c>
      <c r="U307">
        <v>27801</v>
      </c>
      <c r="V307">
        <v>2851</v>
      </c>
      <c r="W307">
        <v>7455</v>
      </c>
      <c r="X307" t="s">
        <v>61</v>
      </c>
      <c r="Y307" t="s">
        <v>61</v>
      </c>
      <c r="Z307" t="s">
        <v>61</v>
      </c>
      <c r="AA307" t="s">
        <v>61</v>
      </c>
      <c r="AB307" t="s">
        <v>61</v>
      </c>
      <c r="AC307" t="s">
        <v>61</v>
      </c>
      <c r="AD307">
        <v>3596</v>
      </c>
      <c r="AE307">
        <v>3768</v>
      </c>
      <c r="AF307" t="s">
        <v>62</v>
      </c>
      <c r="AG307" t="s">
        <v>62</v>
      </c>
      <c r="AH307" t="s">
        <v>62</v>
      </c>
      <c r="AI307" t="s">
        <v>62</v>
      </c>
      <c r="AJ307" t="s">
        <v>62</v>
      </c>
      <c r="AK307" t="s">
        <v>62</v>
      </c>
      <c r="AL307" t="s">
        <v>62</v>
      </c>
      <c r="AM307" t="s">
        <v>62</v>
      </c>
      <c r="AN307" t="s">
        <v>62</v>
      </c>
      <c r="AO307" t="s">
        <v>62</v>
      </c>
      <c r="AP307" t="s">
        <v>62</v>
      </c>
      <c r="AQ307" t="s">
        <v>62</v>
      </c>
      <c r="AR307" t="s">
        <v>62</v>
      </c>
      <c r="AS307">
        <v>1</v>
      </c>
      <c r="AT307">
        <v>1</v>
      </c>
      <c r="AU307">
        <v>-99</v>
      </c>
      <c r="AV307">
        <v>-99</v>
      </c>
      <c r="AW307">
        <v>-99</v>
      </c>
      <c r="AX307">
        <v>-99</v>
      </c>
      <c r="AY307">
        <v>-99</v>
      </c>
      <c r="AZ307">
        <v>-99</v>
      </c>
      <c r="BA307">
        <v>-99</v>
      </c>
      <c r="BB307">
        <v>-99</v>
      </c>
      <c r="BC307">
        <v>-99</v>
      </c>
      <c r="BD307">
        <v>-99</v>
      </c>
      <c r="BE307">
        <v>-99</v>
      </c>
      <c r="BF307">
        <v>-99</v>
      </c>
      <c r="BG307">
        <v>-99</v>
      </c>
      <c r="BH307" t="str">
        <f t="shared" si="84"/>
        <v/>
      </c>
      <c r="BI307">
        <f t="shared" si="85"/>
        <v>1</v>
      </c>
      <c r="BJ307" t="str">
        <f t="shared" si="86"/>
        <v/>
      </c>
      <c r="BK307" t="str">
        <f t="shared" si="87"/>
        <v/>
      </c>
      <c r="BL307" t="str">
        <f t="shared" si="88"/>
        <v/>
      </c>
      <c r="BM307" t="str">
        <f t="shared" si="89"/>
        <v/>
      </c>
      <c r="BN307" t="str">
        <f t="shared" si="90"/>
        <v/>
      </c>
      <c r="BO307" t="str">
        <f t="shared" si="91"/>
        <v/>
      </c>
      <c r="BP307" t="str">
        <f t="shared" si="92"/>
        <v/>
      </c>
      <c r="BQ307" t="str">
        <f t="shared" si="93"/>
        <v/>
      </c>
      <c r="BR307" t="str">
        <f t="shared" si="94"/>
        <v/>
      </c>
      <c r="BS307" t="str">
        <f t="shared" si="95"/>
        <v/>
      </c>
      <c r="BT307" t="str">
        <f t="shared" si="96"/>
        <v/>
      </c>
      <c r="BU307" t="str">
        <f t="shared" si="97"/>
        <v/>
      </c>
      <c r="BV307" t="str">
        <f t="shared" si="98"/>
        <v/>
      </c>
      <c r="BW307">
        <f t="shared" si="99"/>
        <v>1</v>
      </c>
      <c r="BX307">
        <f t="shared" si="100"/>
        <v>0</v>
      </c>
      <c r="BY307">
        <f t="shared" si="101"/>
        <v>0</v>
      </c>
      <c r="BZ307">
        <f t="shared" si="102"/>
        <v>0</v>
      </c>
      <c r="CA307">
        <f t="shared" si="103"/>
        <v>0</v>
      </c>
      <c r="CB307">
        <f t="shared" si="104"/>
        <v>1</v>
      </c>
    </row>
    <row r="308" spans="1:80" x14ac:dyDescent="0.35">
      <c r="A308">
        <v>5.0674549999999998</v>
      </c>
      <c r="B308">
        <v>2010</v>
      </c>
      <c r="C308">
        <v>60</v>
      </c>
      <c r="D308">
        <v>1</v>
      </c>
      <c r="E308">
        <v>3</v>
      </c>
      <c r="F308">
        <v>-9</v>
      </c>
      <c r="G308">
        <v>0</v>
      </c>
      <c r="H308">
        <v>6060</v>
      </c>
      <c r="I308">
        <v>21</v>
      </c>
      <c r="J308">
        <v>3</v>
      </c>
      <c r="K308">
        <v>603080</v>
      </c>
      <c r="L308">
        <v>3</v>
      </c>
      <c r="M308">
        <v>-9</v>
      </c>
      <c r="N308">
        <v>20</v>
      </c>
      <c r="O308">
        <v>41071</v>
      </c>
      <c r="P308">
        <v>99812</v>
      </c>
      <c r="Q308">
        <v>41400</v>
      </c>
      <c r="R308">
        <v>4019</v>
      </c>
      <c r="S308">
        <v>3051</v>
      </c>
      <c r="T308">
        <v>2724</v>
      </c>
      <c r="U308">
        <v>4148</v>
      </c>
      <c r="V308" t="s">
        <v>64</v>
      </c>
      <c r="W308">
        <v>412</v>
      </c>
      <c r="X308" t="s">
        <v>138</v>
      </c>
      <c r="Y308" t="s">
        <v>139</v>
      </c>
      <c r="Z308" t="s">
        <v>76</v>
      </c>
      <c r="AA308" t="s">
        <v>61</v>
      </c>
      <c r="AB308" t="s">
        <v>61</v>
      </c>
      <c r="AC308" t="s">
        <v>61</v>
      </c>
      <c r="AD308">
        <v>3768</v>
      </c>
      <c r="AE308">
        <v>3722</v>
      </c>
      <c r="AF308">
        <v>66</v>
      </c>
      <c r="AG308">
        <v>8856</v>
      </c>
      <c r="AH308">
        <v>8853</v>
      </c>
      <c r="AI308">
        <v>3607</v>
      </c>
      <c r="AJ308">
        <v>46</v>
      </c>
      <c r="AK308">
        <v>41</v>
      </c>
      <c r="AL308" t="s">
        <v>62</v>
      </c>
      <c r="AM308" t="s">
        <v>62</v>
      </c>
      <c r="AN308" t="s">
        <v>62</v>
      </c>
      <c r="AO308" t="s">
        <v>62</v>
      </c>
      <c r="AP308" t="s">
        <v>62</v>
      </c>
      <c r="AQ308" t="s">
        <v>62</v>
      </c>
      <c r="AR308" t="s">
        <v>62</v>
      </c>
      <c r="AS308">
        <v>1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-99</v>
      </c>
      <c r="BB308">
        <v>-99</v>
      </c>
      <c r="BC308">
        <v>-99</v>
      </c>
      <c r="BD308">
        <v>-99</v>
      </c>
      <c r="BE308">
        <v>-99</v>
      </c>
      <c r="BF308">
        <v>-99</v>
      </c>
      <c r="BG308">
        <v>-99</v>
      </c>
      <c r="BH308">
        <f t="shared" si="84"/>
        <v>1</v>
      </c>
      <c r="BI308" t="str">
        <f t="shared" si="85"/>
        <v/>
      </c>
      <c r="BJ308" t="str">
        <f t="shared" si="86"/>
        <v/>
      </c>
      <c r="BK308" t="str">
        <f t="shared" si="87"/>
        <v/>
      </c>
      <c r="BL308" t="str">
        <f t="shared" si="88"/>
        <v/>
      </c>
      <c r="BM308" t="str">
        <f t="shared" si="89"/>
        <v/>
      </c>
      <c r="BN308" t="str">
        <f t="shared" si="90"/>
        <v/>
      </c>
      <c r="BO308" t="str">
        <f t="shared" si="91"/>
        <v/>
      </c>
      <c r="BP308" t="str">
        <f t="shared" si="92"/>
        <v/>
      </c>
      <c r="BQ308" t="str">
        <f t="shared" si="93"/>
        <v/>
      </c>
      <c r="BR308" t="str">
        <f t="shared" si="94"/>
        <v/>
      </c>
      <c r="BS308" t="str">
        <f t="shared" si="95"/>
        <v/>
      </c>
      <c r="BT308" t="str">
        <f t="shared" si="96"/>
        <v/>
      </c>
      <c r="BU308" t="str">
        <f t="shared" si="97"/>
        <v/>
      </c>
      <c r="BV308" t="str">
        <f t="shared" si="98"/>
        <v/>
      </c>
      <c r="BW308">
        <f t="shared" si="99"/>
        <v>1</v>
      </c>
      <c r="BX308">
        <f t="shared" si="100"/>
        <v>1</v>
      </c>
      <c r="BY308">
        <f t="shared" si="101"/>
        <v>0</v>
      </c>
      <c r="BZ308">
        <f t="shared" si="102"/>
        <v>1</v>
      </c>
      <c r="CA308">
        <f t="shared" si="103"/>
        <v>1</v>
      </c>
      <c r="CB308">
        <f t="shared" si="104"/>
        <v>0</v>
      </c>
    </row>
    <row r="309" spans="1:80" x14ac:dyDescent="0.35">
      <c r="A309">
        <v>4.8175211999999998</v>
      </c>
      <c r="B309">
        <v>2010</v>
      </c>
      <c r="C309">
        <v>60</v>
      </c>
      <c r="D309">
        <v>0</v>
      </c>
      <c r="E309">
        <v>3</v>
      </c>
      <c r="F309">
        <v>-9</v>
      </c>
      <c r="G309">
        <v>0</v>
      </c>
      <c r="H309">
        <v>12017</v>
      </c>
      <c r="I309">
        <v>1</v>
      </c>
      <c r="J309">
        <v>1</v>
      </c>
      <c r="K309">
        <v>495800</v>
      </c>
      <c r="L309">
        <v>2</v>
      </c>
      <c r="M309">
        <v>3</v>
      </c>
      <c r="N309">
        <v>1</v>
      </c>
      <c r="O309">
        <v>41071</v>
      </c>
      <c r="P309">
        <v>99672</v>
      </c>
      <c r="Q309">
        <v>25002</v>
      </c>
      <c r="R309">
        <v>4589</v>
      </c>
      <c r="S309">
        <v>5718</v>
      </c>
      <c r="T309">
        <v>41401</v>
      </c>
      <c r="U309">
        <v>4019</v>
      </c>
      <c r="V309">
        <v>2724</v>
      </c>
      <c r="W309">
        <v>3559</v>
      </c>
      <c r="X309" t="s">
        <v>65</v>
      </c>
      <c r="Y309">
        <v>4139</v>
      </c>
      <c r="Z309" t="s">
        <v>75</v>
      </c>
      <c r="AA309" t="s">
        <v>61</v>
      </c>
      <c r="AB309" t="s">
        <v>61</v>
      </c>
      <c r="AC309" t="s">
        <v>61</v>
      </c>
      <c r="AD309">
        <v>3768</v>
      </c>
      <c r="AE309">
        <v>3722</v>
      </c>
      <c r="AF309">
        <v>66</v>
      </c>
      <c r="AG309">
        <v>8856</v>
      </c>
      <c r="AH309">
        <v>3607</v>
      </c>
      <c r="AI309">
        <v>42</v>
      </c>
      <c r="AJ309">
        <v>47</v>
      </c>
      <c r="AK309">
        <v>8872</v>
      </c>
      <c r="AL309" t="s">
        <v>62</v>
      </c>
      <c r="AM309" t="s">
        <v>62</v>
      </c>
      <c r="AN309" t="s">
        <v>62</v>
      </c>
      <c r="AO309" t="s">
        <v>62</v>
      </c>
      <c r="AP309" t="s">
        <v>62</v>
      </c>
      <c r="AQ309" t="s">
        <v>62</v>
      </c>
      <c r="AR309" t="s">
        <v>62</v>
      </c>
      <c r="AS309">
        <v>1</v>
      </c>
      <c r="AT309">
        <v>4</v>
      </c>
      <c r="AU309">
        <v>1</v>
      </c>
      <c r="AV309">
        <v>4</v>
      </c>
      <c r="AW309">
        <v>1</v>
      </c>
      <c r="AX309">
        <v>1</v>
      </c>
      <c r="AY309">
        <v>1</v>
      </c>
      <c r="AZ309">
        <v>1</v>
      </c>
      <c r="BA309">
        <v>-99</v>
      </c>
      <c r="BB309">
        <v>-99</v>
      </c>
      <c r="BC309">
        <v>-99</v>
      </c>
      <c r="BD309">
        <v>-99</v>
      </c>
      <c r="BE309">
        <v>-99</v>
      </c>
      <c r="BF309">
        <v>-99</v>
      </c>
      <c r="BG309">
        <v>-99</v>
      </c>
      <c r="BH309">
        <f t="shared" si="84"/>
        <v>1</v>
      </c>
      <c r="BI309" t="str">
        <f t="shared" si="85"/>
        <v/>
      </c>
      <c r="BJ309" t="str">
        <f t="shared" si="86"/>
        <v/>
      </c>
      <c r="BK309" t="str">
        <f t="shared" si="87"/>
        <v/>
      </c>
      <c r="BL309" t="str">
        <f t="shared" si="88"/>
        <v/>
      </c>
      <c r="BM309" t="str">
        <f t="shared" si="89"/>
        <v/>
      </c>
      <c r="BN309" t="str">
        <f t="shared" si="90"/>
        <v/>
      </c>
      <c r="BO309" t="str">
        <f t="shared" si="91"/>
        <v/>
      </c>
      <c r="BP309" t="str">
        <f t="shared" si="92"/>
        <v/>
      </c>
      <c r="BQ309" t="str">
        <f t="shared" si="93"/>
        <v/>
      </c>
      <c r="BR309" t="str">
        <f t="shared" si="94"/>
        <v/>
      </c>
      <c r="BS309" t="str">
        <f t="shared" si="95"/>
        <v/>
      </c>
      <c r="BT309" t="str">
        <f t="shared" si="96"/>
        <v/>
      </c>
      <c r="BU309" t="str">
        <f t="shared" si="97"/>
        <v/>
      </c>
      <c r="BV309" t="str">
        <f t="shared" si="98"/>
        <v/>
      </c>
      <c r="BW309">
        <f t="shared" si="99"/>
        <v>1</v>
      </c>
      <c r="BX309">
        <f t="shared" si="100"/>
        <v>1</v>
      </c>
      <c r="BY309">
        <f t="shared" si="101"/>
        <v>0</v>
      </c>
      <c r="BZ309">
        <f t="shared" si="102"/>
        <v>1</v>
      </c>
      <c r="CA309">
        <f t="shared" si="103"/>
        <v>1</v>
      </c>
      <c r="CB309">
        <f t="shared" si="104"/>
        <v>0</v>
      </c>
    </row>
    <row r="310" spans="1:80" x14ac:dyDescent="0.35">
      <c r="A310">
        <v>4.8175211999999998</v>
      </c>
      <c r="B310">
        <v>2010</v>
      </c>
      <c r="C310">
        <v>60</v>
      </c>
      <c r="D310">
        <v>1</v>
      </c>
      <c r="E310">
        <v>3</v>
      </c>
      <c r="F310">
        <v>-9</v>
      </c>
      <c r="G310">
        <v>1</v>
      </c>
      <c r="H310">
        <v>12313</v>
      </c>
      <c r="I310">
        <v>6</v>
      </c>
      <c r="J310">
        <v>6</v>
      </c>
      <c r="K310">
        <v>889940</v>
      </c>
      <c r="L310">
        <v>4</v>
      </c>
      <c r="M310">
        <v>2</v>
      </c>
      <c r="N310">
        <v>20</v>
      </c>
      <c r="O310">
        <v>41011</v>
      </c>
      <c r="P310">
        <v>41401</v>
      </c>
      <c r="Q310">
        <v>78551</v>
      </c>
      <c r="R310">
        <v>25013</v>
      </c>
      <c r="S310">
        <v>5845</v>
      </c>
      <c r="T310">
        <v>51881</v>
      </c>
      <c r="U310">
        <v>4280</v>
      </c>
      <c r="V310">
        <v>4148</v>
      </c>
      <c r="W310">
        <v>2761</v>
      </c>
      <c r="X310">
        <v>2768</v>
      </c>
      <c r="Y310" t="s">
        <v>105</v>
      </c>
      <c r="Z310" t="s">
        <v>61</v>
      </c>
      <c r="AA310" t="s">
        <v>61</v>
      </c>
      <c r="AB310" t="s">
        <v>61</v>
      </c>
      <c r="AC310" t="s">
        <v>61</v>
      </c>
      <c r="AD310">
        <v>66</v>
      </c>
      <c r="AE310">
        <v>3606</v>
      </c>
      <c r="AF310">
        <v>3768</v>
      </c>
      <c r="AG310">
        <v>3722</v>
      </c>
      <c r="AH310">
        <v>8857</v>
      </c>
      <c r="AI310">
        <v>3778</v>
      </c>
      <c r="AJ310">
        <v>40</v>
      </c>
      <c r="AK310">
        <v>45</v>
      </c>
      <c r="AL310">
        <v>9672</v>
      </c>
      <c r="AM310">
        <v>9604</v>
      </c>
      <c r="AN310">
        <v>8964</v>
      </c>
      <c r="AO310">
        <v>9920</v>
      </c>
      <c r="AP310">
        <v>9744</v>
      </c>
      <c r="AQ310" t="s">
        <v>62</v>
      </c>
      <c r="AR310" t="s">
        <v>62</v>
      </c>
      <c r="AS310">
        <v>1</v>
      </c>
      <c r="AT310">
        <v>1</v>
      </c>
      <c r="AU310">
        <v>1</v>
      </c>
      <c r="AV310">
        <v>0</v>
      </c>
      <c r="AW310">
        <v>0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0</v>
      </c>
      <c r="BE310">
        <v>4</v>
      </c>
      <c r="BF310">
        <v>-99</v>
      </c>
      <c r="BG310">
        <v>-99</v>
      </c>
      <c r="BH310" t="str">
        <f t="shared" si="84"/>
        <v/>
      </c>
      <c r="BI310" t="str">
        <f t="shared" si="85"/>
        <v/>
      </c>
      <c r="BJ310">
        <f t="shared" si="86"/>
        <v>1</v>
      </c>
      <c r="BK310" t="str">
        <f t="shared" si="87"/>
        <v/>
      </c>
      <c r="BL310" t="str">
        <f t="shared" si="88"/>
        <v/>
      </c>
      <c r="BM310" t="str">
        <f t="shared" si="89"/>
        <v/>
      </c>
      <c r="BN310" t="str">
        <f t="shared" si="90"/>
        <v/>
      </c>
      <c r="BO310" t="str">
        <f t="shared" si="91"/>
        <v/>
      </c>
      <c r="BP310" t="str">
        <f t="shared" si="92"/>
        <v/>
      </c>
      <c r="BQ310" t="str">
        <f t="shared" si="93"/>
        <v/>
      </c>
      <c r="BR310" t="str">
        <f t="shared" si="94"/>
        <v/>
      </c>
      <c r="BS310" t="str">
        <f t="shared" si="95"/>
        <v/>
      </c>
      <c r="BT310" t="str">
        <f t="shared" si="96"/>
        <v/>
      </c>
      <c r="BU310" t="str">
        <f t="shared" si="97"/>
        <v/>
      </c>
      <c r="BV310" t="str">
        <f t="shared" si="98"/>
        <v/>
      </c>
      <c r="BW310">
        <f t="shared" si="99"/>
        <v>1</v>
      </c>
      <c r="BX310">
        <f t="shared" si="100"/>
        <v>1</v>
      </c>
      <c r="BY310">
        <f t="shared" si="101"/>
        <v>1</v>
      </c>
      <c r="BZ310">
        <f t="shared" si="102"/>
        <v>1</v>
      </c>
      <c r="CA310">
        <f t="shared" si="103"/>
        <v>1</v>
      </c>
      <c r="CB310">
        <f t="shared" si="104"/>
        <v>1</v>
      </c>
    </row>
    <row r="311" spans="1:80" x14ac:dyDescent="0.35">
      <c r="A311">
        <v>5.3693093999999997</v>
      </c>
      <c r="B311">
        <v>2010</v>
      </c>
      <c r="C311">
        <v>60</v>
      </c>
      <c r="D311">
        <v>1</v>
      </c>
      <c r="E311">
        <v>3</v>
      </c>
      <c r="F311">
        <v>-9</v>
      </c>
      <c r="G311">
        <v>0</v>
      </c>
      <c r="H311">
        <v>37062</v>
      </c>
      <c r="I311">
        <v>1</v>
      </c>
      <c r="J311">
        <v>1</v>
      </c>
      <c r="K311">
        <v>204143</v>
      </c>
      <c r="L311">
        <v>1</v>
      </c>
      <c r="M311">
        <v>2</v>
      </c>
      <c r="N311">
        <v>20</v>
      </c>
      <c r="O311">
        <v>42823</v>
      </c>
      <c r="P311">
        <v>20212</v>
      </c>
      <c r="Q311">
        <v>2536</v>
      </c>
      <c r="R311">
        <v>4148</v>
      </c>
      <c r="S311">
        <v>4280</v>
      </c>
      <c r="T311">
        <v>45829</v>
      </c>
      <c r="U311">
        <v>41401</v>
      </c>
      <c r="V311">
        <v>2724</v>
      </c>
      <c r="W311">
        <v>2859</v>
      </c>
      <c r="X311">
        <v>53081</v>
      </c>
      <c r="Y311" t="s">
        <v>72</v>
      </c>
      <c r="Z311" t="s">
        <v>76</v>
      </c>
      <c r="AA311" t="s">
        <v>71</v>
      </c>
      <c r="AB311">
        <v>2449</v>
      </c>
      <c r="AC311" t="s">
        <v>109</v>
      </c>
      <c r="AD311">
        <v>3768</v>
      </c>
      <c r="AE311">
        <v>3722</v>
      </c>
      <c r="AF311">
        <v>66</v>
      </c>
      <c r="AG311">
        <v>8855</v>
      </c>
      <c r="AH311">
        <v>9910</v>
      </c>
      <c r="AI311">
        <v>44</v>
      </c>
      <c r="AJ311">
        <v>3792</v>
      </c>
      <c r="AK311">
        <v>3607</v>
      </c>
      <c r="AL311">
        <v>46</v>
      </c>
      <c r="AM311">
        <v>40</v>
      </c>
      <c r="AN311">
        <v>9744</v>
      </c>
      <c r="AO311">
        <v>3723</v>
      </c>
      <c r="AP311" t="s">
        <v>62</v>
      </c>
      <c r="AQ311" t="s">
        <v>62</v>
      </c>
      <c r="AR311" t="s">
        <v>62</v>
      </c>
      <c r="AS311">
        <v>2</v>
      </c>
      <c r="AT311">
        <v>2</v>
      </c>
      <c r="AU311">
        <v>2</v>
      </c>
      <c r="AV311">
        <v>2</v>
      </c>
      <c r="AW311">
        <v>2</v>
      </c>
      <c r="AX311">
        <v>2</v>
      </c>
      <c r="AY311">
        <v>2</v>
      </c>
      <c r="AZ311">
        <v>2</v>
      </c>
      <c r="BA311">
        <v>2</v>
      </c>
      <c r="BB311">
        <v>2</v>
      </c>
      <c r="BC311">
        <v>3</v>
      </c>
      <c r="BD311">
        <v>0</v>
      </c>
      <c r="BE311">
        <v>-99</v>
      </c>
      <c r="BF311">
        <v>-99</v>
      </c>
      <c r="BG311">
        <v>-99</v>
      </c>
      <c r="BH311">
        <f t="shared" si="84"/>
        <v>2</v>
      </c>
      <c r="BI311" t="str">
        <f t="shared" si="85"/>
        <v/>
      </c>
      <c r="BJ311" t="str">
        <f t="shared" si="86"/>
        <v/>
      </c>
      <c r="BK311" t="str">
        <f t="shared" si="87"/>
        <v/>
      </c>
      <c r="BL311" t="str">
        <f t="shared" si="88"/>
        <v/>
      </c>
      <c r="BM311" t="str">
        <f t="shared" si="89"/>
        <v/>
      </c>
      <c r="BN311" t="str">
        <f t="shared" si="90"/>
        <v/>
      </c>
      <c r="BO311" t="str">
        <f t="shared" si="91"/>
        <v/>
      </c>
      <c r="BP311" t="str">
        <f t="shared" si="92"/>
        <v/>
      </c>
      <c r="BQ311" t="str">
        <f t="shared" si="93"/>
        <v/>
      </c>
      <c r="BR311" t="str">
        <f t="shared" si="94"/>
        <v/>
      </c>
      <c r="BS311" t="str">
        <f t="shared" si="95"/>
        <v/>
      </c>
      <c r="BT311" t="str">
        <f t="shared" si="96"/>
        <v/>
      </c>
      <c r="BU311" t="str">
        <f t="shared" si="97"/>
        <v/>
      </c>
      <c r="BV311" t="str">
        <f t="shared" si="98"/>
        <v/>
      </c>
      <c r="BW311">
        <f t="shared" si="99"/>
        <v>2</v>
      </c>
      <c r="BX311">
        <f t="shared" si="100"/>
        <v>1</v>
      </c>
      <c r="BY311">
        <f t="shared" si="101"/>
        <v>0</v>
      </c>
      <c r="BZ311">
        <f t="shared" si="102"/>
        <v>0</v>
      </c>
      <c r="CA311">
        <f t="shared" si="103"/>
        <v>0</v>
      </c>
      <c r="CB311">
        <f t="shared" si="104"/>
        <v>1</v>
      </c>
    </row>
    <row r="312" spans="1:80" x14ac:dyDescent="0.35">
      <c r="A312">
        <v>5.1950630000000002</v>
      </c>
      <c r="B312">
        <v>2010</v>
      </c>
      <c r="C312">
        <v>60</v>
      </c>
      <c r="D312">
        <v>1</v>
      </c>
      <c r="E312">
        <v>4</v>
      </c>
      <c r="F312">
        <v>-9</v>
      </c>
      <c r="G312">
        <v>0</v>
      </c>
      <c r="H312">
        <v>39045</v>
      </c>
      <c r="I312">
        <v>0</v>
      </c>
      <c r="J312">
        <v>-9</v>
      </c>
      <c r="K312">
        <v>62162</v>
      </c>
      <c r="L312">
        <v>2</v>
      </c>
      <c r="M312">
        <v>2</v>
      </c>
      <c r="N312">
        <v>20</v>
      </c>
      <c r="O312">
        <v>41071</v>
      </c>
      <c r="P312">
        <v>4254</v>
      </c>
      <c r="Q312">
        <v>49122</v>
      </c>
      <c r="R312">
        <v>4280</v>
      </c>
      <c r="S312">
        <v>40291</v>
      </c>
      <c r="T312">
        <v>2724</v>
      </c>
      <c r="U312">
        <v>71590</v>
      </c>
      <c r="V312">
        <v>33829</v>
      </c>
      <c r="W312">
        <v>7242</v>
      </c>
      <c r="X312" t="s">
        <v>153</v>
      </c>
      <c r="Y312">
        <v>3051</v>
      </c>
      <c r="Z312">
        <v>41401</v>
      </c>
      <c r="AA312" t="s">
        <v>71</v>
      </c>
      <c r="AB312" t="s">
        <v>75</v>
      </c>
      <c r="AC312" t="s">
        <v>61</v>
      </c>
      <c r="AD312">
        <v>3768</v>
      </c>
      <c r="AE312">
        <v>3722</v>
      </c>
      <c r="AF312">
        <v>8853</v>
      </c>
      <c r="AG312">
        <v>66</v>
      </c>
      <c r="AH312">
        <v>3607</v>
      </c>
      <c r="AI312">
        <v>46</v>
      </c>
      <c r="AJ312">
        <v>42</v>
      </c>
      <c r="AK312">
        <v>8856</v>
      </c>
      <c r="AL312" t="s">
        <v>62</v>
      </c>
      <c r="AM312" t="s">
        <v>62</v>
      </c>
      <c r="AN312" t="s">
        <v>62</v>
      </c>
      <c r="AO312" t="s">
        <v>62</v>
      </c>
      <c r="AP312" t="s">
        <v>62</v>
      </c>
      <c r="AQ312" t="s">
        <v>62</v>
      </c>
      <c r="AR312" t="s">
        <v>62</v>
      </c>
      <c r="AS312">
        <v>2</v>
      </c>
      <c r="AT312">
        <v>1</v>
      </c>
      <c r="AU312">
        <v>1</v>
      </c>
      <c r="AV312">
        <v>2</v>
      </c>
      <c r="AW312">
        <v>2</v>
      </c>
      <c r="AX312">
        <v>2</v>
      </c>
      <c r="AY312">
        <v>2</v>
      </c>
      <c r="AZ312">
        <v>1</v>
      </c>
      <c r="BA312">
        <v>-99</v>
      </c>
      <c r="BB312">
        <v>-99</v>
      </c>
      <c r="BC312">
        <v>-99</v>
      </c>
      <c r="BD312">
        <v>-99</v>
      </c>
      <c r="BE312">
        <v>-99</v>
      </c>
      <c r="BF312">
        <v>-99</v>
      </c>
      <c r="BG312">
        <v>-99</v>
      </c>
      <c r="BH312">
        <f t="shared" si="84"/>
        <v>2</v>
      </c>
      <c r="BI312" t="str">
        <f t="shared" si="85"/>
        <v/>
      </c>
      <c r="BJ312" t="str">
        <f t="shared" si="86"/>
        <v/>
      </c>
      <c r="BK312" t="str">
        <f t="shared" si="87"/>
        <v/>
      </c>
      <c r="BL312" t="str">
        <f t="shared" si="88"/>
        <v/>
      </c>
      <c r="BM312" t="str">
        <f t="shared" si="89"/>
        <v/>
      </c>
      <c r="BN312" t="str">
        <f t="shared" si="90"/>
        <v/>
      </c>
      <c r="BO312" t="str">
        <f t="shared" si="91"/>
        <v/>
      </c>
      <c r="BP312" t="str">
        <f t="shared" si="92"/>
        <v/>
      </c>
      <c r="BQ312" t="str">
        <f t="shared" si="93"/>
        <v/>
      </c>
      <c r="BR312" t="str">
        <f t="shared" si="94"/>
        <v/>
      </c>
      <c r="BS312" t="str">
        <f t="shared" si="95"/>
        <v/>
      </c>
      <c r="BT312" t="str">
        <f t="shared" si="96"/>
        <v/>
      </c>
      <c r="BU312" t="str">
        <f t="shared" si="97"/>
        <v/>
      </c>
      <c r="BV312" t="str">
        <f t="shared" si="98"/>
        <v/>
      </c>
      <c r="BW312">
        <f t="shared" si="99"/>
        <v>2</v>
      </c>
      <c r="BX312">
        <f t="shared" si="100"/>
        <v>1</v>
      </c>
      <c r="BY312">
        <f t="shared" si="101"/>
        <v>0</v>
      </c>
      <c r="BZ312">
        <f t="shared" si="102"/>
        <v>1</v>
      </c>
      <c r="CA312">
        <f t="shared" si="103"/>
        <v>1</v>
      </c>
      <c r="CB312">
        <f t="shared" si="104"/>
        <v>1</v>
      </c>
    </row>
    <row r="313" spans="1:80" x14ac:dyDescent="0.35">
      <c r="A313">
        <v>4.8641163000000001</v>
      </c>
      <c r="B313">
        <v>2010</v>
      </c>
      <c r="C313">
        <v>60</v>
      </c>
      <c r="D313">
        <v>0</v>
      </c>
      <c r="E313">
        <v>1</v>
      </c>
      <c r="F313">
        <v>1</v>
      </c>
      <c r="G313">
        <v>1</v>
      </c>
      <c r="H313">
        <v>42158</v>
      </c>
      <c r="I313">
        <v>5</v>
      </c>
      <c r="J313">
        <v>1</v>
      </c>
      <c r="K313">
        <v>162929</v>
      </c>
      <c r="L313">
        <v>1</v>
      </c>
      <c r="M313">
        <v>2</v>
      </c>
      <c r="N313">
        <v>1</v>
      </c>
      <c r="O313">
        <v>41071</v>
      </c>
      <c r="P313">
        <v>41401</v>
      </c>
      <c r="Q313">
        <v>2859</v>
      </c>
      <c r="R313">
        <v>2724</v>
      </c>
      <c r="S313">
        <v>4142</v>
      </c>
      <c r="T313">
        <v>4019</v>
      </c>
      <c r="U313">
        <v>25000</v>
      </c>
      <c r="V313">
        <v>5939</v>
      </c>
      <c r="W313" t="s">
        <v>61</v>
      </c>
      <c r="X313" t="s">
        <v>61</v>
      </c>
      <c r="Y313" t="s">
        <v>61</v>
      </c>
      <c r="Z313" t="s">
        <v>61</v>
      </c>
      <c r="AA313" t="s">
        <v>61</v>
      </c>
      <c r="AB313" t="s">
        <v>61</v>
      </c>
      <c r="AC313" t="s">
        <v>61</v>
      </c>
      <c r="AD313">
        <v>3768</v>
      </c>
      <c r="AE313">
        <v>3722</v>
      </c>
      <c r="AF313">
        <v>66</v>
      </c>
      <c r="AG313">
        <v>3607</v>
      </c>
      <c r="AH313">
        <v>8853</v>
      </c>
      <c r="AI313">
        <v>45</v>
      </c>
      <c r="AJ313">
        <v>40</v>
      </c>
      <c r="AK313">
        <v>9920</v>
      </c>
      <c r="AL313">
        <v>8856</v>
      </c>
      <c r="AM313">
        <v>8856</v>
      </c>
      <c r="AN313">
        <v>9904</v>
      </c>
      <c r="AO313" t="s">
        <v>62</v>
      </c>
      <c r="AP313" t="s">
        <v>62</v>
      </c>
      <c r="AQ313" t="s">
        <v>62</v>
      </c>
      <c r="AR313" t="s">
        <v>62</v>
      </c>
      <c r="AS313">
        <v>2</v>
      </c>
      <c r="AT313">
        <v>1</v>
      </c>
      <c r="AU313">
        <v>2</v>
      </c>
      <c r="AV313">
        <v>2</v>
      </c>
      <c r="AW313">
        <v>1</v>
      </c>
      <c r="AX313">
        <v>2</v>
      </c>
      <c r="AY313">
        <v>2</v>
      </c>
      <c r="AZ313">
        <v>2</v>
      </c>
      <c r="BA313">
        <v>1</v>
      </c>
      <c r="BB313">
        <v>2</v>
      </c>
      <c r="BC313">
        <v>2</v>
      </c>
      <c r="BD313">
        <v>-99</v>
      </c>
      <c r="BE313">
        <v>-99</v>
      </c>
      <c r="BF313">
        <v>-99</v>
      </c>
      <c r="BG313">
        <v>-99</v>
      </c>
      <c r="BH313">
        <f t="shared" si="84"/>
        <v>2</v>
      </c>
      <c r="BI313" t="str">
        <f t="shared" si="85"/>
        <v/>
      </c>
      <c r="BJ313" t="str">
        <f t="shared" si="86"/>
        <v/>
      </c>
      <c r="BK313" t="str">
        <f t="shared" si="87"/>
        <v/>
      </c>
      <c r="BL313" t="str">
        <f t="shared" si="88"/>
        <v/>
      </c>
      <c r="BM313" t="str">
        <f t="shared" si="89"/>
        <v/>
      </c>
      <c r="BN313" t="str">
        <f t="shared" si="90"/>
        <v/>
      </c>
      <c r="BO313" t="str">
        <f t="shared" si="91"/>
        <v/>
      </c>
      <c r="BP313" t="str">
        <f t="shared" si="92"/>
        <v/>
      </c>
      <c r="BQ313" t="str">
        <f t="shared" si="93"/>
        <v/>
      </c>
      <c r="BR313" t="str">
        <f t="shared" si="94"/>
        <v/>
      </c>
      <c r="BS313" t="str">
        <f t="shared" si="95"/>
        <v/>
      </c>
      <c r="BT313" t="str">
        <f t="shared" si="96"/>
        <v/>
      </c>
      <c r="BU313" t="str">
        <f t="shared" si="97"/>
        <v/>
      </c>
      <c r="BV313" t="str">
        <f t="shared" si="98"/>
        <v/>
      </c>
      <c r="BW313">
        <f t="shared" si="99"/>
        <v>2</v>
      </c>
      <c r="BX313">
        <f t="shared" si="100"/>
        <v>1</v>
      </c>
      <c r="BY313">
        <f t="shared" si="101"/>
        <v>0</v>
      </c>
      <c r="BZ313">
        <f t="shared" si="102"/>
        <v>1</v>
      </c>
      <c r="CA313">
        <f t="shared" si="103"/>
        <v>1</v>
      </c>
      <c r="CB313">
        <f t="shared" si="104"/>
        <v>0</v>
      </c>
    </row>
    <row r="314" spans="1:80" x14ac:dyDescent="0.35">
      <c r="A314">
        <v>5.3693093999999997</v>
      </c>
      <c r="B314">
        <v>2010</v>
      </c>
      <c r="C314">
        <v>60</v>
      </c>
      <c r="D314">
        <v>0</v>
      </c>
      <c r="E314">
        <v>3</v>
      </c>
      <c r="F314">
        <v>-9</v>
      </c>
      <c r="G314">
        <v>0</v>
      </c>
      <c r="H314">
        <v>47045</v>
      </c>
      <c r="I314">
        <v>7</v>
      </c>
      <c r="J314">
        <v>1</v>
      </c>
      <c r="K314">
        <v>97691</v>
      </c>
      <c r="L314">
        <v>1</v>
      </c>
      <c r="M314">
        <v>1</v>
      </c>
      <c r="N314">
        <v>1</v>
      </c>
      <c r="O314">
        <v>1983</v>
      </c>
      <c r="P314">
        <v>99702</v>
      </c>
      <c r="Q314">
        <v>43411</v>
      </c>
      <c r="R314">
        <v>431</v>
      </c>
      <c r="S314">
        <v>5849</v>
      </c>
      <c r="T314">
        <v>78001</v>
      </c>
      <c r="U314">
        <v>79902</v>
      </c>
      <c r="V314">
        <v>78551</v>
      </c>
      <c r="W314">
        <v>5185</v>
      </c>
      <c r="X314">
        <v>99739</v>
      </c>
      <c r="Y314">
        <v>5184</v>
      </c>
      <c r="Z314">
        <v>2761</v>
      </c>
      <c r="AA314">
        <v>9971</v>
      </c>
      <c r="AB314">
        <v>42983</v>
      </c>
      <c r="AC314">
        <v>2851</v>
      </c>
      <c r="AD314">
        <v>159</v>
      </c>
      <c r="AE314">
        <v>3768</v>
      </c>
      <c r="AF314">
        <v>32</v>
      </c>
      <c r="AG314">
        <v>94</v>
      </c>
      <c r="AH314">
        <v>9390</v>
      </c>
      <c r="AI314">
        <v>9672</v>
      </c>
      <c r="AJ314">
        <v>9604</v>
      </c>
      <c r="AK314">
        <v>3723</v>
      </c>
      <c r="AL314">
        <v>8856</v>
      </c>
      <c r="AM314">
        <v>8853</v>
      </c>
      <c r="AN314">
        <v>8849</v>
      </c>
      <c r="AO314" t="s">
        <v>62</v>
      </c>
      <c r="AP314" t="s">
        <v>62</v>
      </c>
      <c r="AQ314" t="s">
        <v>62</v>
      </c>
      <c r="AR314" t="s">
        <v>62</v>
      </c>
      <c r="AS314">
        <v>2</v>
      </c>
      <c r="AT314">
        <v>3</v>
      </c>
      <c r="AU314">
        <v>2</v>
      </c>
      <c r="AV314">
        <v>2</v>
      </c>
      <c r="AW314">
        <v>2</v>
      </c>
      <c r="AX314">
        <v>3</v>
      </c>
      <c r="AY314">
        <v>3</v>
      </c>
      <c r="AZ314">
        <v>3</v>
      </c>
      <c r="BA314">
        <v>3</v>
      </c>
      <c r="BB314">
        <v>3</v>
      </c>
      <c r="BC314">
        <v>3</v>
      </c>
      <c r="BD314">
        <v>-99</v>
      </c>
      <c r="BE314">
        <v>-99</v>
      </c>
      <c r="BF314">
        <v>-99</v>
      </c>
      <c r="BG314">
        <v>-99</v>
      </c>
      <c r="BH314" t="str">
        <f t="shared" si="84"/>
        <v/>
      </c>
      <c r="BI314">
        <f t="shared" si="85"/>
        <v>3</v>
      </c>
      <c r="BJ314" t="str">
        <f t="shared" si="86"/>
        <v/>
      </c>
      <c r="BK314" t="str">
        <f t="shared" si="87"/>
        <v/>
      </c>
      <c r="BL314" t="str">
        <f t="shared" si="88"/>
        <v/>
      </c>
      <c r="BM314" t="str">
        <f t="shared" si="89"/>
        <v/>
      </c>
      <c r="BN314" t="str">
        <f t="shared" si="90"/>
        <v/>
      </c>
      <c r="BO314" t="str">
        <f t="shared" si="91"/>
        <v/>
      </c>
      <c r="BP314" t="str">
        <f t="shared" si="92"/>
        <v/>
      </c>
      <c r="BQ314" t="str">
        <f t="shared" si="93"/>
        <v/>
      </c>
      <c r="BR314" t="str">
        <f t="shared" si="94"/>
        <v/>
      </c>
      <c r="BS314" t="str">
        <f t="shared" si="95"/>
        <v/>
      </c>
      <c r="BT314" t="str">
        <f t="shared" si="96"/>
        <v/>
      </c>
      <c r="BU314" t="str">
        <f t="shared" si="97"/>
        <v/>
      </c>
      <c r="BV314" t="str">
        <f t="shared" si="98"/>
        <v/>
      </c>
      <c r="BW314">
        <f t="shared" si="99"/>
        <v>3</v>
      </c>
      <c r="BX314">
        <f t="shared" si="100"/>
        <v>0</v>
      </c>
      <c r="BY314">
        <f t="shared" si="101"/>
        <v>1</v>
      </c>
      <c r="BZ314">
        <f t="shared" si="102"/>
        <v>0</v>
      </c>
      <c r="CA314">
        <f t="shared" si="103"/>
        <v>0</v>
      </c>
      <c r="CB314">
        <f t="shared" si="104"/>
        <v>0</v>
      </c>
    </row>
    <row r="315" spans="1:80" x14ac:dyDescent="0.35">
      <c r="A315">
        <v>4.5387902999999996</v>
      </c>
      <c r="B315">
        <v>2011</v>
      </c>
      <c r="C315">
        <v>60</v>
      </c>
      <c r="D315">
        <v>0</v>
      </c>
      <c r="E315">
        <v>2</v>
      </c>
      <c r="F315">
        <v>-9</v>
      </c>
      <c r="G315">
        <v>0</v>
      </c>
      <c r="H315">
        <v>4079</v>
      </c>
      <c r="I315">
        <v>16</v>
      </c>
      <c r="J315">
        <v>3</v>
      </c>
      <c r="K315">
        <v>711897</v>
      </c>
      <c r="L315">
        <v>1</v>
      </c>
      <c r="M315">
        <v>1</v>
      </c>
      <c r="N315">
        <v>2</v>
      </c>
      <c r="O315">
        <v>41011</v>
      </c>
      <c r="P315">
        <v>42821</v>
      </c>
      <c r="Q315">
        <v>4280</v>
      </c>
      <c r="R315">
        <v>4019</v>
      </c>
      <c r="S315">
        <v>3051</v>
      </c>
      <c r="T315">
        <v>41401</v>
      </c>
      <c r="U315">
        <v>4589</v>
      </c>
      <c r="V315">
        <v>2724</v>
      </c>
      <c r="W315">
        <v>78551</v>
      </c>
      <c r="X315" t="s">
        <v>61</v>
      </c>
      <c r="Y315" t="s">
        <v>61</v>
      </c>
      <c r="Z315" t="s">
        <v>61</v>
      </c>
      <c r="AA315" t="s">
        <v>61</v>
      </c>
      <c r="AB315" t="s">
        <v>61</v>
      </c>
      <c r="AC315" t="s">
        <v>61</v>
      </c>
      <c r="AD315">
        <v>3768</v>
      </c>
      <c r="AE315">
        <v>66</v>
      </c>
      <c r="AF315">
        <v>40</v>
      </c>
      <c r="AG315">
        <v>9920</v>
      </c>
      <c r="AH315">
        <v>8842</v>
      </c>
      <c r="AI315">
        <v>3606</v>
      </c>
      <c r="AJ315">
        <v>8853</v>
      </c>
      <c r="AK315">
        <v>45</v>
      </c>
      <c r="AL315">
        <v>8856</v>
      </c>
      <c r="AM315">
        <v>3723</v>
      </c>
      <c r="AN315" t="s">
        <v>62</v>
      </c>
      <c r="AO315" t="s">
        <v>62</v>
      </c>
      <c r="AP315" t="s">
        <v>62</v>
      </c>
      <c r="AQ315" t="s">
        <v>62</v>
      </c>
      <c r="AR315" t="s">
        <v>62</v>
      </c>
      <c r="AS315">
        <v>4</v>
      </c>
      <c r="AT315">
        <v>4</v>
      </c>
      <c r="AU315">
        <v>4</v>
      </c>
      <c r="AV315">
        <v>4</v>
      </c>
      <c r="AW315">
        <v>4</v>
      </c>
      <c r="AX315">
        <v>4</v>
      </c>
      <c r="AY315">
        <v>4</v>
      </c>
      <c r="AZ315">
        <v>4</v>
      </c>
      <c r="BA315">
        <v>4</v>
      </c>
      <c r="BB315">
        <v>4</v>
      </c>
      <c r="BC315">
        <v>-99</v>
      </c>
      <c r="BD315">
        <v>-99</v>
      </c>
      <c r="BE315">
        <v>-99</v>
      </c>
      <c r="BF315">
        <v>-99</v>
      </c>
      <c r="BG315">
        <v>-99</v>
      </c>
      <c r="BH315">
        <f t="shared" si="84"/>
        <v>4</v>
      </c>
      <c r="BI315" t="str">
        <f t="shared" si="85"/>
        <v/>
      </c>
      <c r="BJ315" t="str">
        <f t="shared" si="86"/>
        <v/>
      </c>
      <c r="BK315" t="str">
        <f t="shared" si="87"/>
        <v/>
      </c>
      <c r="BL315" t="str">
        <f t="shared" si="88"/>
        <v/>
      </c>
      <c r="BM315" t="str">
        <f t="shared" si="89"/>
        <v/>
      </c>
      <c r="BN315" t="str">
        <f t="shared" si="90"/>
        <v/>
      </c>
      <c r="BO315" t="str">
        <f t="shared" si="91"/>
        <v/>
      </c>
      <c r="BP315" t="str">
        <f t="shared" si="92"/>
        <v/>
      </c>
      <c r="BQ315" t="str">
        <f t="shared" si="93"/>
        <v/>
      </c>
      <c r="BR315" t="str">
        <f t="shared" si="94"/>
        <v/>
      </c>
      <c r="BS315" t="str">
        <f t="shared" si="95"/>
        <v/>
      </c>
      <c r="BT315" t="str">
        <f t="shared" si="96"/>
        <v/>
      </c>
      <c r="BU315" t="str">
        <f t="shared" si="97"/>
        <v/>
      </c>
      <c r="BV315" t="str">
        <f t="shared" si="98"/>
        <v/>
      </c>
      <c r="BW315">
        <f t="shared" si="99"/>
        <v>4</v>
      </c>
      <c r="BX315">
        <f t="shared" si="100"/>
        <v>1</v>
      </c>
      <c r="BY315">
        <f t="shared" si="101"/>
        <v>1</v>
      </c>
      <c r="BZ315">
        <f t="shared" si="102"/>
        <v>1</v>
      </c>
      <c r="CA315">
        <f t="shared" si="103"/>
        <v>1</v>
      </c>
      <c r="CB315">
        <f t="shared" si="104"/>
        <v>1</v>
      </c>
    </row>
    <row r="316" spans="1:80" x14ac:dyDescent="0.35">
      <c r="A316">
        <v>4.5387902999999996</v>
      </c>
      <c r="B316">
        <v>2011</v>
      </c>
      <c r="C316">
        <v>60</v>
      </c>
      <c r="D316">
        <v>0</v>
      </c>
      <c r="E316">
        <v>1</v>
      </c>
      <c r="F316">
        <v>-9</v>
      </c>
      <c r="G316">
        <v>0</v>
      </c>
      <c r="H316">
        <v>4079</v>
      </c>
      <c r="I316">
        <v>2</v>
      </c>
      <c r="J316">
        <v>1</v>
      </c>
      <c r="K316">
        <v>215299</v>
      </c>
      <c r="L316">
        <v>2</v>
      </c>
      <c r="M316">
        <v>2</v>
      </c>
      <c r="N316">
        <v>1</v>
      </c>
      <c r="O316">
        <v>41405</v>
      </c>
      <c r="P316">
        <v>42823</v>
      </c>
      <c r="Q316">
        <v>4111</v>
      </c>
      <c r="R316">
        <v>40491</v>
      </c>
      <c r="S316">
        <v>2724</v>
      </c>
      <c r="T316">
        <v>3004</v>
      </c>
      <c r="U316">
        <v>25000</v>
      </c>
      <c r="V316">
        <v>7242</v>
      </c>
      <c r="W316">
        <v>4589</v>
      </c>
      <c r="X316">
        <v>4168</v>
      </c>
      <c r="Y316">
        <v>412</v>
      </c>
      <c r="Z316">
        <v>4254</v>
      </c>
      <c r="AA316" t="s">
        <v>66</v>
      </c>
      <c r="AB316" t="s">
        <v>146</v>
      </c>
      <c r="AC316" t="s">
        <v>75</v>
      </c>
      <c r="AD316">
        <v>3768</v>
      </c>
      <c r="AE316">
        <v>3723</v>
      </c>
      <c r="AF316">
        <v>66</v>
      </c>
      <c r="AG316">
        <v>8856</v>
      </c>
      <c r="AH316">
        <v>8853</v>
      </c>
      <c r="AI316">
        <v>8845</v>
      </c>
      <c r="AJ316">
        <v>3893</v>
      </c>
      <c r="AK316">
        <v>3607</v>
      </c>
      <c r="AL316">
        <v>3722</v>
      </c>
      <c r="AM316">
        <v>45</v>
      </c>
      <c r="AN316">
        <v>40</v>
      </c>
      <c r="AO316">
        <v>8856</v>
      </c>
      <c r="AP316">
        <v>8842</v>
      </c>
      <c r="AQ316">
        <v>9744</v>
      </c>
      <c r="AR316" t="s">
        <v>62</v>
      </c>
      <c r="AS316">
        <v>4</v>
      </c>
      <c r="AT316">
        <v>2</v>
      </c>
      <c r="AU316">
        <v>4</v>
      </c>
      <c r="AV316">
        <v>2</v>
      </c>
      <c r="AW316">
        <v>2</v>
      </c>
      <c r="AX316">
        <v>2</v>
      </c>
      <c r="AY316">
        <v>1</v>
      </c>
      <c r="AZ316">
        <v>4</v>
      </c>
      <c r="BA316">
        <v>4</v>
      </c>
      <c r="BB316">
        <v>4</v>
      </c>
      <c r="BC316">
        <v>4</v>
      </c>
      <c r="BD316">
        <v>4</v>
      </c>
      <c r="BE316">
        <v>4</v>
      </c>
      <c r="BF316">
        <v>4</v>
      </c>
      <c r="BG316">
        <v>-99</v>
      </c>
      <c r="BH316">
        <f t="shared" si="84"/>
        <v>4</v>
      </c>
      <c r="BI316" t="str">
        <f t="shared" si="85"/>
        <v/>
      </c>
      <c r="BJ316" t="str">
        <f t="shared" si="86"/>
        <v/>
      </c>
      <c r="BK316" t="str">
        <f t="shared" si="87"/>
        <v/>
      </c>
      <c r="BL316" t="str">
        <f t="shared" si="88"/>
        <v/>
      </c>
      <c r="BM316" t="str">
        <f t="shared" si="89"/>
        <v/>
      </c>
      <c r="BN316" t="str">
        <f t="shared" si="90"/>
        <v/>
      </c>
      <c r="BO316" t="str">
        <f t="shared" si="91"/>
        <v/>
      </c>
      <c r="BP316" t="str">
        <f t="shared" si="92"/>
        <v/>
      </c>
      <c r="BQ316" t="str">
        <f t="shared" si="93"/>
        <v/>
      </c>
      <c r="BR316" t="str">
        <f t="shared" si="94"/>
        <v/>
      </c>
      <c r="BS316" t="str">
        <f t="shared" si="95"/>
        <v/>
      </c>
      <c r="BT316" t="str">
        <f t="shared" si="96"/>
        <v/>
      </c>
      <c r="BU316" t="str">
        <f t="shared" si="97"/>
        <v/>
      </c>
      <c r="BV316" t="str">
        <f t="shared" si="98"/>
        <v/>
      </c>
      <c r="BW316">
        <f t="shared" si="99"/>
        <v>4</v>
      </c>
      <c r="BX316">
        <f t="shared" si="100"/>
        <v>1</v>
      </c>
      <c r="BY316">
        <f t="shared" si="101"/>
        <v>0</v>
      </c>
      <c r="BZ316">
        <f t="shared" si="102"/>
        <v>0</v>
      </c>
      <c r="CA316">
        <f t="shared" si="103"/>
        <v>0</v>
      </c>
      <c r="CB316">
        <f t="shared" si="104"/>
        <v>0</v>
      </c>
    </row>
    <row r="317" spans="1:80" x14ac:dyDescent="0.35">
      <c r="A317">
        <v>5.6319147999999997</v>
      </c>
      <c r="B317">
        <v>2011</v>
      </c>
      <c r="C317">
        <v>60</v>
      </c>
      <c r="D317">
        <v>0</v>
      </c>
      <c r="E317">
        <v>3</v>
      </c>
      <c r="F317">
        <v>-9</v>
      </c>
      <c r="G317">
        <v>0</v>
      </c>
      <c r="H317">
        <v>6367</v>
      </c>
      <c r="I317">
        <v>9</v>
      </c>
      <c r="J317">
        <v>6</v>
      </c>
      <c r="K317">
        <v>303917</v>
      </c>
      <c r="L317">
        <v>3</v>
      </c>
      <c r="M317">
        <v>-9</v>
      </c>
      <c r="N317">
        <v>1</v>
      </c>
      <c r="O317">
        <v>41401</v>
      </c>
      <c r="P317">
        <v>42823</v>
      </c>
      <c r="Q317">
        <v>5849</v>
      </c>
      <c r="R317">
        <v>4589</v>
      </c>
      <c r="S317">
        <v>4111</v>
      </c>
      <c r="T317">
        <v>4280</v>
      </c>
      <c r="U317">
        <v>4148</v>
      </c>
      <c r="V317">
        <v>40390</v>
      </c>
      <c r="W317">
        <v>59970</v>
      </c>
      <c r="X317">
        <v>2767</v>
      </c>
      <c r="Y317">
        <v>7295</v>
      </c>
      <c r="Z317">
        <v>4599</v>
      </c>
      <c r="AA317">
        <v>4439</v>
      </c>
      <c r="AB317">
        <v>25000</v>
      </c>
      <c r="AC317">
        <v>5859</v>
      </c>
      <c r="AD317">
        <v>3768</v>
      </c>
      <c r="AE317">
        <v>3722</v>
      </c>
      <c r="AF317">
        <v>66</v>
      </c>
      <c r="AG317">
        <v>3607</v>
      </c>
      <c r="AH317">
        <v>3606</v>
      </c>
      <c r="AI317">
        <v>47</v>
      </c>
      <c r="AJ317">
        <v>41</v>
      </c>
      <c r="AK317">
        <v>8842</v>
      </c>
      <c r="AL317">
        <v>8856</v>
      </c>
      <c r="AM317">
        <v>8853</v>
      </c>
      <c r="AN317">
        <v>3893</v>
      </c>
      <c r="AO317" t="s">
        <v>62</v>
      </c>
      <c r="AP317" t="s">
        <v>62</v>
      </c>
      <c r="AQ317" t="s">
        <v>62</v>
      </c>
      <c r="AR317" t="s">
        <v>62</v>
      </c>
      <c r="AS317">
        <v>4</v>
      </c>
      <c r="AT317">
        <v>0</v>
      </c>
      <c r="AU317">
        <v>4</v>
      </c>
      <c r="AV317">
        <v>4</v>
      </c>
      <c r="AW317">
        <v>4</v>
      </c>
      <c r="AX317">
        <v>4</v>
      </c>
      <c r="AY317">
        <v>-99</v>
      </c>
      <c r="AZ317">
        <v>-99</v>
      </c>
      <c r="BA317">
        <v>-99</v>
      </c>
      <c r="BB317">
        <v>-99</v>
      </c>
      <c r="BC317">
        <v>-99</v>
      </c>
      <c r="BD317">
        <v>-99</v>
      </c>
      <c r="BE317">
        <v>-99</v>
      </c>
      <c r="BF317">
        <v>-99</v>
      </c>
      <c r="BG317">
        <v>-99</v>
      </c>
      <c r="BH317">
        <f t="shared" si="84"/>
        <v>4</v>
      </c>
      <c r="BI317" t="str">
        <f t="shared" si="85"/>
        <v/>
      </c>
      <c r="BJ317" t="str">
        <f t="shared" si="86"/>
        <v/>
      </c>
      <c r="BK317" t="str">
        <f t="shared" si="87"/>
        <v/>
      </c>
      <c r="BL317" t="str">
        <f t="shared" si="88"/>
        <v/>
      </c>
      <c r="BM317" t="str">
        <f t="shared" si="89"/>
        <v/>
      </c>
      <c r="BN317" t="str">
        <f t="shared" si="90"/>
        <v/>
      </c>
      <c r="BO317" t="str">
        <f t="shared" si="91"/>
        <v/>
      </c>
      <c r="BP317" t="str">
        <f t="shared" si="92"/>
        <v/>
      </c>
      <c r="BQ317" t="str">
        <f t="shared" si="93"/>
        <v/>
      </c>
      <c r="BR317" t="str">
        <f t="shared" si="94"/>
        <v/>
      </c>
      <c r="BS317" t="str">
        <f t="shared" si="95"/>
        <v/>
      </c>
      <c r="BT317" t="str">
        <f t="shared" si="96"/>
        <v/>
      </c>
      <c r="BU317" t="str">
        <f t="shared" si="97"/>
        <v/>
      </c>
      <c r="BV317" t="str">
        <f t="shared" si="98"/>
        <v/>
      </c>
      <c r="BW317">
        <f t="shared" si="99"/>
        <v>4</v>
      </c>
      <c r="BX317">
        <f t="shared" si="100"/>
        <v>1</v>
      </c>
      <c r="BY317">
        <f t="shared" si="101"/>
        <v>0</v>
      </c>
      <c r="BZ317">
        <f t="shared" si="102"/>
        <v>0</v>
      </c>
      <c r="CA317">
        <f t="shared" si="103"/>
        <v>0</v>
      </c>
      <c r="CB317">
        <f t="shared" si="104"/>
        <v>1</v>
      </c>
    </row>
    <row r="318" spans="1:80" x14ac:dyDescent="0.35">
      <c r="A318">
        <v>4.6516884000000003</v>
      </c>
      <c r="B318">
        <v>2011</v>
      </c>
      <c r="C318">
        <v>60</v>
      </c>
      <c r="D318">
        <v>1</v>
      </c>
      <c r="E318">
        <v>3</v>
      </c>
      <c r="F318">
        <v>4</v>
      </c>
      <c r="G318">
        <v>0</v>
      </c>
      <c r="H318">
        <v>17268</v>
      </c>
      <c r="I318">
        <v>0</v>
      </c>
      <c r="J318">
        <v>3</v>
      </c>
      <c r="K318">
        <v>166066</v>
      </c>
      <c r="L318">
        <v>4</v>
      </c>
      <c r="M318">
        <v>1</v>
      </c>
      <c r="N318">
        <v>20</v>
      </c>
      <c r="O318">
        <v>41401</v>
      </c>
      <c r="P318">
        <v>41091</v>
      </c>
      <c r="Q318">
        <v>496</v>
      </c>
      <c r="R318">
        <v>4111</v>
      </c>
      <c r="S318" t="s">
        <v>118</v>
      </c>
      <c r="T318">
        <v>51889</v>
      </c>
      <c r="U318">
        <v>4019</v>
      </c>
      <c r="V318">
        <v>2749</v>
      </c>
      <c r="W318" t="s">
        <v>81</v>
      </c>
      <c r="X318">
        <v>73300</v>
      </c>
      <c r="Y318">
        <v>5641</v>
      </c>
      <c r="Z318">
        <v>3004</v>
      </c>
      <c r="AA318">
        <v>79902</v>
      </c>
      <c r="AB318">
        <v>4430</v>
      </c>
      <c r="AC318">
        <v>2720</v>
      </c>
      <c r="AD318">
        <v>3768</v>
      </c>
      <c r="AE318">
        <v>3722</v>
      </c>
      <c r="AF318">
        <v>8856</v>
      </c>
      <c r="AG318">
        <v>8853</v>
      </c>
      <c r="AH318">
        <v>8842</v>
      </c>
      <c r="AI318">
        <v>9920</v>
      </c>
      <c r="AJ318">
        <v>9390</v>
      </c>
      <c r="AK318" t="s">
        <v>62</v>
      </c>
      <c r="AL318" t="s">
        <v>62</v>
      </c>
      <c r="AM318" t="s">
        <v>62</v>
      </c>
      <c r="AN318" t="s">
        <v>62</v>
      </c>
      <c r="AO318" t="s">
        <v>62</v>
      </c>
      <c r="AP318" t="s">
        <v>62</v>
      </c>
      <c r="AQ318" t="s">
        <v>62</v>
      </c>
      <c r="AR318" t="s">
        <v>62</v>
      </c>
      <c r="AS318">
        <v>6</v>
      </c>
      <c r="AT318">
        <v>0</v>
      </c>
      <c r="AU318">
        <v>0</v>
      </c>
      <c r="AV318">
        <v>0</v>
      </c>
      <c r="AW318">
        <v>0</v>
      </c>
      <c r="AX318">
        <v>6</v>
      </c>
      <c r="AY318">
        <v>4</v>
      </c>
      <c r="AZ318">
        <v>-99</v>
      </c>
      <c r="BA318">
        <v>-99</v>
      </c>
      <c r="BB318">
        <v>-99</v>
      </c>
      <c r="BC318">
        <v>-99</v>
      </c>
      <c r="BD318">
        <v>-99</v>
      </c>
      <c r="BE318">
        <v>-99</v>
      </c>
      <c r="BF318">
        <v>-99</v>
      </c>
      <c r="BG318">
        <v>-99</v>
      </c>
      <c r="BH318">
        <f t="shared" si="84"/>
        <v>6</v>
      </c>
      <c r="BI318" t="str">
        <f t="shared" si="85"/>
        <v/>
      </c>
      <c r="BJ318" t="str">
        <f t="shared" si="86"/>
        <v/>
      </c>
      <c r="BK318" t="str">
        <f t="shared" si="87"/>
        <v/>
      </c>
      <c r="BL318" t="str">
        <f t="shared" si="88"/>
        <v/>
      </c>
      <c r="BM318" t="str">
        <f t="shared" si="89"/>
        <v/>
      </c>
      <c r="BN318" t="str">
        <f t="shared" si="90"/>
        <v/>
      </c>
      <c r="BO318" t="str">
        <f t="shared" si="91"/>
        <v/>
      </c>
      <c r="BP318" t="str">
        <f t="shared" si="92"/>
        <v/>
      </c>
      <c r="BQ318" t="str">
        <f t="shared" si="93"/>
        <v/>
      </c>
      <c r="BR318" t="str">
        <f t="shared" si="94"/>
        <v/>
      </c>
      <c r="BS318" t="str">
        <f t="shared" si="95"/>
        <v/>
      </c>
      <c r="BT318" t="str">
        <f t="shared" si="96"/>
        <v/>
      </c>
      <c r="BU318" t="str">
        <f t="shared" si="97"/>
        <v/>
      </c>
      <c r="BV318" t="str">
        <f t="shared" si="98"/>
        <v/>
      </c>
      <c r="BW318">
        <f t="shared" si="99"/>
        <v>6</v>
      </c>
      <c r="BX318">
        <f t="shared" si="100"/>
        <v>0</v>
      </c>
      <c r="BY318">
        <f t="shared" si="101"/>
        <v>0</v>
      </c>
      <c r="BZ318">
        <f t="shared" si="102"/>
        <v>1</v>
      </c>
      <c r="CA318">
        <f t="shared" si="103"/>
        <v>1</v>
      </c>
      <c r="CB318">
        <f t="shared" si="104"/>
        <v>0</v>
      </c>
    </row>
    <row r="319" spans="1:80" x14ac:dyDescent="0.35">
      <c r="A319">
        <v>4.4321789000000003</v>
      </c>
      <c r="B319">
        <v>2011</v>
      </c>
      <c r="C319">
        <v>60</v>
      </c>
      <c r="D319">
        <v>1</v>
      </c>
      <c r="E319">
        <v>2</v>
      </c>
      <c r="F319">
        <v>2</v>
      </c>
      <c r="G319">
        <v>0</v>
      </c>
      <c r="H319">
        <v>18142</v>
      </c>
      <c r="I319">
        <v>8</v>
      </c>
      <c r="J319">
        <v>6</v>
      </c>
      <c r="K319">
        <v>268882</v>
      </c>
      <c r="L319">
        <v>2</v>
      </c>
      <c r="M319">
        <v>2</v>
      </c>
      <c r="N319">
        <v>20</v>
      </c>
      <c r="O319">
        <v>4148</v>
      </c>
      <c r="P319">
        <v>42741</v>
      </c>
      <c r="Q319" t="s">
        <v>66</v>
      </c>
      <c r="R319">
        <v>40390</v>
      </c>
      <c r="S319">
        <v>2724</v>
      </c>
      <c r="T319">
        <v>5859</v>
      </c>
      <c r="U319">
        <v>412</v>
      </c>
      <c r="V319">
        <v>4271</v>
      </c>
      <c r="W319" t="s">
        <v>65</v>
      </c>
      <c r="X319">
        <v>4142</v>
      </c>
      <c r="Y319" t="s">
        <v>69</v>
      </c>
      <c r="Z319">
        <v>25000</v>
      </c>
      <c r="AA319">
        <v>41401</v>
      </c>
      <c r="AB319" t="s">
        <v>71</v>
      </c>
      <c r="AC319">
        <v>42831</v>
      </c>
      <c r="AD319">
        <v>3768</v>
      </c>
      <c r="AE319">
        <v>66</v>
      </c>
      <c r="AF319">
        <v>3607</v>
      </c>
      <c r="AG319">
        <v>45</v>
      </c>
      <c r="AH319">
        <v>40</v>
      </c>
      <c r="AI319">
        <v>3726</v>
      </c>
      <c r="AJ319">
        <v>3721</v>
      </c>
      <c r="AK319" t="s">
        <v>62</v>
      </c>
      <c r="AL319" t="s">
        <v>62</v>
      </c>
      <c r="AM319" t="s">
        <v>62</v>
      </c>
      <c r="AN319" t="s">
        <v>62</v>
      </c>
      <c r="AO319" t="s">
        <v>62</v>
      </c>
      <c r="AP319" t="s">
        <v>62</v>
      </c>
      <c r="AQ319" t="s">
        <v>62</v>
      </c>
      <c r="AR319" t="s">
        <v>62</v>
      </c>
      <c r="AS319">
        <v>6</v>
      </c>
      <c r="AT319">
        <v>6</v>
      </c>
      <c r="AU319">
        <v>6</v>
      </c>
      <c r="AV319">
        <v>6</v>
      </c>
      <c r="AW319">
        <v>6</v>
      </c>
      <c r="AX319">
        <v>8</v>
      </c>
      <c r="AY319">
        <v>1</v>
      </c>
      <c r="AZ319">
        <v>-99</v>
      </c>
      <c r="BA319">
        <v>-99</v>
      </c>
      <c r="BB319">
        <v>-99</v>
      </c>
      <c r="BC319">
        <v>-99</v>
      </c>
      <c r="BD319">
        <v>-99</v>
      </c>
      <c r="BE319">
        <v>-99</v>
      </c>
      <c r="BF319">
        <v>-99</v>
      </c>
      <c r="BG319">
        <v>-99</v>
      </c>
      <c r="BH319">
        <f t="shared" si="84"/>
        <v>6</v>
      </c>
      <c r="BI319" t="str">
        <f t="shared" si="85"/>
        <v/>
      </c>
      <c r="BJ319" t="str">
        <f t="shared" si="86"/>
        <v/>
      </c>
      <c r="BK319" t="str">
        <f t="shared" si="87"/>
        <v/>
      </c>
      <c r="BL319" t="str">
        <f t="shared" si="88"/>
        <v/>
      </c>
      <c r="BM319" t="str">
        <f t="shared" si="89"/>
        <v/>
      </c>
      <c r="BN319" t="str">
        <f t="shared" si="90"/>
        <v/>
      </c>
      <c r="BO319" t="str">
        <f t="shared" si="91"/>
        <v/>
      </c>
      <c r="BP319" t="str">
        <f t="shared" si="92"/>
        <v/>
      </c>
      <c r="BQ319" t="str">
        <f t="shared" si="93"/>
        <v/>
      </c>
      <c r="BR319" t="str">
        <f t="shared" si="94"/>
        <v/>
      </c>
      <c r="BS319" t="str">
        <f t="shared" si="95"/>
        <v/>
      </c>
      <c r="BT319" t="str">
        <f t="shared" si="96"/>
        <v/>
      </c>
      <c r="BU319" t="str">
        <f t="shared" si="97"/>
        <v/>
      </c>
      <c r="BV319" t="str">
        <f t="shared" si="98"/>
        <v/>
      </c>
      <c r="BW319">
        <f t="shared" si="99"/>
        <v>6</v>
      </c>
      <c r="BX319">
        <f t="shared" si="100"/>
        <v>1</v>
      </c>
      <c r="BY319">
        <f t="shared" si="101"/>
        <v>0</v>
      </c>
      <c r="BZ319">
        <f t="shared" si="102"/>
        <v>0</v>
      </c>
      <c r="CA319">
        <f t="shared" si="103"/>
        <v>0</v>
      </c>
      <c r="CB319">
        <f t="shared" si="104"/>
        <v>0</v>
      </c>
    </row>
    <row r="320" spans="1:80" x14ac:dyDescent="0.35">
      <c r="A320">
        <v>4.4321789000000003</v>
      </c>
      <c r="B320">
        <v>2011</v>
      </c>
      <c r="C320">
        <v>60</v>
      </c>
      <c r="D320">
        <v>1</v>
      </c>
      <c r="E320">
        <v>3</v>
      </c>
      <c r="F320">
        <v>4</v>
      </c>
      <c r="G320">
        <v>0</v>
      </c>
      <c r="H320">
        <v>18142</v>
      </c>
      <c r="I320">
        <v>5</v>
      </c>
      <c r="J320">
        <v>6</v>
      </c>
      <c r="K320">
        <v>177924</v>
      </c>
      <c r="L320">
        <v>3</v>
      </c>
      <c r="M320">
        <v>2</v>
      </c>
      <c r="N320">
        <v>20</v>
      </c>
      <c r="O320">
        <v>41011</v>
      </c>
      <c r="P320">
        <v>51881</v>
      </c>
      <c r="Q320">
        <v>5849</v>
      </c>
      <c r="R320">
        <v>78551</v>
      </c>
      <c r="S320">
        <v>2762</v>
      </c>
      <c r="T320">
        <v>5932</v>
      </c>
      <c r="U320">
        <v>28984</v>
      </c>
      <c r="V320">
        <v>4254</v>
      </c>
      <c r="W320">
        <v>78639</v>
      </c>
      <c r="X320">
        <v>7140</v>
      </c>
      <c r="Y320">
        <v>41401</v>
      </c>
      <c r="Z320">
        <v>42731</v>
      </c>
      <c r="AA320">
        <v>2724</v>
      </c>
      <c r="AB320">
        <v>40390</v>
      </c>
      <c r="AC320">
        <v>5859</v>
      </c>
      <c r="AD320">
        <v>3768</v>
      </c>
      <c r="AE320">
        <v>3722</v>
      </c>
      <c r="AF320">
        <v>66</v>
      </c>
      <c r="AG320">
        <v>3607</v>
      </c>
      <c r="AH320">
        <v>8853</v>
      </c>
      <c r="AI320">
        <v>45</v>
      </c>
      <c r="AJ320">
        <v>40</v>
      </c>
      <c r="AK320">
        <v>9920</v>
      </c>
      <c r="AL320">
        <v>8856</v>
      </c>
      <c r="AM320">
        <v>9904</v>
      </c>
      <c r="AN320">
        <v>17</v>
      </c>
      <c r="AO320">
        <v>9604</v>
      </c>
      <c r="AP320">
        <v>9672</v>
      </c>
      <c r="AQ320">
        <v>9744</v>
      </c>
      <c r="AR320" t="s">
        <v>62</v>
      </c>
      <c r="AS320">
        <v>6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1</v>
      </c>
      <c r="BC320">
        <v>1</v>
      </c>
      <c r="BD320">
        <v>6</v>
      </c>
      <c r="BE320">
        <v>6</v>
      </c>
      <c r="BF320">
        <v>12</v>
      </c>
      <c r="BG320">
        <v>-99</v>
      </c>
      <c r="BH320">
        <f t="shared" si="84"/>
        <v>6</v>
      </c>
      <c r="BI320" t="str">
        <f t="shared" si="85"/>
        <v/>
      </c>
      <c r="BJ320" t="str">
        <f t="shared" si="86"/>
        <v/>
      </c>
      <c r="BK320" t="str">
        <f t="shared" si="87"/>
        <v/>
      </c>
      <c r="BL320" t="str">
        <f t="shared" si="88"/>
        <v/>
      </c>
      <c r="BM320" t="str">
        <f t="shared" si="89"/>
        <v/>
      </c>
      <c r="BN320" t="str">
        <f t="shared" si="90"/>
        <v/>
      </c>
      <c r="BO320" t="str">
        <f t="shared" si="91"/>
        <v/>
      </c>
      <c r="BP320" t="str">
        <f t="shared" si="92"/>
        <v/>
      </c>
      <c r="BQ320" t="str">
        <f t="shared" si="93"/>
        <v/>
      </c>
      <c r="BR320" t="str">
        <f t="shared" si="94"/>
        <v/>
      </c>
      <c r="BS320" t="str">
        <f t="shared" si="95"/>
        <v/>
      </c>
      <c r="BT320" t="str">
        <f t="shared" si="96"/>
        <v/>
      </c>
      <c r="BU320" t="str">
        <f t="shared" si="97"/>
        <v/>
      </c>
      <c r="BV320" t="str">
        <f t="shared" si="98"/>
        <v/>
      </c>
      <c r="BW320">
        <f t="shared" si="99"/>
        <v>6</v>
      </c>
      <c r="BX320">
        <f t="shared" si="100"/>
        <v>1</v>
      </c>
      <c r="BY320">
        <f t="shared" si="101"/>
        <v>1</v>
      </c>
      <c r="BZ320">
        <f t="shared" si="102"/>
        <v>1</v>
      </c>
      <c r="CA320">
        <f t="shared" si="103"/>
        <v>1</v>
      </c>
      <c r="CB320">
        <f t="shared" si="104"/>
        <v>0</v>
      </c>
    </row>
    <row r="321" spans="1:80" x14ac:dyDescent="0.35">
      <c r="A321">
        <v>4.4321789000000003</v>
      </c>
      <c r="B321">
        <v>2011</v>
      </c>
      <c r="C321">
        <v>60</v>
      </c>
      <c r="D321">
        <v>0</v>
      </c>
      <c r="E321">
        <v>3</v>
      </c>
      <c r="F321">
        <v>4</v>
      </c>
      <c r="G321">
        <v>0</v>
      </c>
      <c r="H321">
        <v>18142</v>
      </c>
      <c r="I321">
        <v>50</v>
      </c>
      <c r="J321">
        <v>1</v>
      </c>
      <c r="K321">
        <v>823310</v>
      </c>
      <c r="L321">
        <v>4</v>
      </c>
      <c r="M321">
        <v>2</v>
      </c>
      <c r="N321">
        <v>5</v>
      </c>
      <c r="O321">
        <v>41401</v>
      </c>
      <c r="P321">
        <v>41412</v>
      </c>
      <c r="Q321">
        <v>78551</v>
      </c>
      <c r="R321">
        <v>42822</v>
      </c>
      <c r="S321">
        <v>4280</v>
      </c>
      <c r="T321">
        <v>4148</v>
      </c>
      <c r="U321">
        <v>42612</v>
      </c>
      <c r="V321">
        <v>4111</v>
      </c>
      <c r="W321">
        <v>4240</v>
      </c>
      <c r="X321">
        <v>42789</v>
      </c>
      <c r="Y321">
        <v>496</v>
      </c>
      <c r="Z321">
        <v>3051</v>
      </c>
      <c r="AA321">
        <v>412</v>
      </c>
      <c r="AB321">
        <v>2724</v>
      </c>
      <c r="AC321">
        <v>4019</v>
      </c>
      <c r="AD321">
        <v>51</v>
      </c>
      <c r="AE321">
        <v>66</v>
      </c>
      <c r="AF321">
        <v>3768</v>
      </c>
      <c r="AG321">
        <v>3607</v>
      </c>
      <c r="AH321">
        <v>40</v>
      </c>
      <c r="AI321">
        <v>46</v>
      </c>
      <c r="AJ321">
        <v>9744</v>
      </c>
      <c r="AK321">
        <v>8949</v>
      </c>
      <c r="AL321" t="s">
        <v>62</v>
      </c>
      <c r="AM321" t="s">
        <v>62</v>
      </c>
      <c r="AN321" t="s">
        <v>62</v>
      </c>
      <c r="AO321" t="s">
        <v>62</v>
      </c>
      <c r="AP321" t="s">
        <v>62</v>
      </c>
      <c r="AQ321" t="s">
        <v>62</v>
      </c>
      <c r="AR321" t="s">
        <v>62</v>
      </c>
      <c r="AS321">
        <v>7</v>
      </c>
      <c r="AT321">
        <v>6</v>
      </c>
      <c r="AU321">
        <v>6</v>
      </c>
      <c r="AV321">
        <v>6</v>
      </c>
      <c r="AW321">
        <v>6</v>
      </c>
      <c r="AX321">
        <v>6</v>
      </c>
      <c r="AY321">
        <v>4</v>
      </c>
      <c r="AZ321">
        <v>4</v>
      </c>
      <c r="BA321">
        <v>-99</v>
      </c>
      <c r="BB321">
        <v>-99</v>
      </c>
      <c r="BC321">
        <v>-99</v>
      </c>
      <c r="BD321">
        <v>-99</v>
      </c>
      <c r="BE321">
        <v>-99</v>
      </c>
      <c r="BF321">
        <v>-99</v>
      </c>
      <c r="BG321">
        <v>-99</v>
      </c>
      <c r="BH321" t="str">
        <f t="shared" si="84"/>
        <v/>
      </c>
      <c r="BI321" t="str">
        <f t="shared" si="85"/>
        <v/>
      </c>
      <c r="BJ321">
        <f t="shared" si="86"/>
        <v>6</v>
      </c>
      <c r="BK321" t="str">
        <f t="shared" si="87"/>
        <v/>
      </c>
      <c r="BL321" t="str">
        <f t="shared" si="88"/>
        <v/>
      </c>
      <c r="BM321" t="str">
        <f t="shared" si="89"/>
        <v/>
      </c>
      <c r="BN321" t="str">
        <f t="shared" si="90"/>
        <v/>
      </c>
      <c r="BO321" t="str">
        <f t="shared" si="91"/>
        <v/>
      </c>
      <c r="BP321" t="str">
        <f t="shared" si="92"/>
        <v/>
      </c>
      <c r="BQ321" t="str">
        <f t="shared" si="93"/>
        <v/>
      </c>
      <c r="BR321" t="str">
        <f t="shared" si="94"/>
        <v/>
      </c>
      <c r="BS321" t="str">
        <f t="shared" si="95"/>
        <v/>
      </c>
      <c r="BT321" t="str">
        <f t="shared" si="96"/>
        <v/>
      </c>
      <c r="BU321" t="str">
        <f t="shared" si="97"/>
        <v/>
      </c>
      <c r="BV321" t="str">
        <f t="shared" si="98"/>
        <v/>
      </c>
      <c r="BW321">
        <f t="shared" si="99"/>
        <v>6</v>
      </c>
      <c r="BX321">
        <f t="shared" si="100"/>
        <v>1</v>
      </c>
      <c r="BY321">
        <f t="shared" si="101"/>
        <v>1</v>
      </c>
      <c r="BZ321">
        <f t="shared" si="102"/>
        <v>0</v>
      </c>
      <c r="CA321">
        <f t="shared" si="103"/>
        <v>0</v>
      </c>
      <c r="CB321">
        <f t="shared" si="104"/>
        <v>1</v>
      </c>
    </row>
    <row r="322" spans="1:80" x14ac:dyDescent="0.35">
      <c r="A322">
        <v>4.5547652999999997</v>
      </c>
      <c r="B322">
        <v>2011</v>
      </c>
      <c r="C322">
        <v>60</v>
      </c>
      <c r="D322">
        <v>0</v>
      </c>
      <c r="E322">
        <v>3</v>
      </c>
      <c r="F322">
        <v>-9</v>
      </c>
      <c r="G322">
        <v>0</v>
      </c>
      <c r="H322">
        <v>21090</v>
      </c>
      <c r="I322">
        <v>9</v>
      </c>
      <c r="J322">
        <v>1</v>
      </c>
      <c r="K322">
        <v>177529</v>
      </c>
      <c r="L322">
        <v>1</v>
      </c>
      <c r="M322">
        <v>3</v>
      </c>
      <c r="N322">
        <v>1</v>
      </c>
      <c r="O322">
        <v>41071</v>
      </c>
      <c r="P322">
        <v>41401</v>
      </c>
      <c r="Q322">
        <v>44020</v>
      </c>
      <c r="R322">
        <v>42789</v>
      </c>
      <c r="S322">
        <v>4241</v>
      </c>
      <c r="T322">
        <v>4019</v>
      </c>
      <c r="U322">
        <v>4299</v>
      </c>
      <c r="V322">
        <v>2724</v>
      </c>
      <c r="W322">
        <v>43310</v>
      </c>
      <c r="X322">
        <v>43330</v>
      </c>
      <c r="Y322">
        <v>25060</v>
      </c>
      <c r="Z322">
        <v>3572</v>
      </c>
      <c r="AA322">
        <v>412</v>
      </c>
      <c r="AB322" t="s">
        <v>70</v>
      </c>
      <c r="AC322" t="s">
        <v>69</v>
      </c>
      <c r="AD322">
        <v>66</v>
      </c>
      <c r="AE322">
        <v>3768</v>
      </c>
      <c r="AF322">
        <v>3607</v>
      </c>
      <c r="AG322">
        <v>43</v>
      </c>
      <c r="AH322">
        <v>46</v>
      </c>
      <c r="AI322">
        <v>24</v>
      </c>
      <c r="AJ322">
        <v>3950</v>
      </c>
      <c r="AK322">
        <v>3990</v>
      </c>
      <c r="AL322">
        <v>48</v>
      </c>
      <c r="AM322">
        <v>41</v>
      </c>
      <c r="AN322">
        <v>8845</v>
      </c>
      <c r="AO322">
        <v>8842</v>
      </c>
      <c r="AP322">
        <v>8848</v>
      </c>
      <c r="AQ322">
        <v>8856</v>
      </c>
      <c r="AR322">
        <v>8842</v>
      </c>
      <c r="AS322">
        <v>7</v>
      </c>
      <c r="AT322">
        <v>7</v>
      </c>
      <c r="AU322">
        <v>7</v>
      </c>
      <c r="AV322">
        <v>7</v>
      </c>
      <c r="AW322">
        <v>7</v>
      </c>
      <c r="AX322">
        <v>7</v>
      </c>
      <c r="AY322">
        <v>6</v>
      </c>
      <c r="AZ322">
        <v>6</v>
      </c>
      <c r="BA322">
        <v>6</v>
      </c>
      <c r="BB322">
        <v>6</v>
      </c>
      <c r="BC322">
        <v>6</v>
      </c>
      <c r="BD322">
        <v>6</v>
      </c>
      <c r="BE322">
        <v>6</v>
      </c>
      <c r="BF322">
        <v>0</v>
      </c>
      <c r="BG322">
        <v>0</v>
      </c>
      <c r="BH322" t="str">
        <f t="shared" ref="BH322:BH385" si="105">IFERROR(VLOOKUP(3768, AD322:AS322, 16, FALSE), "")</f>
        <v/>
      </c>
      <c r="BI322">
        <f t="shared" ref="BI322:BI385" si="106">IFERROR(VLOOKUP(3768, AE322:AT322, 16, FALSE), "")</f>
        <v>7</v>
      </c>
      <c r="BJ322" t="str">
        <f t="shared" ref="BJ322:BJ385" si="107">IFERROR(VLOOKUP(3768, AF322:AU322, 16, FALSE), "")</f>
        <v/>
      </c>
      <c r="BK322" t="str">
        <f t="shared" ref="BK322:BK385" si="108">IFERROR(VLOOKUP(3768, AG322:AV322, 16, FALSE), "")</f>
        <v/>
      </c>
      <c r="BL322" t="str">
        <f t="shared" ref="BL322:BL385" si="109">IFERROR(VLOOKUP(3768, AH322:AW322, 16, FALSE), "")</f>
        <v/>
      </c>
      <c r="BM322" t="str">
        <f t="shared" ref="BM322:BM385" si="110">IFERROR(VLOOKUP(3768, AI322:AX322, 16, FALSE), "")</f>
        <v/>
      </c>
      <c r="BN322" t="str">
        <f t="shared" ref="BN322:BN385" si="111">IFERROR(VLOOKUP(3768, AJ322:AY322, 16, FALSE), "")</f>
        <v/>
      </c>
      <c r="BO322" t="str">
        <f t="shared" ref="BO322:BO385" si="112">IFERROR(VLOOKUP(3768, AK322:AZ322, 16, FALSE), "")</f>
        <v/>
      </c>
      <c r="BP322" t="str">
        <f t="shared" ref="BP322:BP385" si="113">IFERROR(VLOOKUP(3768, AL322:BA322, 16, FALSE), "")</f>
        <v/>
      </c>
      <c r="BQ322" t="str">
        <f t="shared" ref="BQ322:BQ385" si="114">IFERROR(VLOOKUP(3768, AM322:BB322, 16, FALSE), "")</f>
        <v/>
      </c>
      <c r="BR322" t="str">
        <f t="shared" ref="BR322:BR385" si="115">IFERROR(VLOOKUP(3768, AN322:BC322, 16, FALSE), "")</f>
        <v/>
      </c>
      <c r="BS322" t="str">
        <f t="shared" ref="BS322:BS385" si="116">IFERROR(VLOOKUP(3768, AO322:BD322, 16, FALSE), "")</f>
        <v/>
      </c>
      <c r="BT322" t="str">
        <f t="shared" ref="BT322:BT385" si="117">IFERROR(VLOOKUP(3768, AP322:BE322, 16, FALSE), "")</f>
        <v/>
      </c>
      <c r="BU322" t="str">
        <f t="shared" ref="BU322:BU385" si="118">IFERROR(VLOOKUP(3768, AQ322:BF322, 16, FALSE), "")</f>
        <v/>
      </c>
      <c r="BV322" t="str">
        <f t="shared" ref="BV322:BV385" si="119">IFERROR(VLOOKUP(3768, AR322:BG322, 16, FALSE), "")</f>
        <v/>
      </c>
      <c r="BW322">
        <f t="shared" ref="BW322:BW385" si="120">IF(OR(BH322=-99, BI322=-99, BJ322=-99, BK322=-99, BL322=-99, BM322=-99, BN322=-99, BO322=-99, BP322=-99, BQ322=-99, BR322=-99, BS322=-99, BT322=-99, BU322=-99, BV322=-99), " ", MIN(BH322:BV322))</f>
        <v>7</v>
      </c>
      <c r="BX322">
        <f t="shared" ref="BX322:BX385" si="121">COUNTIF($AD322:$AR322, "=66") + COUNTIF($AD322:$AR322, "=3601") + COUNTIF($AD322:$AR322, "=3602") + COUNTIF($AD322:$AR322, "=3605")</f>
        <v>1</v>
      </c>
      <c r="BY322">
        <f t="shared" ref="BY322:BY385" si="122">COUNTIF(O322:AC322, "=78551")</f>
        <v>0</v>
      </c>
      <c r="BZ322">
        <f t="shared" ref="BZ322:BZ385" si="123">SUMPRODUCT(--(LEFT(O322:AC322,3)="410"))</f>
        <v>1</v>
      </c>
      <c r="CA322">
        <f t="shared" ref="CA322:CA385" si="124">SUM(BZ322:BZ322)</f>
        <v>1</v>
      </c>
      <c r="CB322">
        <f t="shared" ref="CB322:CB385" si="125">COUNTIF(O322:AC322, "=4280")</f>
        <v>0</v>
      </c>
    </row>
    <row r="323" spans="1:80" x14ac:dyDescent="0.35">
      <c r="A323">
        <v>4.5205622999999999</v>
      </c>
      <c r="B323">
        <v>2011</v>
      </c>
      <c r="C323">
        <v>60</v>
      </c>
      <c r="D323">
        <v>0</v>
      </c>
      <c r="E323">
        <v>1</v>
      </c>
      <c r="F323">
        <v>-9</v>
      </c>
      <c r="G323">
        <v>0</v>
      </c>
      <c r="H323">
        <v>26155</v>
      </c>
      <c r="I323">
        <v>25</v>
      </c>
      <c r="J323">
        <v>1</v>
      </c>
      <c r="K323">
        <v>396033</v>
      </c>
      <c r="L323">
        <v>1</v>
      </c>
      <c r="M323">
        <v>2</v>
      </c>
      <c r="N323">
        <v>5</v>
      </c>
      <c r="O323">
        <v>41401</v>
      </c>
      <c r="P323">
        <v>5856</v>
      </c>
      <c r="Q323">
        <v>42841</v>
      </c>
      <c r="R323">
        <v>9585</v>
      </c>
      <c r="S323">
        <v>40391</v>
      </c>
      <c r="T323">
        <v>58881</v>
      </c>
      <c r="U323">
        <v>2841</v>
      </c>
      <c r="V323">
        <v>2761</v>
      </c>
      <c r="W323">
        <v>2762</v>
      </c>
      <c r="X323">
        <v>4258</v>
      </c>
      <c r="Y323">
        <v>25050</v>
      </c>
      <c r="Z323">
        <v>36201</v>
      </c>
      <c r="AA323">
        <v>25060</v>
      </c>
      <c r="AB323">
        <v>3572</v>
      </c>
      <c r="AC323">
        <v>25040</v>
      </c>
      <c r="AD323">
        <v>3768</v>
      </c>
      <c r="AE323">
        <v>3722</v>
      </c>
      <c r="AF323">
        <v>66</v>
      </c>
      <c r="AG323">
        <v>8856</v>
      </c>
      <c r="AH323">
        <v>8853</v>
      </c>
      <c r="AI323">
        <v>3607</v>
      </c>
      <c r="AJ323">
        <v>45</v>
      </c>
      <c r="AK323">
        <v>40</v>
      </c>
      <c r="AL323">
        <v>3995</v>
      </c>
      <c r="AM323">
        <v>3995</v>
      </c>
      <c r="AN323">
        <v>3995</v>
      </c>
      <c r="AO323">
        <v>3995</v>
      </c>
      <c r="AP323">
        <v>3995</v>
      </c>
      <c r="AQ323">
        <v>9906</v>
      </c>
      <c r="AR323">
        <v>9905</v>
      </c>
      <c r="AS323">
        <v>8</v>
      </c>
      <c r="AT323">
        <v>8</v>
      </c>
      <c r="AU323">
        <v>8</v>
      </c>
      <c r="AV323">
        <v>8</v>
      </c>
      <c r="AW323">
        <v>8</v>
      </c>
      <c r="AX323">
        <v>8</v>
      </c>
      <c r="AY323">
        <v>8</v>
      </c>
      <c r="AZ323">
        <v>8</v>
      </c>
      <c r="BA323">
        <v>1</v>
      </c>
      <c r="BB323">
        <v>4</v>
      </c>
      <c r="BC323">
        <v>6</v>
      </c>
      <c r="BD323">
        <v>8</v>
      </c>
      <c r="BE323">
        <v>9</v>
      </c>
      <c r="BF323">
        <v>8</v>
      </c>
      <c r="BG323">
        <v>8</v>
      </c>
      <c r="BH323">
        <f t="shared" si="105"/>
        <v>8</v>
      </c>
      <c r="BI323" t="str">
        <f t="shared" si="106"/>
        <v/>
      </c>
      <c r="BJ323" t="str">
        <f t="shared" si="107"/>
        <v/>
      </c>
      <c r="BK323" t="str">
        <f t="shared" si="108"/>
        <v/>
      </c>
      <c r="BL323" t="str">
        <f t="shared" si="109"/>
        <v/>
      </c>
      <c r="BM323" t="str">
        <f t="shared" si="110"/>
        <v/>
      </c>
      <c r="BN323" t="str">
        <f t="shared" si="111"/>
        <v/>
      </c>
      <c r="BO323" t="str">
        <f t="shared" si="112"/>
        <v/>
      </c>
      <c r="BP323" t="str">
        <f t="shared" si="113"/>
        <v/>
      </c>
      <c r="BQ323" t="str">
        <f t="shared" si="114"/>
        <v/>
      </c>
      <c r="BR323" t="str">
        <f t="shared" si="115"/>
        <v/>
      </c>
      <c r="BS323" t="str">
        <f t="shared" si="116"/>
        <v/>
      </c>
      <c r="BT323" t="str">
        <f t="shared" si="117"/>
        <v/>
      </c>
      <c r="BU323" t="str">
        <f t="shared" si="118"/>
        <v/>
      </c>
      <c r="BV323" t="str">
        <f t="shared" si="119"/>
        <v/>
      </c>
      <c r="BW323">
        <f t="shared" si="120"/>
        <v>8</v>
      </c>
      <c r="BX323">
        <f t="shared" si="121"/>
        <v>1</v>
      </c>
      <c r="BY323">
        <f t="shared" si="122"/>
        <v>0</v>
      </c>
      <c r="BZ323">
        <f t="shared" si="123"/>
        <v>0</v>
      </c>
      <c r="CA323">
        <f t="shared" si="124"/>
        <v>0</v>
      </c>
      <c r="CB323">
        <f t="shared" si="125"/>
        <v>0</v>
      </c>
    </row>
    <row r="324" spans="1:80" x14ac:dyDescent="0.35">
      <c r="A324">
        <v>4.5205622999999999</v>
      </c>
      <c r="B324">
        <v>2011</v>
      </c>
      <c r="C324">
        <v>60</v>
      </c>
      <c r="D324">
        <v>1</v>
      </c>
      <c r="E324">
        <v>1</v>
      </c>
      <c r="F324">
        <v>2</v>
      </c>
      <c r="G324">
        <v>1</v>
      </c>
      <c r="H324">
        <v>29185</v>
      </c>
      <c r="I324">
        <v>14</v>
      </c>
      <c r="J324">
        <v>1</v>
      </c>
      <c r="K324">
        <v>204192</v>
      </c>
      <c r="L324">
        <v>1</v>
      </c>
      <c r="M324">
        <v>3</v>
      </c>
      <c r="N324">
        <v>20</v>
      </c>
      <c r="O324">
        <v>39891</v>
      </c>
      <c r="P324">
        <v>486</v>
      </c>
      <c r="Q324">
        <v>78604</v>
      </c>
      <c r="R324">
        <v>2869</v>
      </c>
      <c r="S324">
        <v>4271</v>
      </c>
      <c r="T324">
        <v>4254</v>
      </c>
      <c r="U324">
        <v>2851</v>
      </c>
      <c r="V324">
        <v>51881</v>
      </c>
      <c r="W324">
        <v>42732</v>
      </c>
      <c r="X324">
        <v>389</v>
      </c>
      <c r="Y324">
        <v>2764</v>
      </c>
      <c r="Z324">
        <v>99591</v>
      </c>
      <c r="AA324">
        <v>78551</v>
      </c>
      <c r="AB324">
        <v>4233</v>
      </c>
      <c r="AC324">
        <v>5849</v>
      </c>
      <c r="AD324">
        <v>3766</v>
      </c>
      <c r="AE324">
        <v>3768</v>
      </c>
      <c r="AF324">
        <v>3893</v>
      </c>
      <c r="AG324">
        <v>6909</v>
      </c>
      <c r="AH324">
        <v>3893</v>
      </c>
      <c r="AI324">
        <v>2309</v>
      </c>
      <c r="AJ324">
        <v>3891</v>
      </c>
      <c r="AK324">
        <v>3764</v>
      </c>
      <c r="AL324">
        <v>3893</v>
      </c>
      <c r="AM324">
        <v>3403</v>
      </c>
      <c r="AN324">
        <v>3893</v>
      </c>
      <c r="AO324">
        <v>3403</v>
      </c>
      <c r="AP324">
        <v>3403</v>
      </c>
      <c r="AQ324">
        <v>3891</v>
      </c>
      <c r="AR324">
        <v>8872</v>
      </c>
      <c r="AS324">
        <v>10</v>
      </c>
      <c r="AT324">
        <v>9</v>
      </c>
      <c r="AU324">
        <v>23</v>
      </c>
      <c r="AV324">
        <v>34</v>
      </c>
      <c r="AW324">
        <v>34</v>
      </c>
      <c r="AX324">
        <v>48</v>
      </c>
      <c r="AY324">
        <v>20</v>
      </c>
      <c r="AZ324">
        <v>10</v>
      </c>
      <c r="BA324">
        <v>4</v>
      </c>
      <c r="BB324">
        <v>12</v>
      </c>
      <c r="BC324">
        <v>9</v>
      </c>
      <c r="BD324">
        <v>16</v>
      </c>
      <c r="BE324">
        <v>10</v>
      </c>
      <c r="BF324">
        <v>9</v>
      </c>
      <c r="BG324">
        <v>10</v>
      </c>
      <c r="BH324" t="str">
        <f t="shared" si="105"/>
        <v/>
      </c>
      <c r="BI324">
        <f t="shared" si="106"/>
        <v>9</v>
      </c>
      <c r="BJ324" t="str">
        <f t="shared" si="107"/>
        <v/>
      </c>
      <c r="BK324" t="str">
        <f t="shared" si="108"/>
        <v/>
      </c>
      <c r="BL324" t="str">
        <f t="shared" si="109"/>
        <v/>
      </c>
      <c r="BM324" t="str">
        <f t="shared" si="110"/>
        <v/>
      </c>
      <c r="BN324" t="str">
        <f t="shared" si="111"/>
        <v/>
      </c>
      <c r="BO324" t="str">
        <f t="shared" si="112"/>
        <v/>
      </c>
      <c r="BP324" t="str">
        <f t="shared" si="113"/>
        <v/>
      </c>
      <c r="BQ324" t="str">
        <f t="shared" si="114"/>
        <v/>
      </c>
      <c r="BR324" t="str">
        <f t="shared" si="115"/>
        <v/>
      </c>
      <c r="BS324" t="str">
        <f t="shared" si="116"/>
        <v/>
      </c>
      <c r="BT324" t="str">
        <f t="shared" si="117"/>
        <v/>
      </c>
      <c r="BU324" t="str">
        <f t="shared" si="118"/>
        <v/>
      </c>
      <c r="BV324" t="str">
        <f t="shared" si="119"/>
        <v/>
      </c>
      <c r="BW324">
        <f t="shared" si="120"/>
        <v>9</v>
      </c>
      <c r="BX324">
        <f t="shared" si="121"/>
        <v>0</v>
      </c>
      <c r="BY324">
        <f t="shared" si="122"/>
        <v>1</v>
      </c>
      <c r="BZ324">
        <f t="shared" si="123"/>
        <v>0</v>
      </c>
      <c r="CA324">
        <f t="shared" si="124"/>
        <v>0</v>
      </c>
      <c r="CB324">
        <f t="shared" si="125"/>
        <v>0</v>
      </c>
    </row>
    <row r="325" spans="1:80" x14ac:dyDescent="0.35">
      <c r="A325">
        <v>4.6285534999999998</v>
      </c>
      <c r="B325">
        <v>2011</v>
      </c>
      <c r="C325">
        <v>60</v>
      </c>
      <c r="D325">
        <v>0</v>
      </c>
      <c r="E325">
        <v>3</v>
      </c>
      <c r="F325">
        <v>-9</v>
      </c>
      <c r="G325">
        <v>0</v>
      </c>
      <c r="H325">
        <v>40038</v>
      </c>
      <c r="I325">
        <v>2</v>
      </c>
      <c r="J325">
        <v>1</v>
      </c>
      <c r="K325">
        <v>199206</v>
      </c>
      <c r="L325">
        <v>2</v>
      </c>
      <c r="M325">
        <v>2</v>
      </c>
      <c r="N325">
        <v>1</v>
      </c>
      <c r="O325">
        <v>4240</v>
      </c>
      <c r="P325">
        <v>42833</v>
      </c>
      <c r="Q325">
        <v>570</v>
      </c>
      <c r="R325">
        <v>5849</v>
      </c>
      <c r="S325">
        <v>2762</v>
      </c>
      <c r="T325">
        <v>2869</v>
      </c>
      <c r="U325">
        <v>4254</v>
      </c>
      <c r="V325">
        <v>49121</v>
      </c>
      <c r="W325">
        <v>2761</v>
      </c>
      <c r="X325">
        <v>40491</v>
      </c>
      <c r="Y325">
        <v>5854</v>
      </c>
      <c r="Z325">
        <v>2875</v>
      </c>
      <c r="AA325">
        <v>2753</v>
      </c>
      <c r="AB325">
        <v>2720</v>
      </c>
      <c r="AC325">
        <v>30391</v>
      </c>
      <c r="AD325">
        <v>3768</v>
      </c>
      <c r="AE325">
        <v>9907</v>
      </c>
      <c r="AF325">
        <v>3891</v>
      </c>
      <c r="AG325">
        <v>17</v>
      </c>
      <c r="AH325">
        <v>3891</v>
      </c>
      <c r="AI325">
        <v>3723</v>
      </c>
      <c r="AJ325">
        <v>8856</v>
      </c>
      <c r="AK325">
        <v>8849</v>
      </c>
      <c r="AL325">
        <v>3721</v>
      </c>
      <c r="AM325">
        <v>8856</v>
      </c>
      <c r="AN325">
        <v>9905</v>
      </c>
      <c r="AO325">
        <v>9744</v>
      </c>
      <c r="AP325">
        <v>3893</v>
      </c>
      <c r="AQ325">
        <v>9960</v>
      </c>
      <c r="AR325" t="s">
        <v>62</v>
      </c>
      <c r="AS325">
        <v>17</v>
      </c>
      <c r="AT325">
        <v>1</v>
      </c>
      <c r="AU325">
        <v>3</v>
      </c>
      <c r="AV325">
        <v>3</v>
      </c>
      <c r="AW325">
        <v>4</v>
      </c>
      <c r="AX325">
        <v>10</v>
      </c>
      <c r="AY325">
        <v>10</v>
      </c>
      <c r="AZ325">
        <v>10</v>
      </c>
      <c r="BA325">
        <v>17</v>
      </c>
      <c r="BB325">
        <v>17</v>
      </c>
      <c r="BC325">
        <v>21</v>
      </c>
      <c r="BD325">
        <v>21</v>
      </c>
      <c r="BE325">
        <v>23</v>
      </c>
      <c r="BF325">
        <v>24</v>
      </c>
      <c r="BG325">
        <v>-99</v>
      </c>
      <c r="BH325">
        <f t="shared" si="105"/>
        <v>17</v>
      </c>
      <c r="BI325" t="str">
        <f t="shared" si="106"/>
        <v/>
      </c>
      <c r="BJ325" t="str">
        <f t="shared" si="107"/>
        <v/>
      </c>
      <c r="BK325" t="str">
        <f t="shared" si="108"/>
        <v/>
      </c>
      <c r="BL325" t="str">
        <f t="shared" si="109"/>
        <v/>
      </c>
      <c r="BM325" t="str">
        <f t="shared" si="110"/>
        <v/>
      </c>
      <c r="BN325" t="str">
        <f t="shared" si="111"/>
        <v/>
      </c>
      <c r="BO325" t="str">
        <f t="shared" si="112"/>
        <v/>
      </c>
      <c r="BP325" t="str">
        <f t="shared" si="113"/>
        <v/>
      </c>
      <c r="BQ325" t="str">
        <f t="shared" si="114"/>
        <v/>
      </c>
      <c r="BR325" t="str">
        <f t="shared" si="115"/>
        <v/>
      </c>
      <c r="BS325" t="str">
        <f t="shared" si="116"/>
        <v/>
      </c>
      <c r="BT325" t="str">
        <f t="shared" si="117"/>
        <v/>
      </c>
      <c r="BU325" t="str">
        <f t="shared" si="118"/>
        <v/>
      </c>
      <c r="BV325" t="str">
        <f t="shared" si="119"/>
        <v/>
      </c>
      <c r="BW325">
        <f t="shared" si="120"/>
        <v>17</v>
      </c>
      <c r="BX325">
        <f t="shared" si="121"/>
        <v>0</v>
      </c>
      <c r="BY325">
        <f t="shared" si="122"/>
        <v>0</v>
      </c>
      <c r="BZ325">
        <f t="shared" si="123"/>
        <v>0</v>
      </c>
      <c r="CA325">
        <f t="shared" si="124"/>
        <v>0</v>
      </c>
      <c r="CB325">
        <f t="shared" si="125"/>
        <v>0</v>
      </c>
    </row>
    <row r="326" spans="1:80" x14ac:dyDescent="0.35">
      <c r="A326">
        <v>5.8345004999999999</v>
      </c>
      <c r="B326">
        <v>2011</v>
      </c>
      <c r="C326">
        <v>60</v>
      </c>
      <c r="D326">
        <v>0</v>
      </c>
      <c r="E326">
        <v>3</v>
      </c>
      <c r="F326">
        <v>-9</v>
      </c>
      <c r="G326">
        <v>0</v>
      </c>
      <c r="H326">
        <v>42025</v>
      </c>
      <c r="I326">
        <v>1</v>
      </c>
      <c r="J326">
        <v>2</v>
      </c>
      <c r="K326">
        <v>366197</v>
      </c>
      <c r="L326">
        <v>1</v>
      </c>
      <c r="M326">
        <v>1</v>
      </c>
      <c r="N326">
        <v>2</v>
      </c>
      <c r="O326">
        <v>42823</v>
      </c>
      <c r="P326">
        <v>4275</v>
      </c>
      <c r="Q326">
        <v>486</v>
      </c>
      <c r="R326">
        <v>42741</v>
      </c>
      <c r="S326">
        <v>4254</v>
      </c>
      <c r="T326">
        <v>5601</v>
      </c>
      <c r="U326">
        <v>4271</v>
      </c>
      <c r="V326">
        <v>41401</v>
      </c>
      <c r="W326" t="s">
        <v>159</v>
      </c>
      <c r="X326">
        <v>45829</v>
      </c>
      <c r="Y326">
        <v>4280</v>
      </c>
      <c r="Z326">
        <v>51889</v>
      </c>
      <c r="AA326">
        <v>4148</v>
      </c>
      <c r="AB326">
        <v>42731</v>
      </c>
      <c r="AC326">
        <v>25002</v>
      </c>
      <c r="AD326">
        <v>3768</v>
      </c>
      <c r="AE326">
        <v>3723</v>
      </c>
      <c r="AF326">
        <v>66</v>
      </c>
      <c r="AG326">
        <v>3607</v>
      </c>
      <c r="AH326">
        <v>46</v>
      </c>
      <c r="AI326">
        <v>41</v>
      </c>
      <c r="AJ326">
        <v>8856</v>
      </c>
      <c r="AK326">
        <v>9960</v>
      </c>
      <c r="AL326">
        <v>9604</v>
      </c>
      <c r="AM326">
        <v>9671</v>
      </c>
      <c r="AN326">
        <v>4131</v>
      </c>
      <c r="AO326">
        <v>8949</v>
      </c>
      <c r="AP326" t="s">
        <v>62</v>
      </c>
      <c r="AQ326" t="s">
        <v>62</v>
      </c>
      <c r="AR326" t="s">
        <v>62</v>
      </c>
      <c r="AS326">
        <v>21</v>
      </c>
      <c r="AT326">
        <v>14</v>
      </c>
      <c r="AU326">
        <v>21</v>
      </c>
      <c r="AV326">
        <v>21</v>
      </c>
      <c r="AW326">
        <v>21</v>
      </c>
      <c r="AX326">
        <v>21</v>
      </c>
      <c r="AY326">
        <v>14</v>
      </c>
      <c r="AZ326">
        <v>15</v>
      </c>
      <c r="BA326">
        <v>15</v>
      </c>
      <c r="BB326">
        <v>15</v>
      </c>
      <c r="BC326">
        <v>17</v>
      </c>
      <c r="BD326">
        <v>2</v>
      </c>
      <c r="BE326">
        <v>-99</v>
      </c>
      <c r="BF326">
        <v>-99</v>
      </c>
      <c r="BG326">
        <v>-99</v>
      </c>
      <c r="BH326">
        <f t="shared" si="105"/>
        <v>21</v>
      </c>
      <c r="BI326" t="str">
        <f t="shared" si="106"/>
        <v/>
      </c>
      <c r="BJ326" t="str">
        <f t="shared" si="107"/>
        <v/>
      </c>
      <c r="BK326" t="str">
        <f t="shared" si="108"/>
        <v/>
      </c>
      <c r="BL326" t="str">
        <f t="shared" si="109"/>
        <v/>
      </c>
      <c r="BM326" t="str">
        <f t="shared" si="110"/>
        <v/>
      </c>
      <c r="BN326" t="str">
        <f t="shared" si="111"/>
        <v/>
      </c>
      <c r="BO326" t="str">
        <f t="shared" si="112"/>
        <v/>
      </c>
      <c r="BP326" t="str">
        <f t="shared" si="113"/>
        <v/>
      </c>
      <c r="BQ326" t="str">
        <f t="shared" si="114"/>
        <v/>
      </c>
      <c r="BR326" t="str">
        <f t="shared" si="115"/>
        <v/>
      </c>
      <c r="BS326" t="str">
        <f t="shared" si="116"/>
        <v/>
      </c>
      <c r="BT326" t="str">
        <f t="shared" si="117"/>
        <v/>
      </c>
      <c r="BU326" t="str">
        <f t="shared" si="118"/>
        <v/>
      </c>
      <c r="BV326" t="str">
        <f t="shared" si="119"/>
        <v/>
      </c>
      <c r="BW326">
        <f t="shared" si="120"/>
        <v>21</v>
      </c>
      <c r="BX326">
        <f t="shared" si="121"/>
        <v>1</v>
      </c>
      <c r="BY326">
        <f t="shared" si="122"/>
        <v>0</v>
      </c>
      <c r="BZ326">
        <f t="shared" si="123"/>
        <v>0</v>
      </c>
      <c r="CA326">
        <f t="shared" si="124"/>
        <v>0</v>
      </c>
      <c r="CB326">
        <f t="shared" si="125"/>
        <v>1</v>
      </c>
    </row>
    <row r="327" spans="1:80" x14ac:dyDescent="0.35">
      <c r="A327">
        <v>4.9165448999999999</v>
      </c>
      <c r="B327">
        <v>2008</v>
      </c>
      <c r="C327">
        <v>61</v>
      </c>
      <c r="D327">
        <v>0</v>
      </c>
      <c r="E327">
        <v>1</v>
      </c>
      <c r="F327">
        <v>3</v>
      </c>
      <c r="G327">
        <v>0</v>
      </c>
      <c r="H327">
        <v>25101</v>
      </c>
      <c r="I327">
        <v>9</v>
      </c>
      <c r="J327">
        <v>1</v>
      </c>
      <c r="K327">
        <v>211270</v>
      </c>
      <c r="L327">
        <v>4</v>
      </c>
      <c r="M327">
        <v>1</v>
      </c>
      <c r="N327">
        <v>6</v>
      </c>
      <c r="O327">
        <v>41401</v>
      </c>
      <c r="P327">
        <v>9972</v>
      </c>
      <c r="Q327">
        <v>99812</v>
      </c>
      <c r="R327">
        <v>2851</v>
      </c>
      <c r="S327">
        <v>4148</v>
      </c>
      <c r="T327">
        <v>4280</v>
      </c>
      <c r="U327">
        <v>5939</v>
      </c>
      <c r="V327">
        <v>40390</v>
      </c>
      <c r="W327">
        <v>5859</v>
      </c>
      <c r="X327" t="s">
        <v>61</v>
      </c>
      <c r="Y327" t="s">
        <v>61</v>
      </c>
      <c r="Z327" t="s">
        <v>61</v>
      </c>
      <c r="AA327" t="s">
        <v>61</v>
      </c>
      <c r="AB327" t="s">
        <v>61</v>
      </c>
      <c r="AC327" t="s">
        <v>61</v>
      </c>
      <c r="AD327">
        <v>66</v>
      </c>
      <c r="AE327">
        <v>3768</v>
      </c>
      <c r="AF327">
        <v>3607</v>
      </c>
      <c r="AG327">
        <v>3952</v>
      </c>
      <c r="AH327">
        <v>3722</v>
      </c>
      <c r="AI327">
        <v>44</v>
      </c>
      <c r="AJ327" t="s">
        <v>62</v>
      </c>
      <c r="AK327" t="s">
        <v>62</v>
      </c>
      <c r="AL327" t="s">
        <v>62</v>
      </c>
      <c r="AM327" t="s">
        <v>62</v>
      </c>
      <c r="AN327" t="s">
        <v>62</v>
      </c>
      <c r="AO327" t="s">
        <v>62</v>
      </c>
      <c r="AP327" t="s">
        <v>62</v>
      </c>
      <c r="AQ327" t="s">
        <v>62</v>
      </c>
      <c r="AR327" t="s">
        <v>62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0</v>
      </c>
      <c r="AY327">
        <v>-99</v>
      </c>
      <c r="AZ327">
        <v>-99</v>
      </c>
      <c r="BA327">
        <v>-99</v>
      </c>
      <c r="BB327">
        <v>-99</v>
      </c>
      <c r="BC327">
        <v>-99</v>
      </c>
      <c r="BD327">
        <v>-99</v>
      </c>
      <c r="BE327">
        <v>-99</v>
      </c>
      <c r="BF327">
        <v>-99</v>
      </c>
      <c r="BG327">
        <v>-99</v>
      </c>
      <c r="BH327" t="str">
        <f t="shared" si="105"/>
        <v/>
      </c>
      <c r="BI327">
        <f t="shared" si="106"/>
        <v>0</v>
      </c>
      <c r="BJ327" t="str">
        <f t="shared" si="107"/>
        <v/>
      </c>
      <c r="BK327" t="str">
        <f t="shared" si="108"/>
        <v/>
      </c>
      <c r="BL327" t="str">
        <f t="shared" si="109"/>
        <v/>
      </c>
      <c r="BM327" t="str">
        <f t="shared" si="110"/>
        <v/>
      </c>
      <c r="BN327" t="str">
        <f t="shared" si="111"/>
        <v/>
      </c>
      <c r="BO327" t="str">
        <f t="shared" si="112"/>
        <v/>
      </c>
      <c r="BP327" t="str">
        <f t="shared" si="113"/>
        <v/>
      </c>
      <c r="BQ327" t="str">
        <f t="shared" si="114"/>
        <v/>
      </c>
      <c r="BR327" t="str">
        <f t="shared" si="115"/>
        <v/>
      </c>
      <c r="BS327" t="str">
        <f t="shared" si="116"/>
        <v/>
      </c>
      <c r="BT327" t="str">
        <f t="shared" si="117"/>
        <v/>
      </c>
      <c r="BU327" t="str">
        <f t="shared" si="118"/>
        <v/>
      </c>
      <c r="BV327" t="str">
        <f t="shared" si="119"/>
        <v/>
      </c>
      <c r="BW327">
        <f t="shared" si="120"/>
        <v>0</v>
      </c>
      <c r="BX327">
        <f t="shared" si="121"/>
        <v>1</v>
      </c>
      <c r="BY327">
        <f t="shared" si="122"/>
        <v>0</v>
      </c>
      <c r="BZ327">
        <f t="shared" si="123"/>
        <v>0</v>
      </c>
      <c r="CA327">
        <f t="shared" si="124"/>
        <v>0</v>
      </c>
      <c r="CB327">
        <f t="shared" si="125"/>
        <v>1</v>
      </c>
    </row>
    <row r="328" spans="1:80" x14ac:dyDescent="0.35">
      <c r="A328">
        <v>4.9165448999999999</v>
      </c>
      <c r="B328">
        <v>2008</v>
      </c>
      <c r="C328">
        <v>61</v>
      </c>
      <c r="D328">
        <v>0</v>
      </c>
      <c r="E328">
        <v>2</v>
      </c>
      <c r="F328">
        <v>2</v>
      </c>
      <c r="G328">
        <v>1</v>
      </c>
      <c r="H328">
        <v>36125</v>
      </c>
      <c r="I328">
        <v>3</v>
      </c>
      <c r="J328">
        <v>6</v>
      </c>
      <c r="K328">
        <v>87487</v>
      </c>
      <c r="L328">
        <v>1</v>
      </c>
      <c r="M328">
        <v>2</v>
      </c>
      <c r="N328">
        <v>6</v>
      </c>
      <c r="O328">
        <v>45829</v>
      </c>
      <c r="P328">
        <v>5856</v>
      </c>
      <c r="Q328">
        <v>75162</v>
      </c>
      <c r="R328">
        <v>40493</v>
      </c>
      <c r="S328">
        <v>42842</v>
      </c>
      <c r="T328">
        <v>75313</v>
      </c>
      <c r="U328">
        <v>58881</v>
      </c>
      <c r="V328">
        <v>42789</v>
      </c>
      <c r="W328">
        <v>27651</v>
      </c>
      <c r="X328">
        <v>311</v>
      </c>
      <c r="Y328">
        <v>2808</v>
      </c>
      <c r="Z328">
        <v>73300</v>
      </c>
      <c r="AA328">
        <v>4280</v>
      </c>
      <c r="AB328">
        <v>28521</v>
      </c>
      <c r="AC328">
        <v>4148</v>
      </c>
      <c r="AD328">
        <v>3768</v>
      </c>
      <c r="AE328">
        <v>3893</v>
      </c>
      <c r="AF328">
        <v>3995</v>
      </c>
      <c r="AG328" t="s">
        <v>62</v>
      </c>
      <c r="AH328" t="s">
        <v>62</v>
      </c>
      <c r="AI328" t="s">
        <v>62</v>
      </c>
      <c r="AJ328" t="s">
        <v>62</v>
      </c>
      <c r="AK328" t="s">
        <v>62</v>
      </c>
      <c r="AL328" t="s">
        <v>62</v>
      </c>
      <c r="AM328" t="s">
        <v>62</v>
      </c>
      <c r="AN328" t="s">
        <v>62</v>
      </c>
      <c r="AO328" t="s">
        <v>62</v>
      </c>
      <c r="AP328" t="s">
        <v>62</v>
      </c>
      <c r="AQ328" t="s">
        <v>62</v>
      </c>
      <c r="AR328" t="s">
        <v>62</v>
      </c>
      <c r="AS328">
        <v>0</v>
      </c>
      <c r="AT328">
        <v>0</v>
      </c>
      <c r="AU328">
        <v>1</v>
      </c>
      <c r="AV328">
        <v>-99</v>
      </c>
      <c r="AW328">
        <v>-99</v>
      </c>
      <c r="AX328">
        <v>-99</v>
      </c>
      <c r="AY328">
        <v>-99</v>
      </c>
      <c r="AZ328">
        <v>-99</v>
      </c>
      <c r="BA328">
        <v>-99</v>
      </c>
      <c r="BB328">
        <v>-99</v>
      </c>
      <c r="BC328">
        <v>-99</v>
      </c>
      <c r="BD328">
        <v>-99</v>
      </c>
      <c r="BE328">
        <v>-99</v>
      </c>
      <c r="BF328">
        <v>-99</v>
      </c>
      <c r="BG328">
        <v>-99</v>
      </c>
      <c r="BH328">
        <f t="shared" si="105"/>
        <v>0</v>
      </c>
      <c r="BI328" t="str">
        <f t="shared" si="106"/>
        <v/>
      </c>
      <c r="BJ328" t="str">
        <f t="shared" si="107"/>
        <v/>
      </c>
      <c r="BK328" t="str">
        <f t="shared" si="108"/>
        <v/>
      </c>
      <c r="BL328" t="str">
        <f t="shared" si="109"/>
        <v/>
      </c>
      <c r="BM328" t="str">
        <f t="shared" si="110"/>
        <v/>
      </c>
      <c r="BN328" t="str">
        <f t="shared" si="111"/>
        <v/>
      </c>
      <c r="BO328" t="str">
        <f t="shared" si="112"/>
        <v/>
      </c>
      <c r="BP328" t="str">
        <f t="shared" si="113"/>
        <v/>
      </c>
      <c r="BQ328" t="str">
        <f t="shared" si="114"/>
        <v/>
      </c>
      <c r="BR328" t="str">
        <f t="shared" si="115"/>
        <v/>
      </c>
      <c r="BS328" t="str">
        <f t="shared" si="116"/>
        <v/>
      </c>
      <c r="BT328" t="str">
        <f t="shared" si="117"/>
        <v/>
      </c>
      <c r="BU328" t="str">
        <f t="shared" si="118"/>
        <v/>
      </c>
      <c r="BV328" t="str">
        <f t="shared" si="119"/>
        <v/>
      </c>
      <c r="BW328">
        <f t="shared" si="120"/>
        <v>0</v>
      </c>
      <c r="BX328">
        <f t="shared" si="121"/>
        <v>0</v>
      </c>
      <c r="BY328">
        <f t="shared" si="122"/>
        <v>0</v>
      </c>
      <c r="BZ328">
        <f t="shared" si="123"/>
        <v>0</v>
      </c>
      <c r="CA328">
        <f t="shared" si="124"/>
        <v>0</v>
      </c>
      <c r="CB328">
        <f t="shared" si="125"/>
        <v>1</v>
      </c>
    </row>
    <row r="329" spans="1:80" x14ac:dyDescent="0.35">
      <c r="A329">
        <v>4.8502001999999997</v>
      </c>
      <c r="B329">
        <v>2008</v>
      </c>
      <c r="C329">
        <v>61</v>
      </c>
      <c r="D329">
        <v>0</v>
      </c>
      <c r="E329">
        <v>2</v>
      </c>
      <c r="F329">
        <v>-9</v>
      </c>
      <c r="G329">
        <v>0</v>
      </c>
      <c r="H329">
        <v>53080</v>
      </c>
      <c r="I329">
        <v>12</v>
      </c>
      <c r="J329">
        <v>1</v>
      </c>
      <c r="K329">
        <v>236432</v>
      </c>
      <c r="L329">
        <v>3</v>
      </c>
      <c r="M329">
        <v>1</v>
      </c>
      <c r="N329">
        <v>1</v>
      </c>
      <c r="O329">
        <v>41401</v>
      </c>
      <c r="P329">
        <v>42843</v>
      </c>
      <c r="Q329">
        <v>42732</v>
      </c>
      <c r="R329">
        <v>4142</v>
      </c>
      <c r="S329">
        <v>4280</v>
      </c>
      <c r="T329">
        <v>4408</v>
      </c>
      <c r="U329">
        <v>4439</v>
      </c>
      <c r="V329">
        <v>4148</v>
      </c>
      <c r="W329">
        <v>4019</v>
      </c>
      <c r="X329">
        <v>4263</v>
      </c>
      <c r="Y329">
        <v>4240</v>
      </c>
      <c r="Z329" t="s">
        <v>75</v>
      </c>
      <c r="AA329">
        <v>42761</v>
      </c>
      <c r="AB329">
        <v>42769</v>
      </c>
      <c r="AC329">
        <v>2724</v>
      </c>
      <c r="AD329">
        <v>3768</v>
      </c>
      <c r="AE329">
        <v>3722</v>
      </c>
      <c r="AF329">
        <v>66</v>
      </c>
      <c r="AG329">
        <v>3950</v>
      </c>
      <c r="AH329">
        <v>3607</v>
      </c>
      <c r="AI329">
        <v>47</v>
      </c>
      <c r="AJ329">
        <v>40</v>
      </c>
      <c r="AK329">
        <v>8856</v>
      </c>
      <c r="AL329">
        <v>8853</v>
      </c>
      <c r="AM329">
        <v>3990</v>
      </c>
      <c r="AN329" t="s">
        <v>62</v>
      </c>
      <c r="AO329" t="s">
        <v>62</v>
      </c>
      <c r="AP329" t="s">
        <v>62</v>
      </c>
      <c r="AQ329" t="s">
        <v>62</v>
      </c>
      <c r="AR329" t="s">
        <v>62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-99</v>
      </c>
      <c r="BD329">
        <v>-99</v>
      </c>
      <c r="BE329">
        <v>-99</v>
      </c>
      <c r="BF329">
        <v>-99</v>
      </c>
      <c r="BG329">
        <v>-99</v>
      </c>
      <c r="BH329">
        <f t="shared" si="105"/>
        <v>0</v>
      </c>
      <c r="BI329" t="str">
        <f t="shared" si="106"/>
        <v/>
      </c>
      <c r="BJ329" t="str">
        <f t="shared" si="107"/>
        <v/>
      </c>
      <c r="BK329" t="str">
        <f t="shared" si="108"/>
        <v/>
      </c>
      <c r="BL329" t="str">
        <f t="shared" si="109"/>
        <v/>
      </c>
      <c r="BM329" t="str">
        <f t="shared" si="110"/>
        <v/>
      </c>
      <c r="BN329" t="str">
        <f t="shared" si="111"/>
        <v/>
      </c>
      <c r="BO329" t="str">
        <f t="shared" si="112"/>
        <v/>
      </c>
      <c r="BP329" t="str">
        <f t="shared" si="113"/>
        <v/>
      </c>
      <c r="BQ329" t="str">
        <f t="shared" si="114"/>
        <v/>
      </c>
      <c r="BR329" t="str">
        <f t="shared" si="115"/>
        <v/>
      </c>
      <c r="BS329" t="str">
        <f t="shared" si="116"/>
        <v/>
      </c>
      <c r="BT329" t="str">
        <f t="shared" si="117"/>
        <v/>
      </c>
      <c r="BU329" t="str">
        <f t="shared" si="118"/>
        <v/>
      </c>
      <c r="BV329" t="str">
        <f t="shared" si="119"/>
        <v/>
      </c>
      <c r="BW329">
        <f t="shared" si="120"/>
        <v>0</v>
      </c>
      <c r="BX329">
        <f t="shared" si="121"/>
        <v>1</v>
      </c>
      <c r="BY329">
        <f t="shared" si="122"/>
        <v>0</v>
      </c>
      <c r="BZ329">
        <f t="shared" si="123"/>
        <v>0</v>
      </c>
      <c r="CA329">
        <f t="shared" si="124"/>
        <v>0</v>
      </c>
      <c r="CB329">
        <f t="shared" si="125"/>
        <v>1</v>
      </c>
    </row>
    <row r="330" spans="1:80" x14ac:dyDescent="0.35">
      <c r="A330">
        <v>4.6917939999999998</v>
      </c>
      <c r="B330">
        <v>2008</v>
      </c>
      <c r="C330">
        <v>61</v>
      </c>
      <c r="D330">
        <v>0</v>
      </c>
      <c r="E330">
        <v>1</v>
      </c>
      <c r="F330">
        <v>-9</v>
      </c>
      <c r="G330">
        <v>0</v>
      </c>
      <c r="H330">
        <v>54008</v>
      </c>
      <c r="I330">
        <v>2</v>
      </c>
      <c r="J330">
        <v>-9</v>
      </c>
      <c r="K330">
        <v>39270</v>
      </c>
      <c r="L330">
        <v>1</v>
      </c>
      <c r="M330">
        <v>3</v>
      </c>
      <c r="N330">
        <v>1</v>
      </c>
      <c r="O330">
        <v>3962</v>
      </c>
      <c r="P330">
        <v>570</v>
      </c>
      <c r="Q330">
        <v>5185</v>
      </c>
      <c r="R330">
        <v>5849</v>
      </c>
      <c r="S330">
        <v>42842</v>
      </c>
      <c r="T330">
        <v>7455</v>
      </c>
      <c r="U330" t="s">
        <v>85</v>
      </c>
      <c r="V330">
        <v>9980</v>
      </c>
      <c r="W330">
        <v>99811</v>
      </c>
      <c r="X330">
        <v>99739</v>
      </c>
      <c r="Y330">
        <v>5119</v>
      </c>
      <c r="Z330">
        <v>2762</v>
      </c>
      <c r="AA330">
        <v>3970</v>
      </c>
      <c r="AB330">
        <v>4280</v>
      </c>
      <c r="AC330">
        <v>42731</v>
      </c>
      <c r="AD330">
        <v>3512</v>
      </c>
      <c r="AE330">
        <v>3768</v>
      </c>
      <c r="AF330">
        <v>3522</v>
      </c>
      <c r="AG330">
        <v>3885</v>
      </c>
      <c r="AH330">
        <v>3733</v>
      </c>
      <c r="AI330">
        <v>3961</v>
      </c>
      <c r="AJ330" t="s">
        <v>62</v>
      </c>
      <c r="AK330" t="s">
        <v>62</v>
      </c>
      <c r="AL330" t="s">
        <v>62</v>
      </c>
      <c r="AM330" t="s">
        <v>62</v>
      </c>
      <c r="AN330" t="s">
        <v>62</v>
      </c>
      <c r="AO330" t="s">
        <v>62</v>
      </c>
      <c r="AP330" t="s">
        <v>62</v>
      </c>
      <c r="AQ330" t="s">
        <v>62</v>
      </c>
      <c r="AR330" t="s">
        <v>62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-99</v>
      </c>
      <c r="AZ330">
        <v>-99</v>
      </c>
      <c r="BA330">
        <v>-99</v>
      </c>
      <c r="BB330">
        <v>-99</v>
      </c>
      <c r="BC330">
        <v>-99</v>
      </c>
      <c r="BD330">
        <v>-99</v>
      </c>
      <c r="BE330">
        <v>-99</v>
      </c>
      <c r="BF330">
        <v>-99</v>
      </c>
      <c r="BG330">
        <v>-99</v>
      </c>
      <c r="BH330" t="str">
        <f t="shared" si="105"/>
        <v/>
      </c>
      <c r="BI330">
        <f t="shared" si="106"/>
        <v>0</v>
      </c>
      <c r="BJ330" t="str">
        <f t="shared" si="107"/>
        <v/>
      </c>
      <c r="BK330" t="str">
        <f t="shared" si="108"/>
        <v/>
      </c>
      <c r="BL330" t="str">
        <f t="shared" si="109"/>
        <v/>
      </c>
      <c r="BM330" t="str">
        <f t="shared" si="110"/>
        <v/>
      </c>
      <c r="BN330" t="str">
        <f t="shared" si="111"/>
        <v/>
      </c>
      <c r="BO330" t="str">
        <f t="shared" si="112"/>
        <v/>
      </c>
      <c r="BP330" t="str">
        <f t="shared" si="113"/>
        <v/>
      </c>
      <c r="BQ330" t="str">
        <f t="shared" si="114"/>
        <v/>
      </c>
      <c r="BR330" t="str">
        <f t="shared" si="115"/>
        <v/>
      </c>
      <c r="BS330" t="str">
        <f t="shared" si="116"/>
        <v/>
      </c>
      <c r="BT330" t="str">
        <f t="shared" si="117"/>
        <v/>
      </c>
      <c r="BU330" t="str">
        <f t="shared" si="118"/>
        <v/>
      </c>
      <c r="BV330" t="str">
        <f t="shared" si="119"/>
        <v/>
      </c>
      <c r="BW330">
        <f t="shared" si="120"/>
        <v>0</v>
      </c>
      <c r="BX330">
        <f t="shared" si="121"/>
        <v>0</v>
      </c>
      <c r="BY330">
        <f t="shared" si="122"/>
        <v>0</v>
      </c>
      <c r="BZ330">
        <f t="shared" si="123"/>
        <v>0</v>
      </c>
      <c r="CA330">
        <f t="shared" si="124"/>
        <v>0</v>
      </c>
      <c r="CB330">
        <f t="shared" si="125"/>
        <v>1</v>
      </c>
    </row>
    <row r="331" spans="1:80" x14ac:dyDescent="0.35">
      <c r="A331">
        <v>4.9610510999999997</v>
      </c>
      <c r="B331">
        <v>2008</v>
      </c>
      <c r="C331">
        <v>61</v>
      </c>
      <c r="D331">
        <v>0</v>
      </c>
      <c r="E331">
        <v>3</v>
      </c>
      <c r="F331">
        <v>-9</v>
      </c>
      <c r="G331">
        <v>0</v>
      </c>
      <c r="H331">
        <v>55048</v>
      </c>
      <c r="I331">
        <v>2</v>
      </c>
      <c r="J331">
        <v>1</v>
      </c>
      <c r="K331">
        <v>75583</v>
      </c>
      <c r="L331">
        <v>2</v>
      </c>
      <c r="M331">
        <v>3</v>
      </c>
      <c r="N331">
        <v>1</v>
      </c>
      <c r="O331">
        <v>41001</v>
      </c>
      <c r="P331">
        <v>78551</v>
      </c>
      <c r="Q331">
        <v>79902</v>
      </c>
      <c r="R331">
        <v>2762</v>
      </c>
      <c r="S331">
        <v>99811</v>
      </c>
      <c r="T331">
        <v>41041</v>
      </c>
      <c r="U331">
        <v>4142</v>
      </c>
      <c r="V331">
        <v>28860</v>
      </c>
      <c r="W331">
        <v>41401</v>
      </c>
      <c r="X331">
        <v>4019</v>
      </c>
      <c r="Y331">
        <v>3051</v>
      </c>
      <c r="Z331">
        <v>2724</v>
      </c>
      <c r="AA331">
        <v>25000</v>
      </c>
      <c r="AB331" t="s">
        <v>61</v>
      </c>
      <c r="AC331" t="s">
        <v>61</v>
      </c>
      <c r="AD331">
        <v>3768</v>
      </c>
      <c r="AE331">
        <v>3722</v>
      </c>
      <c r="AF331">
        <v>66</v>
      </c>
      <c r="AG331">
        <v>66</v>
      </c>
      <c r="AH331">
        <v>3607</v>
      </c>
      <c r="AI331">
        <v>40</v>
      </c>
      <c r="AJ331">
        <v>45</v>
      </c>
      <c r="AK331">
        <v>8856</v>
      </c>
      <c r="AL331">
        <v>9919</v>
      </c>
      <c r="AM331" t="s">
        <v>62</v>
      </c>
      <c r="AN331" t="s">
        <v>62</v>
      </c>
      <c r="AO331" t="s">
        <v>62</v>
      </c>
      <c r="AP331" t="s">
        <v>62</v>
      </c>
      <c r="AQ331" t="s">
        <v>62</v>
      </c>
      <c r="AR331" t="s">
        <v>62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-99</v>
      </c>
      <c r="BC331">
        <v>-99</v>
      </c>
      <c r="BD331">
        <v>-99</v>
      </c>
      <c r="BE331">
        <v>-99</v>
      </c>
      <c r="BF331">
        <v>-99</v>
      </c>
      <c r="BG331">
        <v>-99</v>
      </c>
      <c r="BH331">
        <f t="shared" si="105"/>
        <v>0</v>
      </c>
      <c r="BI331" t="str">
        <f t="shared" si="106"/>
        <v/>
      </c>
      <c r="BJ331" t="str">
        <f t="shared" si="107"/>
        <v/>
      </c>
      <c r="BK331" t="str">
        <f t="shared" si="108"/>
        <v/>
      </c>
      <c r="BL331" t="str">
        <f t="shared" si="109"/>
        <v/>
      </c>
      <c r="BM331" t="str">
        <f t="shared" si="110"/>
        <v/>
      </c>
      <c r="BN331" t="str">
        <f t="shared" si="111"/>
        <v/>
      </c>
      <c r="BO331" t="str">
        <f t="shared" si="112"/>
        <v/>
      </c>
      <c r="BP331" t="str">
        <f t="shared" si="113"/>
        <v/>
      </c>
      <c r="BQ331" t="str">
        <f t="shared" si="114"/>
        <v/>
      </c>
      <c r="BR331" t="str">
        <f t="shared" si="115"/>
        <v/>
      </c>
      <c r="BS331" t="str">
        <f t="shared" si="116"/>
        <v/>
      </c>
      <c r="BT331" t="str">
        <f t="shared" si="117"/>
        <v/>
      </c>
      <c r="BU331" t="str">
        <f t="shared" si="118"/>
        <v/>
      </c>
      <c r="BV331" t="str">
        <f t="shared" si="119"/>
        <v/>
      </c>
      <c r="BW331">
        <f t="shared" si="120"/>
        <v>0</v>
      </c>
      <c r="BX331">
        <f t="shared" si="121"/>
        <v>2</v>
      </c>
      <c r="BY331">
        <f t="shared" si="122"/>
        <v>1</v>
      </c>
      <c r="BZ331">
        <f t="shared" si="123"/>
        <v>2</v>
      </c>
      <c r="CA331">
        <f t="shared" si="124"/>
        <v>2</v>
      </c>
      <c r="CB331">
        <f t="shared" si="125"/>
        <v>0</v>
      </c>
    </row>
    <row r="332" spans="1:80" x14ac:dyDescent="0.35">
      <c r="A332">
        <v>5.8694335000000004</v>
      </c>
      <c r="B332">
        <v>2009</v>
      </c>
      <c r="C332">
        <v>61</v>
      </c>
      <c r="D332">
        <v>0</v>
      </c>
      <c r="E332">
        <v>3</v>
      </c>
      <c r="F332">
        <v>-9</v>
      </c>
      <c r="G332">
        <v>0</v>
      </c>
      <c r="H332">
        <v>4070</v>
      </c>
      <c r="I332">
        <v>5</v>
      </c>
      <c r="J332">
        <v>-9</v>
      </c>
      <c r="K332">
        <v>267656</v>
      </c>
      <c r="L332">
        <v>-9</v>
      </c>
      <c r="M332">
        <v>2</v>
      </c>
      <c r="N332">
        <v>2</v>
      </c>
      <c r="O332">
        <v>41402</v>
      </c>
      <c r="P332">
        <v>99672</v>
      </c>
      <c r="Q332">
        <v>4148</v>
      </c>
      <c r="R332">
        <v>4139</v>
      </c>
      <c r="S332">
        <v>4408</v>
      </c>
      <c r="T332">
        <v>4240</v>
      </c>
      <c r="U332">
        <v>2720</v>
      </c>
      <c r="V332">
        <v>4019</v>
      </c>
      <c r="W332">
        <v>60090</v>
      </c>
      <c r="X332" t="s">
        <v>61</v>
      </c>
      <c r="Y332" t="s">
        <v>61</v>
      </c>
      <c r="Z332" t="s">
        <v>61</v>
      </c>
      <c r="AA332" t="s">
        <v>61</v>
      </c>
      <c r="AB332" t="s">
        <v>61</v>
      </c>
      <c r="AC332" t="s">
        <v>61</v>
      </c>
      <c r="AD332">
        <v>66</v>
      </c>
      <c r="AE332">
        <v>3768</v>
      </c>
      <c r="AF332">
        <v>8856</v>
      </c>
      <c r="AG332">
        <v>3950</v>
      </c>
      <c r="AH332">
        <v>3607</v>
      </c>
      <c r="AI332">
        <v>45</v>
      </c>
      <c r="AJ332" t="s">
        <v>62</v>
      </c>
      <c r="AK332" t="s">
        <v>62</v>
      </c>
      <c r="AL332" t="s">
        <v>62</v>
      </c>
      <c r="AM332" t="s">
        <v>62</v>
      </c>
      <c r="AN332" t="s">
        <v>62</v>
      </c>
      <c r="AO332" t="s">
        <v>62</v>
      </c>
      <c r="AP332" t="s">
        <v>62</v>
      </c>
      <c r="AQ332" t="s">
        <v>62</v>
      </c>
      <c r="AR332" t="s">
        <v>62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-99</v>
      </c>
      <c r="AZ332">
        <v>-99</v>
      </c>
      <c r="BA332">
        <v>-99</v>
      </c>
      <c r="BB332">
        <v>-99</v>
      </c>
      <c r="BC332">
        <v>-99</v>
      </c>
      <c r="BD332">
        <v>-99</v>
      </c>
      <c r="BE332">
        <v>-99</v>
      </c>
      <c r="BF332">
        <v>-99</v>
      </c>
      <c r="BG332">
        <v>-99</v>
      </c>
      <c r="BH332" t="str">
        <f t="shared" si="105"/>
        <v/>
      </c>
      <c r="BI332">
        <f t="shared" si="106"/>
        <v>0</v>
      </c>
      <c r="BJ332" t="str">
        <f t="shared" si="107"/>
        <v/>
      </c>
      <c r="BK332" t="str">
        <f t="shared" si="108"/>
        <v/>
      </c>
      <c r="BL332" t="str">
        <f t="shared" si="109"/>
        <v/>
      </c>
      <c r="BM332" t="str">
        <f t="shared" si="110"/>
        <v/>
      </c>
      <c r="BN332" t="str">
        <f t="shared" si="111"/>
        <v/>
      </c>
      <c r="BO332" t="str">
        <f t="shared" si="112"/>
        <v/>
      </c>
      <c r="BP332" t="str">
        <f t="shared" si="113"/>
        <v/>
      </c>
      <c r="BQ332" t="str">
        <f t="shared" si="114"/>
        <v/>
      </c>
      <c r="BR332" t="str">
        <f t="shared" si="115"/>
        <v/>
      </c>
      <c r="BS332" t="str">
        <f t="shared" si="116"/>
        <v/>
      </c>
      <c r="BT332" t="str">
        <f t="shared" si="117"/>
        <v/>
      </c>
      <c r="BU332" t="str">
        <f t="shared" si="118"/>
        <v/>
      </c>
      <c r="BV332" t="str">
        <f t="shared" si="119"/>
        <v/>
      </c>
      <c r="BW332">
        <f t="shared" si="120"/>
        <v>0</v>
      </c>
      <c r="BX332">
        <f t="shared" si="121"/>
        <v>1</v>
      </c>
      <c r="BY332">
        <f t="shared" si="122"/>
        <v>0</v>
      </c>
      <c r="BZ332">
        <f t="shared" si="123"/>
        <v>0</v>
      </c>
      <c r="CA332">
        <f t="shared" si="124"/>
        <v>0</v>
      </c>
      <c r="CB332">
        <f t="shared" si="125"/>
        <v>0</v>
      </c>
    </row>
    <row r="333" spans="1:80" x14ac:dyDescent="0.35">
      <c r="A333">
        <v>4.4836565000000004</v>
      </c>
      <c r="B333">
        <v>2009</v>
      </c>
      <c r="C333">
        <v>61</v>
      </c>
      <c r="D333">
        <v>0</v>
      </c>
      <c r="E333">
        <v>6</v>
      </c>
      <c r="F333">
        <v>-9</v>
      </c>
      <c r="G333">
        <v>0</v>
      </c>
      <c r="H333">
        <v>6641</v>
      </c>
      <c r="I333">
        <v>5</v>
      </c>
      <c r="J333">
        <v>1</v>
      </c>
      <c r="K333">
        <v>271653</v>
      </c>
      <c r="L333">
        <v>4</v>
      </c>
      <c r="M333">
        <v>-9</v>
      </c>
      <c r="N333">
        <v>1</v>
      </c>
      <c r="O333">
        <v>41401</v>
      </c>
      <c r="P333">
        <v>99591</v>
      </c>
      <c r="Q333">
        <v>1991</v>
      </c>
      <c r="R333">
        <v>4019</v>
      </c>
      <c r="S333">
        <v>25000</v>
      </c>
      <c r="T333">
        <v>412</v>
      </c>
      <c r="U333">
        <v>5990</v>
      </c>
      <c r="V333" t="s">
        <v>108</v>
      </c>
      <c r="W333">
        <v>4148</v>
      </c>
      <c r="X333" t="s">
        <v>109</v>
      </c>
      <c r="Y333">
        <v>1749</v>
      </c>
      <c r="Z333">
        <v>4271</v>
      </c>
      <c r="AA333">
        <v>2724</v>
      </c>
      <c r="AB333">
        <v>3842</v>
      </c>
      <c r="AC333" t="s">
        <v>61</v>
      </c>
      <c r="AD333">
        <v>3768</v>
      </c>
      <c r="AE333">
        <v>66</v>
      </c>
      <c r="AF333">
        <v>8856</v>
      </c>
      <c r="AG333">
        <v>9904</v>
      </c>
      <c r="AH333">
        <v>24</v>
      </c>
      <c r="AI333">
        <v>3607</v>
      </c>
      <c r="AJ333">
        <v>45</v>
      </c>
      <c r="AK333">
        <v>40</v>
      </c>
      <c r="AL333">
        <v>8853</v>
      </c>
      <c r="AM333">
        <v>3722</v>
      </c>
      <c r="AN333" t="s">
        <v>62</v>
      </c>
      <c r="AO333" t="s">
        <v>62</v>
      </c>
      <c r="AP333" t="s">
        <v>62</v>
      </c>
      <c r="AQ333" t="s">
        <v>62</v>
      </c>
      <c r="AR333" t="s">
        <v>62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-99</v>
      </c>
      <c r="BD333">
        <v>-99</v>
      </c>
      <c r="BE333">
        <v>-99</v>
      </c>
      <c r="BF333">
        <v>-99</v>
      </c>
      <c r="BG333">
        <v>-99</v>
      </c>
      <c r="BH333">
        <f t="shared" si="105"/>
        <v>0</v>
      </c>
      <c r="BI333" t="str">
        <f t="shared" si="106"/>
        <v/>
      </c>
      <c r="BJ333" t="str">
        <f t="shared" si="107"/>
        <v/>
      </c>
      <c r="BK333" t="str">
        <f t="shared" si="108"/>
        <v/>
      </c>
      <c r="BL333" t="str">
        <f t="shared" si="109"/>
        <v/>
      </c>
      <c r="BM333" t="str">
        <f t="shared" si="110"/>
        <v/>
      </c>
      <c r="BN333" t="str">
        <f t="shared" si="111"/>
        <v/>
      </c>
      <c r="BO333" t="str">
        <f t="shared" si="112"/>
        <v/>
      </c>
      <c r="BP333" t="str">
        <f t="shared" si="113"/>
        <v/>
      </c>
      <c r="BQ333" t="str">
        <f t="shared" si="114"/>
        <v/>
      </c>
      <c r="BR333" t="str">
        <f t="shared" si="115"/>
        <v/>
      </c>
      <c r="BS333" t="str">
        <f t="shared" si="116"/>
        <v/>
      </c>
      <c r="BT333" t="str">
        <f t="shared" si="117"/>
        <v/>
      </c>
      <c r="BU333" t="str">
        <f t="shared" si="118"/>
        <v/>
      </c>
      <c r="BV333" t="str">
        <f t="shared" si="119"/>
        <v/>
      </c>
      <c r="BW333">
        <f t="shared" si="120"/>
        <v>0</v>
      </c>
      <c r="BX333">
        <f t="shared" si="121"/>
        <v>1</v>
      </c>
      <c r="BY333">
        <f t="shared" si="122"/>
        <v>0</v>
      </c>
      <c r="BZ333">
        <f t="shared" si="123"/>
        <v>0</v>
      </c>
      <c r="CA333">
        <f t="shared" si="124"/>
        <v>0</v>
      </c>
      <c r="CB333">
        <f t="shared" si="125"/>
        <v>0</v>
      </c>
    </row>
    <row r="334" spans="1:80" x14ac:dyDescent="0.35">
      <c r="A334">
        <v>5.6621094999999997</v>
      </c>
      <c r="B334">
        <v>2009</v>
      </c>
      <c r="C334">
        <v>61</v>
      </c>
      <c r="D334">
        <v>0</v>
      </c>
      <c r="E334">
        <v>3</v>
      </c>
      <c r="F334">
        <v>-9</v>
      </c>
      <c r="G334">
        <v>0</v>
      </c>
      <c r="H334">
        <v>34035</v>
      </c>
      <c r="I334">
        <v>10</v>
      </c>
      <c r="J334">
        <v>3</v>
      </c>
      <c r="K334">
        <v>221318</v>
      </c>
      <c r="L334">
        <v>4</v>
      </c>
      <c r="M334">
        <v>1</v>
      </c>
      <c r="N334">
        <v>1</v>
      </c>
      <c r="O334">
        <v>41041</v>
      </c>
      <c r="P334">
        <v>78551</v>
      </c>
      <c r="Q334">
        <v>42741</v>
      </c>
      <c r="R334">
        <v>4260</v>
      </c>
      <c r="S334">
        <v>41401</v>
      </c>
      <c r="T334">
        <v>4142</v>
      </c>
      <c r="U334">
        <v>3051</v>
      </c>
      <c r="V334" t="s">
        <v>124</v>
      </c>
      <c r="W334" t="s">
        <v>61</v>
      </c>
      <c r="X334" t="s">
        <v>61</v>
      </c>
      <c r="Y334" t="s">
        <v>61</v>
      </c>
      <c r="Z334" t="s">
        <v>61</v>
      </c>
      <c r="AA334" t="s">
        <v>61</v>
      </c>
      <c r="AB334" t="s">
        <v>61</v>
      </c>
      <c r="AC334" t="s">
        <v>61</v>
      </c>
      <c r="AD334">
        <v>3768</v>
      </c>
      <c r="AE334">
        <v>8856</v>
      </c>
      <c r="AF334">
        <v>66</v>
      </c>
      <c r="AG334">
        <v>3607</v>
      </c>
      <c r="AH334">
        <v>45</v>
      </c>
      <c r="AI334">
        <v>40</v>
      </c>
      <c r="AJ334">
        <v>9744</v>
      </c>
      <c r="AK334" t="s">
        <v>62</v>
      </c>
      <c r="AL334" t="s">
        <v>62</v>
      </c>
      <c r="AM334" t="s">
        <v>62</v>
      </c>
      <c r="AN334" t="s">
        <v>62</v>
      </c>
      <c r="AO334" t="s">
        <v>62</v>
      </c>
      <c r="AP334" t="s">
        <v>62</v>
      </c>
      <c r="AQ334" t="s">
        <v>62</v>
      </c>
      <c r="AR334" t="s">
        <v>62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-99</v>
      </c>
      <c r="BA334">
        <v>-99</v>
      </c>
      <c r="BB334">
        <v>-99</v>
      </c>
      <c r="BC334">
        <v>-99</v>
      </c>
      <c r="BD334">
        <v>-99</v>
      </c>
      <c r="BE334">
        <v>-99</v>
      </c>
      <c r="BF334">
        <v>-99</v>
      </c>
      <c r="BG334">
        <v>-99</v>
      </c>
      <c r="BH334">
        <f t="shared" si="105"/>
        <v>0</v>
      </c>
      <c r="BI334" t="str">
        <f t="shared" si="106"/>
        <v/>
      </c>
      <c r="BJ334" t="str">
        <f t="shared" si="107"/>
        <v/>
      </c>
      <c r="BK334" t="str">
        <f t="shared" si="108"/>
        <v/>
      </c>
      <c r="BL334" t="str">
        <f t="shared" si="109"/>
        <v/>
      </c>
      <c r="BM334" t="str">
        <f t="shared" si="110"/>
        <v/>
      </c>
      <c r="BN334" t="str">
        <f t="shared" si="111"/>
        <v/>
      </c>
      <c r="BO334" t="str">
        <f t="shared" si="112"/>
        <v/>
      </c>
      <c r="BP334" t="str">
        <f t="shared" si="113"/>
        <v/>
      </c>
      <c r="BQ334" t="str">
        <f t="shared" si="114"/>
        <v/>
      </c>
      <c r="BR334" t="str">
        <f t="shared" si="115"/>
        <v/>
      </c>
      <c r="BS334" t="str">
        <f t="shared" si="116"/>
        <v/>
      </c>
      <c r="BT334" t="str">
        <f t="shared" si="117"/>
        <v/>
      </c>
      <c r="BU334" t="str">
        <f t="shared" si="118"/>
        <v/>
      </c>
      <c r="BV334" t="str">
        <f t="shared" si="119"/>
        <v/>
      </c>
      <c r="BW334">
        <f t="shared" si="120"/>
        <v>0</v>
      </c>
      <c r="BX334">
        <f t="shared" si="121"/>
        <v>1</v>
      </c>
      <c r="BY334">
        <f t="shared" si="122"/>
        <v>1</v>
      </c>
      <c r="BZ334">
        <f t="shared" si="123"/>
        <v>1</v>
      </c>
      <c r="CA334">
        <f t="shared" si="124"/>
        <v>1</v>
      </c>
      <c r="CB334">
        <f t="shared" si="125"/>
        <v>0</v>
      </c>
    </row>
    <row r="335" spans="1:80" x14ac:dyDescent="0.35">
      <c r="A335">
        <v>5.4423605999999998</v>
      </c>
      <c r="B335">
        <v>2009</v>
      </c>
      <c r="C335">
        <v>61</v>
      </c>
      <c r="D335">
        <v>0</v>
      </c>
      <c r="E335">
        <v>2</v>
      </c>
      <c r="F335">
        <v>-9</v>
      </c>
      <c r="G335">
        <v>0</v>
      </c>
      <c r="H335">
        <v>40074</v>
      </c>
      <c r="I335">
        <v>38</v>
      </c>
      <c r="J335">
        <v>1</v>
      </c>
      <c r="K335">
        <v>486771</v>
      </c>
      <c r="L335">
        <v>2</v>
      </c>
      <c r="M335">
        <v>3</v>
      </c>
      <c r="N335">
        <v>5</v>
      </c>
      <c r="O335">
        <v>41091</v>
      </c>
      <c r="P335">
        <v>5185</v>
      </c>
      <c r="Q335">
        <v>4589</v>
      </c>
      <c r="R335">
        <v>496</v>
      </c>
      <c r="S335">
        <v>20410</v>
      </c>
      <c r="T335">
        <v>42822</v>
      </c>
      <c r="U335">
        <v>40390</v>
      </c>
      <c r="V335">
        <v>53081</v>
      </c>
      <c r="W335">
        <v>4280</v>
      </c>
      <c r="X335">
        <v>28860</v>
      </c>
      <c r="Y335">
        <v>25000</v>
      </c>
      <c r="Z335">
        <v>43310</v>
      </c>
      <c r="AA335">
        <v>412</v>
      </c>
      <c r="AB335">
        <v>4439</v>
      </c>
      <c r="AC335">
        <v>41401</v>
      </c>
      <c r="AD335">
        <v>3768</v>
      </c>
      <c r="AE335">
        <v>3722</v>
      </c>
      <c r="AF335">
        <v>66</v>
      </c>
      <c r="AG335">
        <v>9671</v>
      </c>
      <c r="AH335">
        <v>3964</v>
      </c>
      <c r="AI335">
        <v>8853</v>
      </c>
      <c r="AJ335">
        <v>8856</v>
      </c>
      <c r="AK335">
        <v>8848</v>
      </c>
      <c r="AL335">
        <v>3607</v>
      </c>
      <c r="AM335">
        <v>46</v>
      </c>
      <c r="AN335">
        <v>41</v>
      </c>
      <c r="AO335">
        <v>8847</v>
      </c>
      <c r="AP335">
        <v>9960</v>
      </c>
      <c r="AQ335">
        <v>9604</v>
      </c>
      <c r="AR335">
        <v>8856</v>
      </c>
      <c r="AS335">
        <v>1</v>
      </c>
      <c r="AT335">
        <v>-99</v>
      </c>
      <c r="AU335">
        <v>-99</v>
      </c>
      <c r="AV335">
        <v>-99</v>
      </c>
      <c r="AW335">
        <v>-99</v>
      </c>
      <c r="AX335">
        <v>-99</v>
      </c>
      <c r="AY335">
        <v>-99</v>
      </c>
      <c r="AZ335">
        <v>-99</v>
      </c>
      <c r="BA335">
        <v>-99</v>
      </c>
      <c r="BB335">
        <v>-99</v>
      </c>
      <c r="BC335">
        <v>-99</v>
      </c>
      <c r="BD335">
        <v>-99</v>
      </c>
      <c r="BE335">
        <v>-99</v>
      </c>
      <c r="BF335">
        <v>-99</v>
      </c>
      <c r="BG335">
        <v>-99</v>
      </c>
      <c r="BH335">
        <f t="shared" si="105"/>
        <v>1</v>
      </c>
      <c r="BI335" t="str">
        <f t="shared" si="106"/>
        <v/>
      </c>
      <c r="BJ335" t="str">
        <f t="shared" si="107"/>
        <v/>
      </c>
      <c r="BK335" t="str">
        <f t="shared" si="108"/>
        <v/>
      </c>
      <c r="BL335" t="str">
        <f t="shared" si="109"/>
        <v/>
      </c>
      <c r="BM335" t="str">
        <f t="shared" si="110"/>
        <v/>
      </c>
      <c r="BN335" t="str">
        <f t="shared" si="111"/>
        <v/>
      </c>
      <c r="BO335" t="str">
        <f t="shared" si="112"/>
        <v/>
      </c>
      <c r="BP335" t="str">
        <f t="shared" si="113"/>
        <v/>
      </c>
      <c r="BQ335" t="str">
        <f t="shared" si="114"/>
        <v/>
      </c>
      <c r="BR335" t="str">
        <f t="shared" si="115"/>
        <v/>
      </c>
      <c r="BS335" t="str">
        <f t="shared" si="116"/>
        <v/>
      </c>
      <c r="BT335" t="str">
        <f t="shared" si="117"/>
        <v/>
      </c>
      <c r="BU335" t="str">
        <f t="shared" si="118"/>
        <v/>
      </c>
      <c r="BV335" t="str">
        <f t="shared" si="119"/>
        <v/>
      </c>
      <c r="BW335">
        <f t="shared" si="120"/>
        <v>1</v>
      </c>
      <c r="BX335">
        <f t="shared" si="121"/>
        <v>1</v>
      </c>
      <c r="BY335">
        <f t="shared" si="122"/>
        <v>0</v>
      </c>
      <c r="BZ335">
        <f t="shared" si="123"/>
        <v>1</v>
      </c>
      <c r="CA335">
        <f t="shared" si="124"/>
        <v>1</v>
      </c>
      <c r="CB335">
        <f t="shared" si="125"/>
        <v>1</v>
      </c>
    </row>
    <row r="336" spans="1:80" x14ac:dyDescent="0.35">
      <c r="A336">
        <v>4.276027</v>
      </c>
      <c r="B336">
        <v>2010</v>
      </c>
      <c r="C336">
        <v>61</v>
      </c>
      <c r="D336">
        <v>0</v>
      </c>
      <c r="E336">
        <v>2</v>
      </c>
      <c r="F336">
        <v>-9</v>
      </c>
      <c r="G336">
        <v>0</v>
      </c>
      <c r="H336">
        <v>4111</v>
      </c>
      <c r="I336">
        <v>15</v>
      </c>
      <c r="J336">
        <v>1</v>
      </c>
      <c r="K336">
        <v>267309</v>
      </c>
      <c r="L336">
        <v>3</v>
      </c>
      <c r="M336">
        <v>2</v>
      </c>
      <c r="N336">
        <v>5</v>
      </c>
      <c r="O336">
        <v>41401</v>
      </c>
      <c r="P336">
        <v>4111</v>
      </c>
      <c r="Q336">
        <v>42731</v>
      </c>
      <c r="R336">
        <v>34590</v>
      </c>
      <c r="S336">
        <v>29680</v>
      </c>
      <c r="T336">
        <v>496</v>
      </c>
      <c r="U336">
        <v>59654</v>
      </c>
      <c r="V336" t="s">
        <v>64</v>
      </c>
      <c r="W336" t="s">
        <v>136</v>
      </c>
      <c r="X336" t="s">
        <v>136</v>
      </c>
      <c r="Y336" t="s">
        <v>90</v>
      </c>
      <c r="Z336" t="s">
        <v>83</v>
      </c>
      <c r="AA336" t="s">
        <v>137</v>
      </c>
      <c r="AB336" t="s">
        <v>61</v>
      </c>
      <c r="AC336" t="s">
        <v>61</v>
      </c>
      <c r="AD336">
        <v>3768</v>
      </c>
      <c r="AE336">
        <v>3722</v>
      </c>
      <c r="AF336">
        <v>66</v>
      </c>
      <c r="AG336">
        <v>3607</v>
      </c>
      <c r="AH336">
        <v>8856</v>
      </c>
      <c r="AI336">
        <v>45</v>
      </c>
      <c r="AJ336">
        <v>45</v>
      </c>
      <c r="AK336">
        <v>41</v>
      </c>
      <c r="AL336">
        <v>44</v>
      </c>
      <c r="AM336" t="s">
        <v>62</v>
      </c>
      <c r="AN336" t="s">
        <v>62</v>
      </c>
      <c r="AO336" t="s">
        <v>62</v>
      </c>
      <c r="AP336" t="s">
        <v>62</v>
      </c>
      <c r="AQ336" t="s">
        <v>62</v>
      </c>
      <c r="AR336" t="s">
        <v>62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-99</v>
      </c>
      <c r="BC336">
        <v>-99</v>
      </c>
      <c r="BD336">
        <v>-99</v>
      </c>
      <c r="BE336">
        <v>-99</v>
      </c>
      <c r="BF336">
        <v>-99</v>
      </c>
      <c r="BG336">
        <v>-99</v>
      </c>
      <c r="BH336">
        <f t="shared" si="105"/>
        <v>1</v>
      </c>
      <c r="BI336" t="str">
        <f t="shared" si="106"/>
        <v/>
      </c>
      <c r="BJ336" t="str">
        <f t="shared" si="107"/>
        <v/>
      </c>
      <c r="BK336" t="str">
        <f t="shared" si="108"/>
        <v/>
      </c>
      <c r="BL336" t="str">
        <f t="shared" si="109"/>
        <v/>
      </c>
      <c r="BM336" t="str">
        <f t="shared" si="110"/>
        <v/>
      </c>
      <c r="BN336" t="str">
        <f t="shared" si="111"/>
        <v/>
      </c>
      <c r="BO336" t="str">
        <f t="shared" si="112"/>
        <v/>
      </c>
      <c r="BP336" t="str">
        <f t="shared" si="113"/>
        <v/>
      </c>
      <c r="BQ336" t="str">
        <f t="shared" si="114"/>
        <v/>
      </c>
      <c r="BR336" t="str">
        <f t="shared" si="115"/>
        <v/>
      </c>
      <c r="BS336" t="str">
        <f t="shared" si="116"/>
        <v/>
      </c>
      <c r="BT336" t="str">
        <f t="shared" si="117"/>
        <v/>
      </c>
      <c r="BU336" t="str">
        <f t="shared" si="118"/>
        <v/>
      </c>
      <c r="BV336" t="str">
        <f t="shared" si="119"/>
        <v/>
      </c>
      <c r="BW336">
        <f t="shared" si="120"/>
        <v>1</v>
      </c>
      <c r="BX336">
        <f t="shared" si="121"/>
        <v>1</v>
      </c>
      <c r="BY336">
        <f t="shared" si="122"/>
        <v>0</v>
      </c>
      <c r="BZ336">
        <f t="shared" si="123"/>
        <v>0</v>
      </c>
      <c r="CA336">
        <f t="shared" si="124"/>
        <v>0</v>
      </c>
      <c r="CB336">
        <f t="shared" si="125"/>
        <v>0</v>
      </c>
    </row>
    <row r="337" spans="1:80" x14ac:dyDescent="0.35">
      <c r="A337">
        <v>4.9374741000000002</v>
      </c>
      <c r="B337">
        <v>2010</v>
      </c>
      <c r="C337">
        <v>61</v>
      </c>
      <c r="D337">
        <v>0</v>
      </c>
      <c r="E337">
        <v>6</v>
      </c>
      <c r="F337">
        <v>-9</v>
      </c>
      <c r="G337">
        <v>0</v>
      </c>
      <c r="H337">
        <v>6326</v>
      </c>
      <c r="I337">
        <v>20</v>
      </c>
      <c r="J337">
        <v>1</v>
      </c>
      <c r="K337">
        <v>447560</v>
      </c>
      <c r="L337">
        <v>3</v>
      </c>
      <c r="M337">
        <v>-9</v>
      </c>
      <c r="N337">
        <v>6</v>
      </c>
      <c r="O337">
        <v>40491</v>
      </c>
      <c r="P337">
        <v>486</v>
      </c>
      <c r="Q337">
        <v>5849</v>
      </c>
      <c r="R337">
        <v>570</v>
      </c>
      <c r="S337">
        <v>78551</v>
      </c>
      <c r="T337">
        <v>2762</v>
      </c>
      <c r="U337">
        <v>2875</v>
      </c>
      <c r="V337">
        <v>5854</v>
      </c>
      <c r="W337">
        <v>5780</v>
      </c>
      <c r="X337" t="s">
        <v>61</v>
      </c>
      <c r="Y337" t="s">
        <v>61</v>
      </c>
      <c r="Z337" t="s">
        <v>61</v>
      </c>
      <c r="AA337" t="s">
        <v>61</v>
      </c>
      <c r="AB337" t="s">
        <v>61</v>
      </c>
      <c r="AC337" t="s">
        <v>61</v>
      </c>
      <c r="AD337">
        <v>3768</v>
      </c>
      <c r="AE337">
        <v>3722</v>
      </c>
      <c r="AF337">
        <v>9604</v>
      </c>
      <c r="AG337">
        <v>9671</v>
      </c>
      <c r="AH337" t="s">
        <v>62</v>
      </c>
      <c r="AI337" t="s">
        <v>62</v>
      </c>
      <c r="AJ337" t="s">
        <v>62</v>
      </c>
      <c r="AK337" t="s">
        <v>62</v>
      </c>
      <c r="AL337" t="s">
        <v>62</v>
      </c>
      <c r="AM337" t="s">
        <v>62</v>
      </c>
      <c r="AN337" t="s">
        <v>62</v>
      </c>
      <c r="AO337" t="s">
        <v>62</v>
      </c>
      <c r="AP337" t="s">
        <v>62</v>
      </c>
      <c r="AQ337" t="s">
        <v>62</v>
      </c>
      <c r="AR337" t="s">
        <v>62</v>
      </c>
      <c r="AS337">
        <v>1</v>
      </c>
      <c r="AT337">
        <v>1</v>
      </c>
      <c r="AU337">
        <v>1</v>
      </c>
      <c r="AV337">
        <v>1</v>
      </c>
      <c r="AW337">
        <v>-99</v>
      </c>
      <c r="AX337">
        <v>-99</v>
      </c>
      <c r="AY337">
        <v>-99</v>
      </c>
      <c r="AZ337">
        <v>-99</v>
      </c>
      <c r="BA337">
        <v>-99</v>
      </c>
      <c r="BB337">
        <v>-99</v>
      </c>
      <c r="BC337">
        <v>-99</v>
      </c>
      <c r="BD337">
        <v>-99</v>
      </c>
      <c r="BE337">
        <v>-99</v>
      </c>
      <c r="BF337">
        <v>-99</v>
      </c>
      <c r="BG337">
        <v>-99</v>
      </c>
      <c r="BH337">
        <f t="shared" si="105"/>
        <v>1</v>
      </c>
      <c r="BI337" t="str">
        <f t="shared" si="106"/>
        <v/>
      </c>
      <c r="BJ337" t="str">
        <f t="shared" si="107"/>
        <v/>
      </c>
      <c r="BK337" t="str">
        <f t="shared" si="108"/>
        <v/>
      </c>
      <c r="BL337" t="str">
        <f t="shared" si="109"/>
        <v/>
      </c>
      <c r="BM337" t="str">
        <f t="shared" si="110"/>
        <v/>
      </c>
      <c r="BN337" t="str">
        <f t="shared" si="111"/>
        <v/>
      </c>
      <c r="BO337" t="str">
        <f t="shared" si="112"/>
        <v/>
      </c>
      <c r="BP337" t="str">
        <f t="shared" si="113"/>
        <v/>
      </c>
      <c r="BQ337" t="str">
        <f t="shared" si="114"/>
        <v/>
      </c>
      <c r="BR337" t="str">
        <f t="shared" si="115"/>
        <v/>
      </c>
      <c r="BS337" t="str">
        <f t="shared" si="116"/>
        <v/>
      </c>
      <c r="BT337" t="str">
        <f t="shared" si="117"/>
        <v/>
      </c>
      <c r="BU337" t="str">
        <f t="shared" si="118"/>
        <v/>
      </c>
      <c r="BV337" t="str">
        <f t="shared" si="119"/>
        <v/>
      </c>
      <c r="BW337">
        <f t="shared" si="120"/>
        <v>1</v>
      </c>
      <c r="BX337">
        <f t="shared" si="121"/>
        <v>0</v>
      </c>
      <c r="BY337">
        <f t="shared" si="122"/>
        <v>1</v>
      </c>
      <c r="BZ337">
        <f t="shared" si="123"/>
        <v>0</v>
      </c>
      <c r="CA337">
        <f t="shared" si="124"/>
        <v>0</v>
      </c>
      <c r="CB337">
        <f t="shared" si="125"/>
        <v>0</v>
      </c>
    </row>
    <row r="338" spans="1:80" x14ac:dyDescent="0.35">
      <c r="A338">
        <v>4.6257744000000001</v>
      </c>
      <c r="B338">
        <v>2010</v>
      </c>
      <c r="C338">
        <v>61</v>
      </c>
      <c r="D338">
        <v>0</v>
      </c>
      <c r="E338">
        <v>1</v>
      </c>
      <c r="F338">
        <v>2</v>
      </c>
      <c r="G338">
        <v>1</v>
      </c>
      <c r="H338">
        <v>35008</v>
      </c>
      <c r="I338">
        <v>1</v>
      </c>
      <c r="J338">
        <v>1</v>
      </c>
      <c r="K338">
        <v>102740</v>
      </c>
      <c r="L338">
        <v>1</v>
      </c>
      <c r="M338">
        <v>3</v>
      </c>
      <c r="N338">
        <v>1</v>
      </c>
      <c r="O338">
        <v>4148</v>
      </c>
      <c r="P338">
        <v>78551</v>
      </c>
      <c r="Q338">
        <v>41071</v>
      </c>
      <c r="R338">
        <v>4275</v>
      </c>
      <c r="S338">
        <v>4271</v>
      </c>
      <c r="T338">
        <v>40391</v>
      </c>
      <c r="U338">
        <v>5856</v>
      </c>
      <c r="V338">
        <v>51881</v>
      </c>
      <c r="W338">
        <v>486</v>
      </c>
      <c r="X338">
        <v>389</v>
      </c>
      <c r="Y338">
        <v>99592</v>
      </c>
      <c r="Z338">
        <v>78552</v>
      </c>
      <c r="AA338">
        <v>2761</v>
      </c>
      <c r="AB338">
        <v>41401</v>
      </c>
      <c r="AC338">
        <v>28860</v>
      </c>
      <c r="AD338">
        <v>3768</v>
      </c>
      <c r="AE338">
        <v>3722</v>
      </c>
      <c r="AF338">
        <v>66</v>
      </c>
      <c r="AG338">
        <v>3606</v>
      </c>
      <c r="AH338">
        <v>8856</v>
      </c>
      <c r="AI338">
        <v>8853</v>
      </c>
      <c r="AJ338">
        <v>48</v>
      </c>
      <c r="AK338">
        <v>41</v>
      </c>
      <c r="AL338">
        <v>9920</v>
      </c>
      <c r="AM338">
        <v>24</v>
      </c>
      <c r="AN338">
        <v>9604</v>
      </c>
      <c r="AO338">
        <v>9671</v>
      </c>
      <c r="AP338">
        <v>17</v>
      </c>
      <c r="AQ338">
        <v>9904</v>
      </c>
      <c r="AR338">
        <v>3995</v>
      </c>
      <c r="AS338">
        <v>2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2</v>
      </c>
      <c r="BC338">
        <v>0</v>
      </c>
      <c r="BD338">
        <v>0</v>
      </c>
      <c r="BE338">
        <v>5</v>
      </c>
      <c r="BF338">
        <v>5</v>
      </c>
      <c r="BG338">
        <v>2</v>
      </c>
      <c r="BH338">
        <f t="shared" si="105"/>
        <v>2</v>
      </c>
      <c r="BI338" t="str">
        <f t="shared" si="106"/>
        <v/>
      </c>
      <c r="BJ338" t="str">
        <f t="shared" si="107"/>
        <v/>
      </c>
      <c r="BK338" t="str">
        <f t="shared" si="108"/>
        <v/>
      </c>
      <c r="BL338" t="str">
        <f t="shared" si="109"/>
        <v/>
      </c>
      <c r="BM338" t="str">
        <f t="shared" si="110"/>
        <v/>
      </c>
      <c r="BN338" t="str">
        <f t="shared" si="111"/>
        <v/>
      </c>
      <c r="BO338" t="str">
        <f t="shared" si="112"/>
        <v/>
      </c>
      <c r="BP338" t="str">
        <f t="shared" si="113"/>
        <v/>
      </c>
      <c r="BQ338" t="str">
        <f t="shared" si="114"/>
        <v/>
      </c>
      <c r="BR338" t="str">
        <f t="shared" si="115"/>
        <v/>
      </c>
      <c r="BS338" t="str">
        <f t="shared" si="116"/>
        <v/>
      </c>
      <c r="BT338" t="str">
        <f t="shared" si="117"/>
        <v/>
      </c>
      <c r="BU338" t="str">
        <f t="shared" si="118"/>
        <v/>
      </c>
      <c r="BV338" t="str">
        <f t="shared" si="119"/>
        <v/>
      </c>
      <c r="BW338">
        <f t="shared" si="120"/>
        <v>2</v>
      </c>
      <c r="BX338">
        <f t="shared" si="121"/>
        <v>1</v>
      </c>
      <c r="BY338">
        <f t="shared" si="122"/>
        <v>1</v>
      </c>
      <c r="BZ338">
        <f t="shared" si="123"/>
        <v>1</v>
      </c>
      <c r="CA338">
        <f t="shared" si="124"/>
        <v>1</v>
      </c>
      <c r="CB338">
        <f t="shared" si="125"/>
        <v>0</v>
      </c>
    </row>
    <row r="339" spans="1:80" x14ac:dyDescent="0.35">
      <c r="A339">
        <v>5.4700958999999996</v>
      </c>
      <c r="B339">
        <v>2010</v>
      </c>
      <c r="C339">
        <v>61</v>
      </c>
      <c r="D339">
        <v>1</v>
      </c>
      <c r="E339">
        <v>4</v>
      </c>
      <c r="F339">
        <v>-9</v>
      </c>
      <c r="G339">
        <v>0</v>
      </c>
      <c r="H339">
        <v>36311</v>
      </c>
      <c r="I339">
        <v>3</v>
      </c>
      <c r="J339">
        <v>2</v>
      </c>
      <c r="K339">
        <v>40568</v>
      </c>
      <c r="L339">
        <v>1</v>
      </c>
      <c r="M339">
        <v>1</v>
      </c>
      <c r="N339">
        <v>20</v>
      </c>
      <c r="O339">
        <v>42291</v>
      </c>
      <c r="P339">
        <v>51881</v>
      </c>
      <c r="Q339">
        <v>43491</v>
      </c>
      <c r="R339">
        <v>2639</v>
      </c>
      <c r="S339">
        <v>42731</v>
      </c>
      <c r="T339">
        <v>42741</v>
      </c>
      <c r="U339">
        <v>570</v>
      </c>
      <c r="V339">
        <v>42820</v>
      </c>
      <c r="W339">
        <v>7455</v>
      </c>
      <c r="X339">
        <v>2841</v>
      </c>
      <c r="Y339">
        <v>2851</v>
      </c>
      <c r="Z339">
        <v>2869</v>
      </c>
      <c r="AA339">
        <v>99811</v>
      </c>
      <c r="AB339">
        <v>99812</v>
      </c>
      <c r="AC339">
        <v>4239</v>
      </c>
      <c r="AD339">
        <v>3766</v>
      </c>
      <c r="AE339">
        <v>3885</v>
      </c>
      <c r="AF339">
        <v>3932</v>
      </c>
      <c r="AG339">
        <v>3931</v>
      </c>
      <c r="AH339">
        <v>3403</v>
      </c>
      <c r="AI339">
        <v>3403</v>
      </c>
      <c r="AJ339">
        <v>3768</v>
      </c>
      <c r="AK339">
        <v>3775</v>
      </c>
      <c r="AL339">
        <v>8872</v>
      </c>
      <c r="AM339">
        <v>3961</v>
      </c>
      <c r="AN339">
        <v>3771</v>
      </c>
      <c r="AO339">
        <v>3781</v>
      </c>
      <c r="AP339">
        <v>9672</v>
      </c>
      <c r="AQ339">
        <v>3725</v>
      </c>
      <c r="AR339">
        <v>9744</v>
      </c>
      <c r="AS339">
        <v>10</v>
      </c>
      <c r="AT339">
        <v>10</v>
      </c>
      <c r="AU339">
        <v>10</v>
      </c>
      <c r="AV339">
        <v>10</v>
      </c>
      <c r="AW339">
        <v>11</v>
      </c>
      <c r="AX339">
        <v>11</v>
      </c>
      <c r="AY339">
        <v>2</v>
      </c>
      <c r="AZ339">
        <v>5</v>
      </c>
      <c r="BA339">
        <v>10</v>
      </c>
      <c r="BB339">
        <v>10</v>
      </c>
      <c r="BC339">
        <v>4</v>
      </c>
      <c r="BD339">
        <v>4</v>
      </c>
      <c r="BE339">
        <v>0</v>
      </c>
      <c r="BF339">
        <v>2</v>
      </c>
      <c r="BG339">
        <v>2</v>
      </c>
      <c r="BH339" t="str">
        <f t="shared" si="105"/>
        <v/>
      </c>
      <c r="BI339" t="str">
        <f t="shared" si="106"/>
        <v/>
      </c>
      <c r="BJ339" t="str">
        <f t="shared" si="107"/>
        <v/>
      </c>
      <c r="BK339" t="str">
        <f t="shared" si="108"/>
        <v/>
      </c>
      <c r="BL339" t="str">
        <f t="shared" si="109"/>
        <v/>
      </c>
      <c r="BM339" t="str">
        <f t="shared" si="110"/>
        <v/>
      </c>
      <c r="BN339">
        <f t="shared" si="111"/>
        <v>2</v>
      </c>
      <c r="BO339" t="str">
        <f t="shared" si="112"/>
        <v/>
      </c>
      <c r="BP339" t="str">
        <f t="shared" si="113"/>
        <v/>
      </c>
      <c r="BQ339" t="str">
        <f t="shared" si="114"/>
        <v/>
      </c>
      <c r="BR339" t="str">
        <f t="shared" si="115"/>
        <v/>
      </c>
      <c r="BS339" t="str">
        <f t="shared" si="116"/>
        <v/>
      </c>
      <c r="BT339" t="str">
        <f t="shared" si="117"/>
        <v/>
      </c>
      <c r="BU339" t="str">
        <f t="shared" si="118"/>
        <v/>
      </c>
      <c r="BV339" t="str">
        <f t="shared" si="119"/>
        <v/>
      </c>
      <c r="BW339">
        <f t="shared" si="120"/>
        <v>2</v>
      </c>
      <c r="BX339">
        <f t="shared" si="121"/>
        <v>0</v>
      </c>
      <c r="BY339">
        <f t="shared" si="122"/>
        <v>0</v>
      </c>
      <c r="BZ339">
        <f t="shared" si="123"/>
        <v>0</v>
      </c>
      <c r="CA339">
        <f t="shared" si="124"/>
        <v>0</v>
      </c>
      <c r="CB339">
        <f t="shared" si="125"/>
        <v>0</v>
      </c>
    </row>
    <row r="340" spans="1:80" x14ac:dyDescent="0.35">
      <c r="A340">
        <v>3.9238781</v>
      </c>
      <c r="B340">
        <v>2010</v>
      </c>
      <c r="C340">
        <v>61</v>
      </c>
      <c r="D340">
        <v>0</v>
      </c>
      <c r="E340">
        <v>3</v>
      </c>
      <c r="F340">
        <v>-9</v>
      </c>
      <c r="G340">
        <v>0</v>
      </c>
      <c r="H340">
        <v>42010</v>
      </c>
      <c r="I340">
        <v>6</v>
      </c>
      <c r="J340">
        <v>1</v>
      </c>
      <c r="K340">
        <v>153284</v>
      </c>
      <c r="L340">
        <v>1</v>
      </c>
      <c r="M340">
        <v>3</v>
      </c>
      <c r="N340">
        <v>1</v>
      </c>
      <c r="O340">
        <v>41071</v>
      </c>
      <c r="P340">
        <v>42823</v>
      </c>
      <c r="Q340">
        <v>5990</v>
      </c>
      <c r="R340">
        <v>99664</v>
      </c>
      <c r="S340">
        <v>41401</v>
      </c>
      <c r="T340">
        <v>496</v>
      </c>
      <c r="U340">
        <v>3051</v>
      </c>
      <c r="V340">
        <v>32723</v>
      </c>
      <c r="W340">
        <v>4019</v>
      </c>
      <c r="X340">
        <v>2720</v>
      </c>
      <c r="Y340">
        <v>71590</v>
      </c>
      <c r="Z340" t="s">
        <v>68</v>
      </c>
      <c r="AA340">
        <v>2875</v>
      </c>
      <c r="AB340">
        <v>2948</v>
      </c>
      <c r="AC340">
        <v>56409</v>
      </c>
      <c r="AD340">
        <v>3768</v>
      </c>
      <c r="AE340">
        <v>3722</v>
      </c>
      <c r="AF340">
        <v>66</v>
      </c>
      <c r="AG340">
        <v>3607</v>
      </c>
      <c r="AH340">
        <v>46</v>
      </c>
      <c r="AI340">
        <v>24</v>
      </c>
      <c r="AJ340">
        <v>41</v>
      </c>
      <c r="AK340">
        <v>8853</v>
      </c>
      <c r="AL340">
        <v>8856</v>
      </c>
      <c r="AM340">
        <v>44</v>
      </c>
      <c r="AN340" t="s">
        <v>62</v>
      </c>
      <c r="AO340" t="s">
        <v>62</v>
      </c>
      <c r="AP340" t="s">
        <v>62</v>
      </c>
      <c r="AQ340" t="s">
        <v>62</v>
      </c>
      <c r="AR340" t="s">
        <v>62</v>
      </c>
      <c r="AS340">
        <v>2</v>
      </c>
      <c r="AT340">
        <v>0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0</v>
      </c>
      <c r="BA340">
        <v>0</v>
      </c>
      <c r="BB340">
        <v>2</v>
      </c>
      <c r="BC340">
        <v>-99</v>
      </c>
      <c r="BD340">
        <v>-99</v>
      </c>
      <c r="BE340">
        <v>-99</v>
      </c>
      <c r="BF340">
        <v>-99</v>
      </c>
      <c r="BG340">
        <v>-99</v>
      </c>
      <c r="BH340">
        <f t="shared" si="105"/>
        <v>2</v>
      </c>
      <c r="BI340" t="str">
        <f t="shared" si="106"/>
        <v/>
      </c>
      <c r="BJ340" t="str">
        <f t="shared" si="107"/>
        <v/>
      </c>
      <c r="BK340" t="str">
        <f t="shared" si="108"/>
        <v/>
      </c>
      <c r="BL340" t="str">
        <f t="shared" si="109"/>
        <v/>
      </c>
      <c r="BM340" t="str">
        <f t="shared" si="110"/>
        <v/>
      </c>
      <c r="BN340" t="str">
        <f t="shared" si="111"/>
        <v/>
      </c>
      <c r="BO340" t="str">
        <f t="shared" si="112"/>
        <v/>
      </c>
      <c r="BP340" t="str">
        <f t="shared" si="113"/>
        <v/>
      </c>
      <c r="BQ340" t="str">
        <f t="shared" si="114"/>
        <v/>
      </c>
      <c r="BR340" t="str">
        <f t="shared" si="115"/>
        <v/>
      </c>
      <c r="BS340" t="str">
        <f t="shared" si="116"/>
        <v/>
      </c>
      <c r="BT340" t="str">
        <f t="shared" si="117"/>
        <v/>
      </c>
      <c r="BU340" t="str">
        <f t="shared" si="118"/>
        <v/>
      </c>
      <c r="BV340" t="str">
        <f t="shared" si="119"/>
        <v/>
      </c>
      <c r="BW340">
        <f t="shared" si="120"/>
        <v>2</v>
      </c>
      <c r="BX340">
        <f t="shared" si="121"/>
        <v>1</v>
      </c>
      <c r="BY340">
        <f t="shared" si="122"/>
        <v>0</v>
      </c>
      <c r="BZ340">
        <f t="shared" si="123"/>
        <v>1</v>
      </c>
      <c r="CA340">
        <f t="shared" si="124"/>
        <v>1</v>
      </c>
      <c r="CB340">
        <f t="shared" si="125"/>
        <v>0</v>
      </c>
    </row>
    <row r="341" spans="1:80" x14ac:dyDescent="0.35">
      <c r="A341">
        <v>5.4700958999999996</v>
      </c>
      <c r="B341">
        <v>2010</v>
      </c>
      <c r="C341">
        <v>61</v>
      </c>
      <c r="D341">
        <v>0</v>
      </c>
      <c r="E341">
        <v>3</v>
      </c>
      <c r="F341">
        <v>3</v>
      </c>
      <c r="G341">
        <v>0</v>
      </c>
      <c r="H341">
        <v>42201</v>
      </c>
      <c r="I341">
        <v>14</v>
      </c>
      <c r="J341">
        <v>5</v>
      </c>
      <c r="K341">
        <v>378072</v>
      </c>
      <c r="L341">
        <v>2</v>
      </c>
      <c r="M341">
        <v>1</v>
      </c>
      <c r="N341">
        <v>6</v>
      </c>
      <c r="O341">
        <v>41401</v>
      </c>
      <c r="P341">
        <v>42821</v>
      </c>
      <c r="Q341">
        <v>2761</v>
      </c>
      <c r="R341">
        <v>25000</v>
      </c>
      <c r="S341">
        <v>4142</v>
      </c>
      <c r="T341">
        <v>4148</v>
      </c>
      <c r="U341">
        <v>4240</v>
      </c>
      <c r="V341">
        <v>3970</v>
      </c>
      <c r="W341">
        <v>44023</v>
      </c>
      <c r="X341">
        <v>4280</v>
      </c>
      <c r="Y341">
        <v>40390</v>
      </c>
      <c r="Z341">
        <v>5859</v>
      </c>
      <c r="AA341">
        <v>3051</v>
      </c>
      <c r="AB341">
        <v>70715</v>
      </c>
      <c r="AC341" t="s">
        <v>152</v>
      </c>
      <c r="AD341">
        <v>3768</v>
      </c>
      <c r="AE341">
        <v>66</v>
      </c>
      <c r="AF341">
        <v>3722</v>
      </c>
      <c r="AG341">
        <v>8856</v>
      </c>
      <c r="AH341">
        <v>8853</v>
      </c>
      <c r="AI341">
        <v>3606</v>
      </c>
      <c r="AJ341">
        <v>45</v>
      </c>
      <c r="AK341">
        <v>40</v>
      </c>
      <c r="AL341" t="s">
        <v>62</v>
      </c>
      <c r="AM341" t="s">
        <v>62</v>
      </c>
      <c r="AN341" t="s">
        <v>62</v>
      </c>
      <c r="AO341" t="s">
        <v>62</v>
      </c>
      <c r="AP341" t="s">
        <v>62</v>
      </c>
      <c r="AQ341" t="s">
        <v>62</v>
      </c>
      <c r="AR341" t="s">
        <v>62</v>
      </c>
      <c r="AS341">
        <v>3</v>
      </c>
      <c r="AT341">
        <v>3</v>
      </c>
      <c r="AU341">
        <v>3</v>
      </c>
      <c r="AV341">
        <v>3</v>
      </c>
      <c r="AW341">
        <v>3</v>
      </c>
      <c r="AX341">
        <v>3</v>
      </c>
      <c r="AY341">
        <v>3</v>
      </c>
      <c r="AZ341">
        <v>3</v>
      </c>
      <c r="BA341">
        <v>-99</v>
      </c>
      <c r="BB341">
        <v>-99</v>
      </c>
      <c r="BC341">
        <v>-99</v>
      </c>
      <c r="BD341">
        <v>-99</v>
      </c>
      <c r="BE341">
        <v>-99</v>
      </c>
      <c r="BF341">
        <v>-99</v>
      </c>
      <c r="BG341">
        <v>-99</v>
      </c>
      <c r="BH341">
        <f t="shared" si="105"/>
        <v>3</v>
      </c>
      <c r="BI341" t="str">
        <f t="shared" si="106"/>
        <v/>
      </c>
      <c r="BJ341" t="str">
        <f t="shared" si="107"/>
        <v/>
      </c>
      <c r="BK341" t="str">
        <f t="shared" si="108"/>
        <v/>
      </c>
      <c r="BL341" t="str">
        <f t="shared" si="109"/>
        <v/>
      </c>
      <c r="BM341" t="str">
        <f t="shared" si="110"/>
        <v/>
      </c>
      <c r="BN341" t="str">
        <f t="shared" si="111"/>
        <v/>
      </c>
      <c r="BO341" t="str">
        <f t="shared" si="112"/>
        <v/>
      </c>
      <c r="BP341" t="str">
        <f t="shared" si="113"/>
        <v/>
      </c>
      <c r="BQ341" t="str">
        <f t="shared" si="114"/>
        <v/>
      </c>
      <c r="BR341" t="str">
        <f t="shared" si="115"/>
        <v/>
      </c>
      <c r="BS341" t="str">
        <f t="shared" si="116"/>
        <v/>
      </c>
      <c r="BT341" t="str">
        <f t="shared" si="117"/>
        <v/>
      </c>
      <c r="BU341" t="str">
        <f t="shared" si="118"/>
        <v/>
      </c>
      <c r="BV341" t="str">
        <f t="shared" si="119"/>
        <v/>
      </c>
      <c r="BW341">
        <f t="shared" si="120"/>
        <v>3</v>
      </c>
      <c r="BX341">
        <f t="shared" si="121"/>
        <v>1</v>
      </c>
      <c r="BY341">
        <f t="shared" si="122"/>
        <v>0</v>
      </c>
      <c r="BZ341">
        <f t="shared" si="123"/>
        <v>0</v>
      </c>
      <c r="CA341">
        <f t="shared" si="124"/>
        <v>0</v>
      </c>
      <c r="CB341">
        <f t="shared" si="125"/>
        <v>1</v>
      </c>
    </row>
    <row r="342" spans="1:80" x14ac:dyDescent="0.35">
      <c r="A342">
        <v>5.6696948000000003</v>
      </c>
      <c r="B342">
        <v>2011</v>
      </c>
      <c r="C342">
        <v>61</v>
      </c>
      <c r="D342">
        <v>1</v>
      </c>
      <c r="E342">
        <v>2</v>
      </c>
      <c r="F342">
        <v>-9</v>
      </c>
      <c r="G342">
        <v>1</v>
      </c>
      <c r="H342">
        <v>6624</v>
      </c>
      <c r="I342">
        <v>1</v>
      </c>
      <c r="J342">
        <v>6</v>
      </c>
      <c r="K342">
        <v>77022</v>
      </c>
      <c r="L342">
        <v>3</v>
      </c>
      <c r="M342">
        <v>-9</v>
      </c>
      <c r="N342">
        <v>20</v>
      </c>
      <c r="O342">
        <v>41400</v>
      </c>
      <c r="P342">
        <v>42823</v>
      </c>
      <c r="Q342">
        <v>4271</v>
      </c>
      <c r="R342">
        <v>514</v>
      </c>
      <c r="S342">
        <v>4111</v>
      </c>
      <c r="T342">
        <v>4280</v>
      </c>
      <c r="U342">
        <v>42769</v>
      </c>
      <c r="V342">
        <v>2768</v>
      </c>
      <c r="W342">
        <v>40390</v>
      </c>
      <c r="X342">
        <v>5859</v>
      </c>
      <c r="Y342">
        <v>25000</v>
      </c>
      <c r="Z342">
        <v>53390</v>
      </c>
      <c r="AA342">
        <v>2724</v>
      </c>
      <c r="AB342" t="s">
        <v>64</v>
      </c>
      <c r="AC342">
        <v>4148</v>
      </c>
      <c r="AD342">
        <v>3768</v>
      </c>
      <c r="AE342">
        <v>3722</v>
      </c>
      <c r="AF342">
        <v>66</v>
      </c>
      <c r="AG342">
        <v>3607</v>
      </c>
      <c r="AH342">
        <v>45</v>
      </c>
      <c r="AI342">
        <v>40</v>
      </c>
      <c r="AJ342">
        <v>8853</v>
      </c>
      <c r="AK342">
        <v>8856</v>
      </c>
      <c r="AL342">
        <v>8857</v>
      </c>
      <c r="AM342">
        <v>8842</v>
      </c>
      <c r="AN342">
        <v>8949</v>
      </c>
      <c r="AO342" t="s">
        <v>62</v>
      </c>
      <c r="AP342" t="s">
        <v>62</v>
      </c>
      <c r="AQ342" t="s">
        <v>62</v>
      </c>
      <c r="AR342" t="s">
        <v>62</v>
      </c>
      <c r="AS342">
        <v>4</v>
      </c>
      <c r="AT342">
        <v>1</v>
      </c>
      <c r="AU342">
        <v>4</v>
      </c>
      <c r="AV342">
        <v>4</v>
      </c>
      <c r="AW342">
        <v>4</v>
      </c>
      <c r="AX342">
        <v>4</v>
      </c>
      <c r="AY342">
        <v>1</v>
      </c>
      <c r="AZ342">
        <v>1</v>
      </c>
      <c r="BA342">
        <v>1</v>
      </c>
      <c r="BB342">
        <v>4</v>
      </c>
      <c r="BC342">
        <v>5</v>
      </c>
      <c r="BD342">
        <v>-99</v>
      </c>
      <c r="BE342">
        <v>-99</v>
      </c>
      <c r="BF342">
        <v>-99</v>
      </c>
      <c r="BG342">
        <v>-99</v>
      </c>
      <c r="BH342">
        <f t="shared" si="105"/>
        <v>4</v>
      </c>
      <c r="BI342" t="str">
        <f t="shared" si="106"/>
        <v/>
      </c>
      <c r="BJ342" t="str">
        <f t="shared" si="107"/>
        <v/>
      </c>
      <c r="BK342" t="str">
        <f t="shared" si="108"/>
        <v/>
      </c>
      <c r="BL342" t="str">
        <f t="shared" si="109"/>
        <v/>
      </c>
      <c r="BM342" t="str">
        <f t="shared" si="110"/>
        <v/>
      </c>
      <c r="BN342" t="str">
        <f t="shared" si="111"/>
        <v/>
      </c>
      <c r="BO342" t="str">
        <f t="shared" si="112"/>
        <v/>
      </c>
      <c r="BP342" t="str">
        <f t="shared" si="113"/>
        <v/>
      </c>
      <c r="BQ342" t="str">
        <f t="shared" si="114"/>
        <v/>
      </c>
      <c r="BR342" t="str">
        <f t="shared" si="115"/>
        <v/>
      </c>
      <c r="BS342" t="str">
        <f t="shared" si="116"/>
        <v/>
      </c>
      <c r="BT342" t="str">
        <f t="shared" si="117"/>
        <v/>
      </c>
      <c r="BU342" t="str">
        <f t="shared" si="118"/>
        <v/>
      </c>
      <c r="BV342" t="str">
        <f t="shared" si="119"/>
        <v/>
      </c>
      <c r="BW342">
        <f t="shared" si="120"/>
        <v>4</v>
      </c>
      <c r="BX342">
        <f t="shared" si="121"/>
        <v>1</v>
      </c>
      <c r="BY342">
        <f t="shared" si="122"/>
        <v>0</v>
      </c>
      <c r="BZ342">
        <f t="shared" si="123"/>
        <v>0</v>
      </c>
      <c r="CA342">
        <f t="shared" si="124"/>
        <v>0</v>
      </c>
      <c r="CB342">
        <f t="shared" si="125"/>
        <v>1</v>
      </c>
    </row>
    <row r="343" spans="1:80" x14ac:dyDescent="0.35">
      <c r="A343">
        <v>4.9331503999999997</v>
      </c>
      <c r="B343">
        <v>2011</v>
      </c>
      <c r="C343">
        <v>61</v>
      </c>
      <c r="D343">
        <v>1</v>
      </c>
      <c r="E343">
        <v>3</v>
      </c>
      <c r="F343">
        <v>-9</v>
      </c>
      <c r="G343">
        <v>0</v>
      </c>
      <c r="H343">
        <v>12340</v>
      </c>
      <c r="I343">
        <v>5</v>
      </c>
      <c r="J343">
        <v>1</v>
      </c>
      <c r="K343">
        <v>635611</v>
      </c>
      <c r="L343">
        <v>2</v>
      </c>
      <c r="M343">
        <v>1</v>
      </c>
      <c r="N343">
        <v>20</v>
      </c>
      <c r="O343">
        <v>41071</v>
      </c>
      <c r="P343">
        <v>42823</v>
      </c>
      <c r="Q343">
        <v>591</v>
      </c>
      <c r="R343">
        <v>5849</v>
      </c>
      <c r="S343">
        <v>58881</v>
      </c>
      <c r="T343">
        <v>41401</v>
      </c>
      <c r="U343">
        <v>40390</v>
      </c>
      <c r="V343">
        <v>5853</v>
      </c>
      <c r="W343">
        <v>4280</v>
      </c>
      <c r="X343">
        <v>2724</v>
      </c>
      <c r="Y343">
        <v>4241</v>
      </c>
      <c r="Z343">
        <v>4148</v>
      </c>
      <c r="AA343" t="s">
        <v>87</v>
      </c>
      <c r="AB343" t="s">
        <v>71</v>
      </c>
      <c r="AC343">
        <v>78659</v>
      </c>
      <c r="AD343">
        <v>3768</v>
      </c>
      <c r="AE343">
        <v>3721</v>
      </c>
      <c r="AF343">
        <v>66</v>
      </c>
      <c r="AG343">
        <v>3607</v>
      </c>
      <c r="AH343">
        <v>46</v>
      </c>
      <c r="AI343">
        <v>41</v>
      </c>
      <c r="AJ343">
        <v>3964</v>
      </c>
      <c r="AK343">
        <v>9904</v>
      </c>
      <c r="AL343" t="s">
        <v>62</v>
      </c>
      <c r="AM343" t="s">
        <v>62</v>
      </c>
      <c r="AN343" t="s">
        <v>62</v>
      </c>
      <c r="AO343" t="s">
        <v>62</v>
      </c>
      <c r="AP343" t="s">
        <v>62</v>
      </c>
      <c r="AQ343" t="s">
        <v>62</v>
      </c>
      <c r="AR343" t="s">
        <v>62</v>
      </c>
      <c r="AS343">
        <v>5</v>
      </c>
      <c r="AT343">
        <v>5</v>
      </c>
      <c r="AU343">
        <v>5</v>
      </c>
      <c r="AV343">
        <v>5</v>
      </c>
      <c r="AW343">
        <v>5</v>
      </c>
      <c r="AX343">
        <v>5</v>
      </c>
      <c r="AY343">
        <v>5</v>
      </c>
      <c r="AZ343">
        <v>5</v>
      </c>
      <c r="BA343">
        <v>-99</v>
      </c>
      <c r="BB343">
        <v>-99</v>
      </c>
      <c r="BC343">
        <v>-99</v>
      </c>
      <c r="BD343">
        <v>-99</v>
      </c>
      <c r="BE343">
        <v>-99</v>
      </c>
      <c r="BF343">
        <v>-99</v>
      </c>
      <c r="BG343">
        <v>-99</v>
      </c>
      <c r="BH343">
        <f t="shared" si="105"/>
        <v>5</v>
      </c>
      <c r="BI343" t="str">
        <f t="shared" si="106"/>
        <v/>
      </c>
      <c r="BJ343" t="str">
        <f t="shared" si="107"/>
        <v/>
      </c>
      <c r="BK343" t="str">
        <f t="shared" si="108"/>
        <v/>
      </c>
      <c r="BL343" t="str">
        <f t="shared" si="109"/>
        <v/>
      </c>
      <c r="BM343" t="str">
        <f t="shared" si="110"/>
        <v/>
      </c>
      <c r="BN343" t="str">
        <f t="shared" si="111"/>
        <v/>
      </c>
      <c r="BO343" t="str">
        <f t="shared" si="112"/>
        <v/>
      </c>
      <c r="BP343" t="str">
        <f t="shared" si="113"/>
        <v/>
      </c>
      <c r="BQ343" t="str">
        <f t="shared" si="114"/>
        <v/>
      </c>
      <c r="BR343" t="str">
        <f t="shared" si="115"/>
        <v/>
      </c>
      <c r="BS343" t="str">
        <f t="shared" si="116"/>
        <v/>
      </c>
      <c r="BT343" t="str">
        <f t="shared" si="117"/>
        <v/>
      </c>
      <c r="BU343" t="str">
        <f t="shared" si="118"/>
        <v/>
      </c>
      <c r="BV343" t="str">
        <f t="shared" si="119"/>
        <v/>
      </c>
      <c r="BW343">
        <f t="shared" si="120"/>
        <v>5</v>
      </c>
      <c r="BX343">
        <f t="shared" si="121"/>
        <v>1</v>
      </c>
      <c r="BY343">
        <f t="shared" si="122"/>
        <v>0</v>
      </c>
      <c r="BZ343">
        <f t="shared" si="123"/>
        <v>1</v>
      </c>
      <c r="CA343">
        <f t="shared" si="124"/>
        <v>1</v>
      </c>
      <c r="CB343">
        <f t="shared" si="125"/>
        <v>1</v>
      </c>
    </row>
    <row r="344" spans="1:80" x14ac:dyDescent="0.35">
      <c r="A344">
        <v>4.9613437999999999</v>
      </c>
      <c r="B344">
        <v>2011</v>
      </c>
      <c r="C344">
        <v>61</v>
      </c>
      <c r="D344">
        <v>0</v>
      </c>
      <c r="E344">
        <v>1</v>
      </c>
      <c r="F344">
        <v>3</v>
      </c>
      <c r="G344">
        <v>0</v>
      </c>
      <c r="H344">
        <v>13116</v>
      </c>
      <c r="I344">
        <v>41</v>
      </c>
      <c r="J344">
        <v>2</v>
      </c>
      <c r="K344">
        <v>497033</v>
      </c>
      <c r="L344">
        <v>2</v>
      </c>
      <c r="M344">
        <v>1</v>
      </c>
      <c r="N344">
        <v>6</v>
      </c>
      <c r="O344">
        <v>4271</v>
      </c>
      <c r="P344">
        <v>4168</v>
      </c>
      <c r="Q344">
        <v>4254</v>
      </c>
      <c r="R344" t="s">
        <v>66</v>
      </c>
      <c r="S344">
        <v>4019</v>
      </c>
      <c r="T344">
        <v>27800</v>
      </c>
      <c r="U344">
        <v>2720</v>
      </c>
      <c r="V344">
        <v>25000</v>
      </c>
      <c r="W344">
        <v>78062</v>
      </c>
      <c r="X344" t="s">
        <v>61</v>
      </c>
      <c r="Y344" t="s">
        <v>61</v>
      </c>
      <c r="Z344" t="s">
        <v>61</v>
      </c>
      <c r="AA344" t="s">
        <v>61</v>
      </c>
      <c r="AB344" t="s">
        <v>61</v>
      </c>
      <c r="AC344" t="s">
        <v>61</v>
      </c>
      <c r="AD344">
        <v>3768</v>
      </c>
      <c r="AE344">
        <v>3726</v>
      </c>
      <c r="AF344">
        <v>3734</v>
      </c>
      <c r="AG344">
        <v>3727</v>
      </c>
      <c r="AH344">
        <v>8949</v>
      </c>
      <c r="AI344">
        <v>9917</v>
      </c>
      <c r="AJ344">
        <v>9918</v>
      </c>
      <c r="AK344">
        <v>9919</v>
      </c>
      <c r="AL344">
        <v>8856</v>
      </c>
      <c r="AM344" t="s">
        <v>62</v>
      </c>
      <c r="AN344" t="s">
        <v>62</v>
      </c>
      <c r="AO344" t="s">
        <v>62</v>
      </c>
      <c r="AP344" t="s">
        <v>62</v>
      </c>
      <c r="AQ344" t="s">
        <v>62</v>
      </c>
      <c r="AR344" t="s">
        <v>62</v>
      </c>
      <c r="AS344">
        <v>5</v>
      </c>
      <c r="AT344">
        <v>5</v>
      </c>
      <c r="AU344">
        <v>5</v>
      </c>
      <c r="AV344">
        <v>5</v>
      </c>
      <c r="AW344">
        <v>0</v>
      </c>
      <c r="AX344">
        <v>0</v>
      </c>
      <c r="AY344">
        <v>0</v>
      </c>
      <c r="AZ344">
        <v>0</v>
      </c>
      <c r="BA344">
        <v>5</v>
      </c>
      <c r="BB344">
        <v>-99</v>
      </c>
      <c r="BC344">
        <v>-99</v>
      </c>
      <c r="BD344">
        <v>-99</v>
      </c>
      <c r="BE344">
        <v>-99</v>
      </c>
      <c r="BF344">
        <v>-99</v>
      </c>
      <c r="BG344">
        <v>-99</v>
      </c>
      <c r="BH344">
        <f t="shared" si="105"/>
        <v>5</v>
      </c>
      <c r="BI344" t="str">
        <f t="shared" si="106"/>
        <v/>
      </c>
      <c r="BJ344" t="str">
        <f t="shared" si="107"/>
        <v/>
      </c>
      <c r="BK344" t="str">
        <f t="shared" si="108"/>
        <v/>
      </c>
      <c r="BL344" t="str">
        <f t="shared" si="109"/>
        <v/>
      </c>
      <c r="BM344" t="str">
        <f t="shared" si="110"/>
        <v/>
      </c>
      <c r="BN344" t="str">
        <f t="shared" si="111"/>
        <v/>
      </c>
      <c r="BO344" t="str">
        <f t="shared" si="112"/>
        <v/>
      </c>
      <c r="BP344" t="str">
        <f t="shared" si="113"/>
        <v/>
      </c>
      <c r="BQ344" t="str">
        <f t="shared" si="114"/>
        <v/>
      </c>
      <c r="BR344" t="str">
        <f t="shared" si="115"/>
        <v/>
      </c>
      <c r="BS344" t="str">
        <f t="shared" si="116"/>
        <v/>
      </c>
      <c r="BT344" t="str">
        <f t="shared" si="117"/>
        <v/>
      </c>
      <c r="BU344" t="str">
        <f t="shared" si="118"/>
        <v/>
      </c>
      <c r="BV344" t="str">
        <f t="shared" si="119"/>
        <v/>
      </c>
      <c r="BW344">
        <f t="shared" si="120"/>
        <v>5</v>
      </c>
      <c r="BX344">
        <f t="shared" si="121"/>
        <v>0</v>
      </c>
      <c r="BY344">
        <f t="shared" si="122"/>
        <v>0</v>
      </c>
      <c r="BZ344">
        <f t="shared" si="123"/>
        <v>0</v>
      </c>
      <c r="CA344">
        <f t="shared" si="124"/>
        <v>0</v>
      </c>
      <c r="CB344">
        <f t="shared" si="125"/>
        <v>0</v>
      </c>
    </row>
    <row r="345" spans="1:80" x14ac:dyDescent="0.35">
      <c r="A345">
        <v>4.5205622999999999</v>
      </c>
      <c r="B345">
        <v>2011</v>
      </c>
      <c r="C345">
        <v>61</v>
      </c>
      <c r="D345">
        <v>1</v>
      </c>
      <c r="E345">
        <v>3</v>
      </c>
      <c r="F345">
        <v>-9</v>
      </c>
      <c r="G345">
        <v>0</v>
      </c>
      <c r="H345">
        <v>18007</v>
      </c>
      <c r="I345">
        <v>28</v>
      </c>
      <c r="J345">
        <v>1</v>
      </c>
      <c r="K345">
        <v>621210</v>
      </c>
      <c r="L345">
        <v>4</v>
      </c>
      <c r="M345">
        <v>1</v>
      </c>
      <c r="N345">
        <v>20</v>
      </c>
      <c r="O345">
        <v>99672</v>
      </c>
      <c r="P345">
        <v>5185</v>
      </c>
      <c r="Q345">
        <v>5856</v>
      </c>
      <c r="R345">
        <v>70714</v>
      </c>
      <c r="S345">
        <v>78959</v>
      </c>
      <c r="T345">
        <v>40391</v>
      </c>
      <c r="U345">
        <v>4111</v>
      </c>
      <c r="V345">
        <v>41401</v>
      </c>
      <c r="W345">
        <v>44023</v>
      </c>
      <c r="X345">
        <v>4404</v>
      </c>
      <c r="Y345">
        <v>25060</v>
      </c>
      <c r="Z345">
        <v>7135</v>
      </c>
      <c r="AA345">
        <v>4280</v>
      </c>
      <c r="AB345">
        <v>4148</v>
      </c>
      <c r="AC345">
        <v>496</v>
      </c>
      <c r="AD345">
        <v>3768</v>
      </c>
      <c r="AE345">
        <v>3722</v>
      </c>
      <c r="AF345">
        <v>8415</v>
      </c>
      <c r="AG345">
        <v>66</v>
      </c>
      <c r="AH345">
        <v>3607</v>
      </c>
      <c r="AI345">
        <v>8856</v>
      </c>
      <c r="AJ345">
        <v>8853</v>
      </c>
      <c r="AK345">
        <v>46</v>
      </c>
      <c r="AL345">
        <v>41</v>
      </c>
      <c r="AM345">
        <v>8848</v>
      </c>
      <c r="AN345" t="s">
        <v>62</v>
      </c>
      <c r="AO345" t="s">
        <v>62</v>
      </c>
      <c r="AP345" t="s">
        <v>62</v>
      </c>
      <c r="AQ345" t="s">
        <v>62</v>
      </c>
      <c r="AR345" t="s">
        <v>62</v>
      </c>
      <c r="AS345">
        <v>6</v>
      </c>
      <c r="AT345">
        <v>5</v>
      </c>
      <c r="AU345">
        <v>14</v>
      </c>
      <c r="AV345">
        <v>6</v>
      </c>
      <c r="AW345">
        <v>6</v>
      </c>
      <c r="AX345">
        <v>5</v>
      </c>
      <c r="AY345">
        <v>5</v>
      </c>
      <c r="AZ345">
        <v>6</v>
      </c>
      <c r="BA345">
        <v>6</v>
      </c>
      <c r="BB345">
        <v>5</v>
      </c>
      <c r="BC345">
        <v>-99</v>
      </c>
      <c r="BD345">
        <v>-99</v>
      </c>
      <c r="BE345">
        <v>-99</v>
      </c>
      <c r="BF345">
        <v>-99</v>
      </c>
      <c r="BG345">
        <v>-99</v>
      </c>
      <c r="BH345">
        <f t="shared" si="105"/>
        <v>6</v>
      </c>
      <c r="BI345" t="str">
        <f t="shared" si="106"/>
        <v/>
      </c>
      <c r="BJ345" t="str">
        <f t="shared" si="107"/>
        <v/>
      </c>
      <c r="BK345" t="str">
        <f t="shared" si="108"/>
        <v/>
      </c>
      <c r="BL345" t="str">
        <f t="shared" si="109"/>
        <v/>
      </c>
      <c r="BM345" t="str">
        <f t="shared" si="110"/>
        <v/>
      </c>
      <c r="BN345" t="str">
        <f t="shared" si="111"/>
        <v/>
      </c>
      <c r="BO345" t="str">
        <f t="shared" si="112"/>
        <v/>
      </c>
      <c r="BP345" t="str">
        <f t="shared" si="113"/>
        <v/>
      </c>
      <c r="BQ345" t="str">
        <f t="shared" si="114"/>
        <v/>
      </c>
      <c r="BR345" t="str">
        <f t="shared" si="115"/>
        <v/>
      </c>
      <c r="BS345" t="str">
        <f t="shared" si="116"/>
        <v/>
      </c>
      <c r="BT345" t="str">
        <f t="shared" si="117"/>
        <v/>
      </c>
      <c r="BU345" t="str">
        <f t="shared" si="118"/>
        <v/>
      </c>
      <c r="BV345" t="str">
        <f t="shared" si="119"/>
        <v/>
      </c>
      <c r="BW345">
        <f t="shared" si="120"/>
        <v>6</v>
      </c>
      <c r="BX345">
        <f t="shared" si="121"/>
        <v>1</v>
      </c>
      <c r="BY345">
        <f t="shared" si="122"/>
        <v>0</v>
      </c>
      <c r="BZ345">
        <f t="shared" si="123"/>
        <v>0</v>
      </c>
      <c r="CA345">
        <f t="shared" si="124"/>
        <v>0</v>
      </c>
      <c r="CB345">
        <f t="shared" si="125"/>
        <v>1</v>
      </c>
    </row>
    <row r="346" spans="1:80" x14ac:dyDescent="0.35">
      <c r="A346">
        <v>4.4321789000000003</v>
      </c>
      <c r="B346">
        <v>2011</v>
      </c>
      <c r="C346">
        <v>61</v>
      </c>
      <c r="D346">
        <v>0</v>
      </c>
      <c r="E346">
        <v>3</v>
      </c>
      <c r="F346">
        <v>2</v>
      </c>
      <c r="G346">
        <v>0</v>
      </c>
      <c r="H346">
        <v>18142</v>
      </c>
      <c r="I346">
        <v>20</v>
      </c>
      <c r="J346">
        <v>1</v>
      </c>
      <c r="K346">
        <v>328721</v>
      </c>
      <c r="L346">
        <v>1</v>
      </c>
      <c r="M346">
        <v>2</v>
      </c>
      <c r="N346">
        <v>5</v>
      </c>
      <c r="O346">
        <v>41401</v>
      </c>
      <c r="P346">
        <v>42832</v>
      </c>
      <c r="Q346">
        <v>5853</v>
      </c>
      <c r="R346">
        <v>4414</v>
      </c>
      <c r="S346">
        <v>3970</v>
      </c>
      <c r="T346">
        <v>4280</v>
      </c>
      <c r="U346">
        <v>4148</v>
      </c>
      <c r="V346">
        <v>2724</v>
      </c>
      <c r="W346">
        <v>25000</v>
      </c>
      <c r="X346">
        <v>2449</v>
      </c>
      <c r="Y346">
        <v>27800</v>
      </c>
      <c r="Z346">
        <v>32723</v>
      </c>
      <c r="AA346">
        <v>42731</v>
      </c>
      <c r="AB346">
        <v>53081</v>
      </c>
      <c r="AC346">
        <v>4240</v>
      </c>
      <c r="AD346">
        <v>3768</v>
      </c>
      <c r="AE346">
        <v>3722</v>
      </c>
      <c r="AF346">
        <v>66</v>
      </c>
      <c r="AG346">
        <v>8856</v>
      </c>
      <c r="AH346">
        <v>8853</v>
      </c>
      <c r="AI346">
        <v>3607</v>
      </c>
      <c r="AJ346">
        <v>45</v>
      </c>
      <c r="AK346">
        <v>40</v>
      </c>
      <c r="AL346" t="s">
        <v>62</v>
      </c>
      <c r="AM346" t="s">
        <v>62</v>
      </c>
      <c r="AN346" t="s">
        <v>62</v>
      </c>
      <c r="AO346" t="s">
        <v>62</v>
      </c>
      <c r="AP346" t="s">
        <v>62</v>
      </c>
      <c r="AQ346" t="s">
        <v>62</v>
      </c>
      <c r="AR346" t="s">
        <v>62</v>
      </c>
      <c r="AS346">
        <v>6</v>
      </c>
      <c r="AT346">
        <v>6</v>
      </c>
      <c r="AU346">
        <v>6</v>
      </c>
      <c r="AV346">
        <v>6</v>
      </c>
      <c r="AW346">
        <v>6</v>
      </c>
      <c r="AX346">
        <v>6</v>
      </c>
      <c r="AY346">
        <v>6</v>
      </c>
      <c r="AZ346">
        <v>6</v>
      </c>
      <c r="BA346">
        <v>-99</v>
      </c>
      <c r="BB346">
        <v>-99</v>
      </c>
      <c r="BC346">
        <v>-99</v>
      </c>
      <c r="BD346">
        <v>-99</v>
      </c>
      <c r="BE346">
        <v>-99</v>
      </c>
      <c r="BF346">
        <v>-99</v>
      </c>
      <c r="BG346">
        <v>-99</v>
      </c>
      <c r="BH346">
        <f t="shared" si="105"/>
        <v>6</v>
      </c>
      <c r="BI346" t="str">
        <f t="shared" si="106"/>
        <v/>
      </c>
      <c r="BJ346" t="str">
        <f t="shared" si="107"/>
        <v/>
      </c>
      <c r="BK346" t="str">
        <f t="shared" si="108"/>
        <v/>
      </c>
      <c r="BL346" t="str">
        <f t="shared" si="109"/>
        <v/>
      </c>
      <c r="BM346" t="str">
        <f t="shared" si="110"/>
        <v/>
      </c>
      <c r="BN346" t="str">
        <f t="shared" si="111"/>
        <v/>
      </c>
      <c r="BO346" t="str">
        <f t="shared" si="112"/>
        <v/>
      </c>
      <c r="BP346" t="str">
        <f t="shared" si="113"/>
        <v/>
      </c>
      <c r="BQ346" t="str">
        <f t="shared" si="114"/>
        <v/>
      </c>
      <c r="BR346" t="str">
        <f t="shared" si="115"/>
        <v/>
      </c>
      <c r="BS346" t="str">
        <f t="shared" si="116"/>
        <v/>
      </c>
      <c r="BT346" t="str">
        <f t="shared" si="117"/>
        <v/>
      </c>
      <c r="BU346" t="str">
        <f t="shared" si="118"/>
        <v/>
      </c>
      <c r="BV346" t="str">
        <f t="shared" si="119"/>
        <v/>
      </c>
      <c r="BW346">
        <f t="shared" si="120"/>
        <v>6</v>
      </c>
      <c r="BX346">
        <f t="shared" si="121"/>
        <v>1</v>
      </c>
      <c r="BY346">
        <f t="shared" si="122"/>
        <v>0</v>
      </c>
      <c r="BZ346">
        <f t="shared" si="123"/>
        <v>0</v>
      </c>
      <c r="CA346">
        <f t="shared" si="124"/>
        <v>0</v>
      </c>
      <c r="CB346">
        <f t="shared" si="125"/>
        <v>1</v>
      </c>
    </row>
    <row r="347" spans="1:80" x14ac:dyDescent="0.35">
      <c r="A347">
        <v>4.5205622999999999</v>
      </c>
      <c r="B347">
        <v>2011</v>
      </c>
      <c r="C347">
        <v>61</v>
      </c>
      <c r="D347">
        <v>0</v>
      </c>
      <c r="E347">
        <v>3</v>
      </c>
      <c r="F347">
        <v>-9</v>
      </c>
      <c r="G347">
        <v>0</v>
      </c>
      <c r="H347">
        <v>26022</v>
      </c>
      <c r="I347">
        <v>22</v>
      </c>
      <c r="J347">
        <v>-9</v>
      </c>
      <c r="K347">
        <v>305077</v>
      </c>
      <c r="L347">
        <v>2</v>
      </c>
      <c r="M347">
        <v>2</v>
      </c>
      <c r="N347">
        <v>5</v>
      </c>
      <c r="O347">
        <v>41071</v>
      </c>
      <c r="P347">
        <v>78551</v>
      </c>
      <c r="Q347">
        <v>4280</v>
      </c>
      <c r="R347">
        <v>5849</v>
      </c>
      <c r="S347">
        <v>570</v>
      </c>
      <c r="T347">
        <v>51881</v>
      </c>
      <c r="U347">
        <v>99592</v>
      </c>
      <c r="V347">
        <v>78552</v>
      </c>
      <c r="W347">
        <v>785</v>
      </c>
      <c r="X347">
        <v>99812</v>
      </c>
      <c r="Y347">
        <v>5307</v>
      </c>
      <c r="Z347">
        <v>7280</v>
      </c>
      <c r="AA347">
        <v>99673</v>
      </c>
      <c r="AB347">
        <v>42741</v>
      </c>
      <c r="AC347">
        <v>5070</v>
      </c>
      <c r="AD347">
        <v>311</v>
      </c>
      <c r="AE347">
        <v>9672</v>
      </c>
      <c r="AF347">
        <v>66</v>
      </c>
      <c r="AG347">
        <v>3794</v>
      </c>
      <c r="AH347">
        <v>3768</v>
      </c>
      <c r="AI347">
        <v>3607</v>
      </c>
      <c r="AJ347">
        <v>4319</v>
      </c>
      <c r="AK347">
        <v>966</v>
      </c>
      <c r="AL347">
        <v>3722</v>
      </c>
      <c r="AM347">
        <v>8856</v>
      </c>
      <c r="AN347">
        <v>3995</v>
      </c>
      <c r="AO347">
        <v>3322</v>
      </c>
      <c r="AP347">
        <v>8964</v>
      </c>
      <c r="AQ347">
        <v>3893</v>
      </c>
      <c r="AR347">
        <v>9744</v>
      </c>
      <c r="AS347">
        <v>22</v>
      </c>
      <c r="AT347">
        <v>0</v>
      </c>
      <c r="AU347">
        <v>3</v>
      </c>
      <c r="AV347">
        <v>51</v>
      </c>
      <c r="AW347">
        <v>8</v>
      </c>
      <c r="AX347">
        <v>3</v>
      </c>
      <c r="AY347">
        <v>22</v>
      </c>
      <c r="AZ347">
        <v>22</v>
      </c>
      <c r="BA347">
        <v>3</v>
      </c>
      <c r="BB347">
        <v>3</v>
      </c>
      <c r="BC347">
        <v>8</v>
      </c>
      <c r="BD347">
        <v>22</v>
      </c>
      <c r="BE347">
        <v>8</v>
      </c>
      <c r="BF347">
        <v>0</v>
      </c>
      <c r="BG347">
        <v>1</v>
      </c>
      <c r="BH347" t="str">
        <f t="shared" si="105"/>
        <v/>
      </c>
      <c r="BI347" t="str">
        <f t="shared" si="106"/>
        <v/>
      </c>
      <c r="BJ347" t="str">
        <f t="shared" si="107"/>
        <v/>
      </c>
      <c r="BK347" t="str">
        <f t="shared" si="108"/>
        <v/>
      </c>
      <c r="BL347">
        <f t="shared" si="109"/>
        <v>8</v>
      </c>
      <c r="BM347" t="str">
        <f t="shared" si="110"/>
        <v/>
      </c>
      <c r="BN347" t="str">
        <f t="shared" si="111"/>
        <v/>
      </c>
      <c r="BO347" t="str">
        <f t="shared" si="112"/>
        <v/>
      </c>
      <c r="BP347" t="str">
        <f t="shared" si="113"/>
        <v/>
      </c>
      <c r="BQ347" t="str">
        <f t="shared" si="114"/>
        <v/>
      </c>
      <c r="BR347" t="str">
        <f t="shared" si="115"/>
        <v/>
      </c>
      <c r="BS347" t="str">
        <f t="shared" si="116"/>
        <v/>
      </c>
      <c r="BT347" t="str">
        <f t="shared" si="117"/>
        <v/>
      </c>
      <c r="BU347" t="str">
        <f t="shared" si="118"/>
        <v/>
      </c>
      <c r="BV347" t="str">
        <f t="shared" si="119"/>
        <v/>
      </c>
      <c r="BW347">
        <f t="shared" si="120"/>
        <v>8</v>
      </c>
      <c r="BX347">
        <f t="shared" si="121"/>
        <v>1</v>
      </c>
      <c r="BY347">
        <f t="shared" si="122"/>
        <v>1</v>
      </c>
      <c r="BZ347">
        <f t="shared" si="123"/>
        <v>1</v>
      </c>
      <c r="CA347">
        <f t="shared" si="124"/>
        <v>1</v>
      </c>
      <c r="CB347">
        <f t="shared" si="125"/>
        <v>1</v>
      </c>
    </row>
    <row r="348" spans="1:80" x14ac:dyDescent="0.35">
      <c r="A348">
        <v>4.5205622999999999</v>
      </c>
      <c r="B348">
        <v>2011</v>
      </c>
      <c r="C348">
        <v>61</v>
      </c>
      <c r="D348">
        <v>1</v>
      </c>
      <c r="E348">
        <v>1</v>
      </c>
      <c r="F348">
        <v>-9</v>
      </c>
      <c r="G348">
        <v>0</v>
      </c>
      <c r="H348">
        <v>26022</v>
      </c>
      <c r="I348">
        <v>5</v>
      </c>
      <c r="J348">
        <v>-9</v>
      </c>
      <c r="K348">
        <v>136745</v>
      </c>
      <c r="L348">
        <v>1</v>
      </c>
      <c r="M348">
        <v>2</v>
      </c>
      <c r="N348">
        <v>20</v>
      </c>
      <c r="O348">
        <v>9971</v>
      </c>
      <c r="P348">
        <v>5849</v>
      </c>
      <c r="Q348">
        <v>5070</v>
      </c>
      <c r="R348">
        <v>389</v>
      </c>
      <c r="S348">
        <v>4271</v>
      </c>
      <c r="T348">
        <v>99592</v>
      </c>
      <c r="U348">
        <v>78552</v>
      </c>
      <c r="V348">
        <v>51881</v>
      </c>
      <c r="W348">
        <v>11284</v>
      </c>
      <c r="X348">
        <v>99672</v>
      </c>
      <c r="Y348">
        <v>78959</v>
      </c>
      <c r="Z348">
        <v>9992</v>
      </c>
      <c r="AA348">
        <v>6823</v>
      </c>
      <c r="AB348" t="s">
        <v>61</v>
      </c>
      <c r="AC348" t="s">
        <v>61</v>
      </c>
      <c r="AD348">
        <v>3768</v>
      </c>
      <c r="AE348">
        <v>3722</v>
      </c>
      <c r="AF348">
        <v>66</v>
      </c>
      <c r="AG348">
        <v>3798</v>
      </c>
      <c r="AH348">
        <v>3950</v>
      </c>
      <c r="AI348">
        <v>9671</v>
      </c>
      <c r="AJ348" t="s">
        <v>62</v>
      </c>
      <c r="AK348" t="s">
        <v>62</v>
      </c>
      <c r="AL348" t="s">
        <v>62</v>
      </c>
      <c r="AM348" t="s">
        <v>62</v>
      </c>
      <c r="AN348" t="s">
        <v>62</v>
      </c>
      <c r="AO348" t="s">
        <v>62</v>
      </c>
      <c r="AP348" t="s">
        <v>62</v>
      </c>
      <c r="AQ348" t="s">
        <v>62</v>
      </c>
      <c r="AR348" t="s">
        <v>62</v>
      </c>
      <c r="AS348">
        <v>8</v>
      </c>
      <c r="AT348">
        <v>6</v>
      </c>
      <c r="AU348">
        <v>8</v>
      </c>
      <c r="AV348">
        <v>12</v>
      </c>
      <c r="AW348">
        <v>0</v>
      </c>
      <c r="AX348">
        <v>3</v>
      </c>
      <c r="AY348">
        <v>-99</v>
      </c>
      <c r="AZ348">
        <v>-99</v>
      </c>
      <c r="BA348">
        <v>-99</v>
      </c>
      <c r="BB348">
        <v>-99</v>
      </c>
      <c r="BC348">
        <v>-99</v>
      </c>
      <c r="BD348">
        <v>-99</v>
      </c>
      <c r="BE348">
        <v>-99</v>
      </c>
      <c r="BF348">
        <v>-99</v>
      </c>
      <c r="BG348">
        <v>-99</v>
      </c>
      <c r="BH348">
        <f t="shared" si="105"/>
        <v>8</v>
      </c>
      <c r="BI348" t="str">
        <f t="shared" si="106"/>
        <v/>
      </c>
      <c r="BJ348" t="str">
        <f t="shared" si="107"/>
        <v/>
      </c>
      <c r="BK348" t="str">
        <f t="shared" si="108"/>
        <v/>
      </c>
      <c r="BL348" t="str">
        <f t="shared" si="109"/>
        <v/>
      </c>
      <c r="BM348" t="str">
        <f t="shared" si="110"/>
        <v/>
      </c>
      <c r="BN348" t="str">
        <f t="shared" si="111"/>
        <v/>
      </c>
      <c r="BO348" t="str">
        <f t="shared" si="112"/>
        <v/>
      </c>
      <c r="BP348" t="str">
        <f t="shared" si="113"/>
        <v/>
      </c>
      <c r="BQ348" t="str">
        <f t="shared" si="114"/>
        <v/>
      </c>
      <c r="BR348" t="str">
        <f t="shared" si="115"/>
        <v/>
      </c>
      <c r="BS348" t="str">
        <f t="shared" si="116"/>
        <v/>
      </c>
      <c r="BT348" t="str">
        <f t="shared" si="117"/>
        <v/>
      </c>
      <c r="BU348" t="str">
        <f t="shared" si="118"/>
        <v/>
      </c>
      <c r="BV348" t="str">
        <f t="shared" si="119"/>
        <v/>
      </c>
      <c r="BW348">
        <f t="shared" si="120"/>
        <v>8</v>
      </c>
      <c r="BX348">
        <f t="shared" si="121"/>
        <v>1</v>
      </c>
      <c r="BY348">
        <f t="shared" si="122"/>
        <v>0</v>
      </c>
      <c r="BZ348">
        <f t="shared" si="123"/>
        <v>0</v>
      </c>
      <c r="CA348">
        <f t="shared" si="124"/>
        <v>0</v>
      </c>
      <c r="CB348">
        <f t="shared" si="125"/>
        <v>0</v>
      </c>
    </row>
    <row r="349" spans="1:80" x14ac:dyDescent="0.35">
      <c r="A349">
        <v>4.5205622999999999</v>
      </c>
      <c r="B349">
        <v>2011</v>
      </c>
      <c r="C349">
        <v>61</v>
      </c>
      <c r="D349">
        <v>0</v>
      </c>
      <c r="E349">
        <v>1</v>
      </c>
      <c r="F349">
        <v>-9</v>
      </c>
      <c r="G349">
        <v>0</v>
      </c>
      <c r="H349">
        <v>29185</v>
      </c>
      <c r="I349">
        <v>50</v>
      </c>
      <c r="J349">
        <v>1</v>
      </c>
      <c r="K349">
        <v>713179</v>
      </c>
      <c r="L349">
        <v>1</v>
      </c>
      <c r="M349">
        <v>1</v>
      </c>
      <c r="N349">
        <v>5</v>
      </c>
      <c r="O349">
        <v>4280</v>
      </c>
      <c r="P349">
        <v>51881</v>
      </c>
      <c r="Q349">
        <v>41071</v>
      </c>
      <c r="R349" t="s">
        <v>85</v>
      </c>
      <c r="S349">
        <v>2763</v>
      </c>
      <c r="T349">
        <v>2760</v>
      </c>
      <c r="U349">
        <v>41401</v>
      </c>
      <c r="V349">
        <v>4019</v>
      </c>
      <c r="W349">
        <v>2724</v>
      </c>
      <c r="X349" t="s">
        <v>122</v>
      </c>
      <c r="Y349">
        <v>2767</v>
      </c>
      <c r="Z349" t="s">
        <v>105</v>
      </c>
      <c r="AA349">
        <v>25060</v>
      </c>
      <c r="AB349">
        <v>3572</v>
      </c>
      <c r="AC349">
        <v>29420</v>
      </c>
      <c r="AD349">
        <v>3768</v>
      </c>
      <c r="AE349">
        <v>3721</v>
      </c>
      <c r="AF349">
        <v>66</v>
      </c>
      <c r="AG349">
        <v>9604</v>
      </c>
      <c r="AH349">
        <v>9671</v>
      </c>
      <c r="AI349">
        <v>8855</v>
      </c>
      <c r="AJ349" t="s">
        <v>62</v>
      </c>
      <c r="AK349" t="s">
        <v>62</v>
      </c>
      <c r="AL349" t="s">
        <v>62</v>
      </c>
      <c r="AM349" t="s">
        <v>62</v>
      </c>
      <c r="AN349" t="s">
        <v>62</v>
      </c>
      <c r="AO349" t="s">
        <v>62</v>
      </c>
      <c r="AP349" t="s">
        <v>62</v>
      </c>
      <c r="AQ349" t="s">
        <v>62</v>
      </c>
      <c r="AR349" t="s">
        <v>62</v>
      </c>
      <c r="AS349">
        <v>9</v>
      </c>
      <c r="AT349">
        <v>9</v>
      </c>
      <c r="AU349">
        <v>9</v>
      </c>
      <c r="AV349">
        <v>0</v>
      </c>
      <c r="AW349">
        <v>0</v>
      </c>
      <c r="AX349">
        <v>9</v>
      </c>
      <c r="AY349">
        <v>-99</v>
      </c>
      <c r="AZ349">
        <v>-99</v>
      </c>
      <c r="BA349">
        <v>-99</v>
      </c>
      <c r="BB349">
        <v>-99</v>
      </c>
      <c r="BC349">
        <v>-99</v>
      </c>
      <c r="BD349">
        <v>-99</v>
      </c>
      <c r="BE349">
        <v>-99</v>
      </c>
      <c r="BF349">
        <v>-99</v>
      </c>
      <c r="BG349">
        <v>-99</v>
      </c>
      <c r="BH349">
        <f t="shared" si="105"/>
        <v>9</v>
      </c>
      <c r="BI349" t="str">
        <f t="shared" si="106"/>
        <v/>
      </c>
      <c r="BJ349" t="str">
        <f t="shared" si="107"/>
        <v/>
      </c>
      <c r="BK349" t="str">
        <f t="shared" si="108"/>
        <v/>
      </c>
      <c r="BL349" t="str">
        <f t="shared" si="109"/>
        <v/>
      </c>
      <c r="BM349" t="str">
        <f t="shared" si="110"/>
        <v/>
      </c>
      <c r="BN349" t="str">
        <f t="shared" si="111"/>
        <v/>
      </c>
      <c r="BO349" t="str">
        <f t="shared" si="112"/>
        <v/>
      </c>
      <c r="BP349" t="str">
        <f t="shared" si="113"/>
        <v/>
      </c>
      <c r="BQ349" t="str">
        <f t="shared" si="114"/>
        <v/>
      </c>
      <c r="BR349" t="str">
        <f t="shared" si="115"/>
        <v/>
      </c>
      <c r="BS349" t="str">
        <f t="shared" si="116"/>
        <v/>
      </c>
      <c r="BT349" t="str">
        <f t="shared" si="117"/>
        <v/>
      </c>
      <c r="BU349" t="str">
        <f t="shared" si="118"/>
        <v/>
      </c>
      <c r="BV349" t="str">
        <f t="shared" si="119"/>
        <v/>
      </c>
      <c r="BW349">
        <f t="shared" si="120"/>
        <v>9</v>
      </c>
      <c r="BX349">
        <f t="shared" si="121"/>
        <v>1</v>
      </c>
      <c r="BY349">
        <f t="shared" si="122"/>
        <v>0</v>
      </c>
      <c r="BZ349">
        <f t="shared" si="123"/>
        <v>1</v>
      </c>
      <c r="CA349">
        <f t="shared" si="124"/>
        <v>1</v>
      </c>
      <c r="CB349">
        <f t="shared" si="125"/>
        <v>1</v>
      </c>
    </row>
    <row r="350" spans="1:80" x14ac:dyDescent="0.35">
      <c r="A350">
        <v>4.5922435999999998</v>
      </c>
      <c r="B350">
        <v>2011</v>
      </c>
      <c r="C350">
        <v>61</v>
      </c>
      <c r="D350">
        <v>0</v>
      </c>
      <c r="E350">
        <v>3</v>
      </c>
      <c r="F350">
        <v>4</v>
      </c>
      <c r="G350">
        <v>1</v>
      </c>
      <c r="H350">
        <v>36300</v>
      </c>
      <c r="I350">
        <v>7</v>
      </c>
      <c r="J350">
        <v>1</v>
      </c>
      <c r="K350">
        <v>236633</v>
      </c>
      <c r="L350">
        <v>4</v>
      </c>
      <c r="M350">
        <v>2</v>
      </c>
      <c r="N350">
        <v>6</v>
      </c>
      <c r="O350">
        <v>41401</v>
      </c>
      <c r="P350">
        <v>4240</v>
      </c>
      <c r="Q350">
        <v>7806</v>
      </c>
      <c r="R350">
        <v>412</v>
      </c>
      <c r="S350">
        <v>3051</v>
      </c>
      <c r="T350" t="s">
        <v>75</v>
      </c>
      <c r="U350">
        <v>4280</v>
      </c>
      <c r="V350">
        <v>4148</v>
      </c>
      <c r="W350">
        <v>25000</v>
      </c>
      <c r="X350">
        <v>99889</v>
      </c>
      <c r="Y350">
        <v>2859</v>
      </c>
      <c r="Z350">
        <v>99811</v>
      </c>
      <c r="AA350" t="s">
        <v>61</v>
      </c>
      <c r="AB350" t="s">
        <v>61</v>
      </c>
      <c r="AC350" t="s">
        <v>61</v>
      </c>
      <c r="AD350">
        <v>3615</v>
      </c>
      <c r="AE350">
        <v>3613</v>
      </c>
      <c r="AF350">
        <v>8853</v>
      </c>
      <c r="AG350">
        <v>9921</v>
      </c>
      <c r="AH350">
        <v>9904</v>
      </c>
      <c r="AI350">
        <v>3961</v>
      </c>
      <c r="AJ350">
        <v>3722</v>
      </c>
      <c r="AK350">
        <v>8856</v>
      </c>
      <c r="AL350">
        <v>3768</v>
      </c>
      <c r="AM350">
        <v>9917</v>
      </c>
      <c r="AN350">
        <v>3512</v>
      </c>
      <c r="AO350" t="s">
        <v>62</v>
      </c>
      <c r="AP350" t="s">
        <v>62</v>
      </c>
      <c r="AQ350" t="s">
        <v>62</v>
      </c>
      <c r="AR350" t="s">
        <v>62</v>
      </c>
      <c r="AS350">
        <v>11</v>
      </c>
      <c r="AT350">
        <v>11</v>
      </c>
      <c r="AU350">
        <v>0</v>
      </c>
      <c r="AV350">
        <v>16</v>
      </c>
      <c r="AW350">
        <v>16</v>
      </c>
      <c r="AX350">
        <v>11</v>
      </c>
      <c r="AY350">
        <v>0</v>
      </c>
      <c r="AZ350">
        <v>0</v>
      </c>
      <c r="BA350">
        <v>11</v>
      </c>
      <c r="BB350">
        <v>16</v>
      </c>
      <c r="BC350">
        <v>11</v>
      </c>
      <c r="BD350">
        <v>-99</v>
      </c>
      <c r="BE350">
        <v>-99</v>
      </c>
      <c r="BF350">
        <v>-99</v>
      </c>
      <c r="BG350">
        <v>-99</v>
      </c>
      <c r="BH350" t="str">
        <f t="shared" si="105"/>
        <v/>
      </c>
      <c r="BI350" t="str">
        <f t="shared" si="106"/>
        <v/>
      </c>
      <c r="BJ350" t="str">
        <f t="shared" si="107"/>
        <v/>
      </c>
      <c r="BK350" t="str">
        <f t="shared" si="108"/>
        <v/>
      </c>
      <c r="BL350" t="str">
        <f t="shared" si="109"/>
        <v/>
      </c>
      <c r="BM350" t="str">
        <f t="shared" si="110"/>
        <v/>
      </c>
      <c r="BN350" t="str">
        <f t="shared" si="111"/>
        <v/>
      </c>
      <c r="BO350" t="str">
        <f t="shared" si="112"/>
        <v/>
      </c>
      <c r="BP350">
        <f t="shared" si="113"/>
        <v>11</v>
      </c>
      <c r="BQ350" t="str">
        <f t="shared" si="114"/>
        <v/>
      </c>
      <c r="BR350" t="str">
        <f t="shared" si="115"/>
        <v/>
      </c>
      <c r="BS350" t="str">
        <f t="shared" si="116"/>
        <v/>
      </c>
      <c r="BT350" t="str">
        <f t="shared" si="117"/>
        <v/>
      </c>
      <c r="BU350" t="str">
        <f t="shared" si="118"/>
        <v/>
      </c>
      <c r="BV350" t="str">
        <f t="shared" si="119"/>
        <v/>
      </c>
      <c r="BW350">
        <f t="shared" si="120"/>
        <v>11</v>
      </c>
      <c r="BX350">
        <f t="shared" si="121"/>
        <v>0</v>
      </c>
      <c r="BY350">
        <f t="shared" si="122"/>
        <v>0</v>
      </c>
      <c r="BZ350">
        <f t="shared" si="123"/>
        <v>0</v>
      </c>
      <c r="CA350">
        <f t="shared" si="124"/>
        <v>0</v>
      </c>
      <c r="CB350">
        <f t="shared" si="125"/>
        <v>1</v>
      </c>
    </row>
    <row r="351" spans="1:80" x14ac:dyDescent="0.35">
      <c r="A351">
        <v>4.6285534999999998</v>
      </c>
      <c r="B351">
        <v>2011</v>
      </c>
      <c r="C351">
        <v>61</v>
      </c>
      <c r="D351">
        <v>0</v>
      </c>
      <c r="E351">
        <v>3</v>
      </c>
      <c r="F351">
        <v>3</v>
      </c>
      <c r="G351">
        <v>0</v>
      </c>
      <c r="H351">
        <v>37016</v>
      </c>
      <c r="I351">
        <v>47</v>
      </c>
      <c r="J351">
        <v>6</v>
      </c>
      <c r="K351">
        <v>1026276</v>
      </c>
      <c r="L351">
        <v>3</v>
      </c>
      <c r="M351">
        <v>1</v>
      </c>
      <c r="N351">
        <v>5</v>
      </c>
      <c r="O351">
        <v>5849</v>
      </c>
      <c r="P351">
        <v>41071</v>
      </c>
      <c r="Q351">
        <v>42843</v>
      </c>
      <c r="R351">
        <v>2762</v>
      </c>
      <c r="S351" t="s">
        <v>121</v>
      </c>
      <c r="T351">
        <v>29620</v>
      </c>
      <c r="U351">
        <v>845</v>
      </c>
      <c r="V351">
        <v>4254</v>
      </c>
      <c r="W351">
        <v>40390</v>
      </c>
      <c r="X351">
        <v>41401</v>
      </c>
      <c r="Y351">
        <v>27800</v>
      </c>
      <c r="Z351" t="s">
        <v>133</v>
      </c>
      <c r="AA351" t="s">
        <v>184</v>
      </c>
      <c r="AB351">
        <v>2809</v>
      </c>
      <c r="AC351">
        <v>4280</v>
      </c>
      <c r="AD351">
        <v>3768</v>
      </c>
      <c r="AE351">
        <v>66</v>
      </c>
      <c r="AF351">
        <v>3721</v>
      </c>
      <c r="AG351">
        <v>8856</v>
      </c>
      <c r="AH351">
        <v>3607</v>
      </c>
      <c r="AI351">
        <v>41</v>
      </c>
      <c r="AJ351" t="s">
        <v>62</v>
      </c>
      <c r="AK351" t="s">
        <v>62</v>
      </c>
      <c r="AL351" t="s">
        <v>62</v>
      </c>
      <c r="AM351" t="s">
        <v>62</v>
      </c>
      <c r="AN351" t="s">
        <v>62</v>
      </c>
      <c r="AO351" t="s">
        <v>62</v>
      </c>
      <c r="AP351" t="s">
        <v>62</v>
      </c>
      <c r="AQ351" t="s">
        <v>62</v>
      </c>
      <c r="AR351" t="s">
        <v>62</v>
      </c>
      <c r="AS351">
        <v>13</v>
      </c>
      <c r="AT351">
        <v>13</v>
      </c>
      <c r="AU351">
        <v>13</v>
      </c>
      <c r="AV351">
        <v>13</v>
      </c>
      <c r="AW351">
        <v>13</v>
      </c>
      <c r="AX351">
        <v>13</v>
      </c>
      <c r="AY351">
        <v>-99</v>
      </c>
      <c r="AZ351">
        <v>-99</v>
      </c>
      <c r="BA351">
        <v>-99</v>
      </c>
      <c r="BB351">
        <v>-99</v>
      </c>
      <c r="BC351">
        <v>-99</v>
      </c>
      <c r="BD351">
        <v>-99</v>
      </c>
      <c r="BE351">
        <v>-99</v>
      </c>
      <c r="BF351">
        <v>-99</v>
      </c>
      <c r="BG351">
        <v>-99</v>
      </c>
      <c r="BH351">
        <f t="shared" si="105"/>
        <v>13</v>
      </c>
      <c r="BI351" t="str">
        <f t="shared" si="106"/>
        <v/>
      </c>
      <c r="BJ351" t="str">
        <f t="shared" si="107"/>
        <v/>
      </c>
      <c r="BK351" t="str">
        <f t="shared" si="108"/>
        <v/>
      </c>
      <c r="BL351" t="str">
        <f t="shared" si="109"/>
        <v/>
      </c>
      <c r="BM351" t="str">
        <f t="shared" si="110"/>
        <v/>
      </c>
      <c r="BN351" t="str">
        <f t="shared" si="111"/>
        <v/>
      </c>
      <c r="BO351" t="str">
        <f t="shared" si="112"/>
        <v/>
      </c>
      <c r="BP351" t="str">
        <f t="shared" si="113"/>
        <v/>
      </c>
      <c r="BQ351" t="str">
        <f t="shared" si="114"/>
        <v/>
      </c>
      <c r="BR351" t="str">
        <f t="shared" si="115"/>
        <v/>
      </c>
      <c r="BS351" t="str">
        <f t="shared" si="116"/>
        <v/>
      </c>
      <c r="BT351" t="str">
        <f t="shared" si="117"/>
        <v/>
      </c>
      <c r="BU351" t="str">
        <f t="shared" si="118"/>
        <v/>
      </c>
      <c r="BV351" t="str">
        <f t="shared" si="119"/>
        <v/>
      </c>
      <c r="BW351">
        <f t="shared" si="120"/>
        <v>13</v>
      </c>
      <c r="BX351">
        <f t="shared" si="121"/>
        <v>1</v>
      </c>
      <c r="BY351">
        <f t="shared" si="122"/>
        <v>0</v>
      </c>
      <c r="BZ351">
        <f t="shared" si="123"/>
        <v>1</v>
      </c>
      <c r="CA351">
        <f t="shared" si="124"/>
        <v>1</v>
      </c>
      <c r="CB351">
        <f t="shared" si="125"/>
        <v>1</v>
      </c>
    </row>
    <row r="352" spans="1:80" x14ac:dyDescent="0.35">
      <c r="A352">
        <v>4.6285534999999998</v>
      </c>
      <c r="B352">
        <v>2011</v>
      </c>
      <c r="C352">
        <v>61</v>
      </c>
      <c r="D352">
        <v>0</v>
      </c>
      <c r="E352">
        <v>1</v>
      </c>
      <c r="F352">
        <v>1</v>
      </c>
      <c r="G352">
        <v>0</v>
      </c>
      <c r="H352">
        <v>37016</v>
      </c>
      <c r="I352">
        <v>5</v>
      </c>
      <c r="J352">
        <v>1</v>
      </c>
      <c r="K352">
        <v>116962</v>
      </c>
      <c r="L352">
        <v>4</v>
      </c>
      <c r="M352">
        <v>2</v>
      </c>
      <c r="N352">
        <v>1</v>
      </c>
      <c r="O352">
        <v>42843</v>
      </c>
      <c r="P352">
        <v>5849</v>
      </c>
      <c r="Q352">
        <v>4271</v>
      </c>
      <c r="R352">
        <v>4178</v>
      </c>
      <c r="S352">
        <v>4589</v>
      </c>
      <c r="T352">
        <v>4168</v>
      </c>
      <c r="U352">
        <v>4148</v>
      </c>
      <c r="V352">
        <v>2761</v>
      </c>
      <c r="W352">
        <v>99672</v>
      </c>
      <c r="X352">
        <v>53081</v>
      </c>
      <c r="Y352">
        <v>4280</v>
      </c>
      <c r="Z352">
        <v>41401</v>
      </c>
      <c r="AA352">
        <v>28529</v>
      </c>
      <c r="AB352">
        <v>412</v>
      </c>
      <c r="AC352">
        <v>25000</v>
      </c>
      <c r="AD352">
        <v>3768</v>
      </c>
      <c r="AE352">
        <v>8856</v>
      </c>
      <c r="AF352">
        <v>66</v>
      </c>
      <c r="AG352">
        <v>8842</v>
      </c>
      <c r="AH352">
        <v>17</v>
      </c>
      <c r="AI352">
        <v>3721</v>
      </c>
      <c r="AJ352">
        <v>3723</v>
      </c>
      <c r="AK352">
        <v>8853</v>
      </c>
      <c r="AL352">
        <v>8856</v>
      </c>
      <c r="AM352">
        <v>8847</v>
      </c>
      <c r="AN352">
        <v>8842</v>
      </c>
      <c r="AO352">
        <v>3607</v>
      </c>
      <c r="AP352">
        <v>45</v>
      </c>
      <c r="AQ352">
        <v>40</v>
      </c>
      <c r="AR352">
        <v>9920</v>
      </c>
      <c r="AS352">
        <v>14</v>
      </c>
      <c r="AT352">
        <v>-99</v>
      </c>
      <c r="AU352">
        <v>-99</v>
      </c>
      <c r="AV352">
        <v>-99</v>
      </c>
      <c r="AW352">
        <v>-99</v>
      </c>
      <c r="AX352">
        <v>-99</v>
      </c>
      <c r="AY352">
        <v>-99</v>
      </c>
      <c r="AZ352">
        <v>-99</v>
      </c>
      <c r="BA352">
        <v>-99</v>
      </c>
      <c r="BB352">
        <v>-99</v>
      </c>
      <c r="BC352">
        <v>-99</v>
      </c>
      <c r="BD352">
        <v>-99</v>
      </c>
      <c r="BE352">
        <v>-99</v>
      </c>
      <c r="BF352">
        <v>-99</v>
      </c>
      <c r="BG352">
        <v>-99</v>
      </c>
      <c r="BH352">
        <f t="shared" si="105"/>
        <v>14</v>
      </c>
      <c r="BI352" t="str">
        <f t="shared" si="106"/>
        <v/>
      </c>
      <c r="BJ352" t="str">
        <f t="shared" si="107"/>
        <v/>
      </c>
      <c r="BK352" t="str">
        <f t="shared" si="108"/>
        <v/>
      </c>
      <c r="BL352" t="str">
        <f t="shared" si="109"/>
        <v/>
      </c>
      <c r="BM352" t="str">
        <f t="shared" si="110"/>
        <v/>
      </c>
      <c r="BN352" t="str">
        <f t="shared" si="111"/>
        <v/>
      </c>
      <c r="BO352" t="str">
        <f t="shared" si="112"/>
        <v/>
      </c>
      <c r="BP352" t="str">
        <f t="shared" si="113"/>
        <v/>
      </c>
      <c r="BQ352" t="str">
        <f t="shared" si="114"/>
        <v/>
      </c>
      <c r="BR352" t="str">
        <f t="shared" si="115"/>
        <v/>
      </c>
      <c r="BS352" t="str">
        <f t="shared" si="116"/>
        <v/>
      </c>
      <c r="BT352" t="str">
        <f t="shared" si="117"/>
        <v/>
      </c>
      <c r="BU352" t="str">
        <f t="shared" si="118"/>
        <v/>
      </c>
      <c r="BV352" t="str">
        <f t="shared" si="119"/>
        <v/>
      </c>
      <c r="BW352">
        <f t="shared" si="120"/>
        <v>14</v>
      </c>
      <c r="BX352">
        <f t="shared" si="121"/>
        <v>1</v>
      </c>
      <c r="BY352">
        <f t="shared" si="122"/>
        <v>0</v>
      </c>
      <c r="BZ352">
        <f t="shared" si="123"/>
        <v>0</v>
      </c>
      <c r="CA352">
        <f t="shared" si="124"/>
        <v>0</v>
      </c>
      <c r="CB352">
        <f t="shared" si="125"/>
        <v>1</v>
      </c>
    </row>
    <row r="353" spans="1:80" x14ac:dyDescent="0.35">
      <c r="A353">
        <v>5.0519977999999996</v>
      </c>
      <c r="B353">
        <v>2011</v>
      </c>
      <c r="C353">
        <v>61</v>
      </c>
      <c r="D353">
        <v>0</v>
      </c>
      <c r="E353">
        <v>1</v>
      </c>
      <c r="F353">
        <v>-9</v>
      </c>
      <c r="G353">
        <v>0</v>
      </c>
      <c r="H353">
        <v>37056</v>
      </c>
      <c r="I353">
        <v>4</v>
      </c>
      <c r="J353">
        <v>1</v>
      </c>
      <c r="K353">
        <v>180392</v>
      </c>
      <c r="L353">
        <v>2</v>
      </c>
      <c r="M353">
        <v>1</v>
      </c>
      <c r="N353">
        <v>6</v>
      </c>
      <c r="O353">
        <v>41041</v>
      </c>
      <c r="P353">
        <v>486</v>
      </c>
      <c r="Q353">
        <v>39891</v>
      </c>
      <c r="R353">
        <v>496</v>
      </c>
      <c r="S353" t="s">
        <v>65</v>
      </c>
      <c r="T353">
        <v>3963</v>
      </c>
      <c r="U353">
        <v>4168</v>
      </c>
      <c r="V353">
        <v>3558</v>
      </c>
      <c r="W353">
        <v>41401</v>
      </c>
      <c r="X353">
        <v>30500</v>
      </c>
      <c r="Y353" t="s">
        <v>61</v>
      </c>
      <c r="Z353" t="s">
        <v>61</v>
      </c>
      <c r="AA353" t="s">
        <v>61</v>
      </c>
      <c r="AB353" t="s">
        <v>61</v>
      </c>
      <c r="AC353" t="s">
        <v>61</v>
      </c>
      <c r="AD353">
        <v>3768</v>
      </c>
      <c r="AE353">
        <v>3612</v>
      </c>
      <c r="AF353">
        <v>3615</v>
      </c>
      <c r="AG353">
        <v>3533</v>
      </c>
      <c r="AH353">
        <v>3723</v>
      </c>
      <c r="AI353">
        <v>8856</v>
      </c>
      <c r="AJ353">
        <v>8853</v>
      </c>
      <c r="AK353">
        <v>3723</v>
      </c>
      <c r="AL353">
        <v>370</v>
      </c>
      <c r="AM353">
        <v>3961</v>
      </c>
      <c r="AN353">
        <v>3963</v>
      </c>
      <c r="AO353">
        <v>9744</v>
      </c>
      <c r="AP353">
        <v>8872</v>
      </c>
      <c r="AQ353" t="s">
        <v>62</v>
      </c>
      <c r="AR353" t="s">
        <v>62</v>
      </c>
      <c r="AS353">
        <v>15</v>
      </c>
      <c r="AT353">
        <v>16</v>
      </c>
      <c r="AU353">
        <v>16</v>
      </c>
      <c r="AV353">
        <v>16</v>
      </c>
      <c r="AW353">
        <v>1</v>
      </c>
      <c r="AX353">
        <v>1</v>
      </c>
      <c r="AY353">
        <v>1</v>
      </c>
      <c r="AZ353">
        <v>15</v>
      </c>
      <c r="BA353">
        <v>15</v>
      </c>
      <c r="BB353">
        <v>16</v>
      </c>
      <c r="BC353">
        <v>16</v>
      </c>
      <c r="BD353">
        <v>16</v>
      </c>
      <c r="BE353">
        <v>17</v>
      </c>
      <c r="BF353">
        <v>-99</v>
      </c>
      <c r="BG353">
        <v>-99</v>
      </c>
      <c r="BH353">
        <f t="shared" si="105"/>
        <v>15</v>
      </c>
      <c r="BI353" t="str">
        <f t="shared" si="106"/>
        <v/>
      </c>
      <c r="BJ353" t="str">
        <f t="shared" si="107"/>
        <v/>
      </c>
      <c r="BK353" t="str">
        <f t="shared" si="108"/>
        <v/>
      </c>
      <c r="BL353" t="str">
        <f t="shared" si="109"/>
        <v/>
      </c>
      <c r="BM353" t="str">
        <f t="shared" si="110"/>
        <v/>
      </c>
      <c r="BN353" t="str">
        <f t="shared" si="111"/>
        <v/>
      </c>
      <c r="BO353" t="str">
        <f t="shared" si="112"/>
        <v/>
      </c>
      <c r="BP353" t="str">
        <f t="shared" si="113"/>
        <v/>
      </c>
      <c r="BQ353" t="str">
        <f t="shared" si="114"/>
        <v/>
      </c>
      <c r="BR353" t="str">
        <f t="shared" si="115"/>
        <v/>
      </c>
      <c r="BS353" t="str">
        <f t="shared" si="116"/>
        <v/>
      </c>
      <c r="BT353" t="str">
        <f t="shared" si="117"/>
        <v/>
      </c>
      <c r="BU353" t="str">
        <f t="shared" si="118"/>
        <v/>
      </c>
      <c r="BV353" t="str">
        <f t="shared" si="119"/>
        <v/>
      </c>
      <c r="BW353">
        <f t="shared" si="120"/>
        <v>15</v>
      </c>
      <c r="BX353">
        <f t="shared" si="121"/>
        <v>0</v>
      </c>
      <c r="BY353">
        <f t="shared" si="122"/>
        <v>0</v>
      </c>
      <c r="BZ353">
        <f t="shared" si="123"/>
        <v>1</v>
      </c>
      <c r="CA353">
        <f t="shared" si="124"/>
        <v>1</v>
      </c>
      <c r="CB353">
        <f t="shared" si="125"/>
        <v>0</v>
      </c>
    </row>
    <row r="354" spans="1:80" x14ac:dyDescent="0.35">
      <c r="A354">
        <v>5.8345004999999999</v>
      </c>
      <c r="B354">
        <v>2011</v>
      </c>
      <c r="C354">
        <v>61</v>
      </c>
      <c r="D354">
        <v>1</v>
      </c>
      <c r="E354">
        <v>3</v>
      </c>
      <c r="F354">
        <v>-9</v>
      </c>
      <c r="G354">
        <v>0</v>
      </c>
      <c r="H354">
        <v>42025</v>
      </c>
      <c r="I354">
        <v>5</v>
      </c>
      <c r="J354">
        <v>1</v>
      </c>
      <c r="K354">
        <v>312287</v>
      </c>
      <c r="L354">
        <v>4</v>
      </c>
      <c r="M354">
        <v>2</v>
      </c>
      <c r="N354">
        <v>20</v>
      </c>
      <c r="O354">
        <v>41071</v>
      </c>
      <c r="P354">
        <v>5185</v>
      </c>
      <c r="Q354">
        <v>78551</v>
      </c>
      <c r="R354">
        <v>570</v>
      </c>
      <c r="S354">
        <v>34831</v>
      </c>
      <c r="T354">
        <v>389</v>
      </c>
      <c r="U354">
        <v>48282</v>
      </c>
      <c r="V354">
        <v>48283</v>
      </c>
      <c r="W354">
        <v>78552</v>
      </c>
      <c r="X354" t="s">
        <v>61</v>
      </c>
      <c r="Y354" t="s">
        <v>61</v>
      </c>
      <c r="Z354" t="s">
        <v>61</v>
      </c>
      <c r="AA354" t="s">
        <v>61</v>
      </c>
      <c r="AB354" t="s">
        <v>61</v>
      </c>
      <c r="AC354" t="s">
        <v>61</v>
      </c>
      <c r="AD354">
        <v>3768</v>
      </c>
      <c r="AE354">
        <v>3722</v>
      </c>
      <c r="AF354">
        <v>66</v>
      </c>
      <c r="AG354">
        <v>3607</v>
      </c>
      <c r="AH354">
        <v>45</v>
      </c>
      <c r="AI354">
        <v>40</v>
      </c>
      <c r="AJ354" t="s">
        <v>62</v>
      </c>
      <c r="AK354" t="s">
        <v>62</v>
      </c>
      <c r="AL354" t="s">
        <v>62</v>
      </c>
      <c r="AM354" t="s">
        <v>62</v>
      </c>
      <c r="AN354" t="s">
        <v>62</v>
      </c>
      <c r="AO354" t="s">
        <v>62</v>
      </c>
      <c r="AP354" t="s">
        <v>62</v>
      </c>
      <c r="AQ354" t="s">
        <v>62</v>
      </c>
      <c r="AR354" t="s">
        <v>62</v>
      </c>
      <c r="AS354">
        <v>28</v>
      </c>
      <c r="AT354">
        <v>28</v>
      </c>
      <c r="AU354">
        <v>28</v>
      </c>
      <c r="AV354">
        <v>28</v>
      </c>
      <c r="AW354">
        <v>28</v>
      </c>
      <c r="AX354">
        <v>28</v>
      </c>
      <c r="AY354">
        <v>-99</v>
      </c>
      <c r="AZ354">
        <v>-99</v>
      </c>
      <c r="BA354">
        <v>-99</v>
      </c>
      <c r="BB354">
        <v>-99</v>
      </c>
      <c r="BC354">
        <v>-99</v>
      </c>
      <c r="BD354">
        <v>-99</v>
      </c>
      <c r="BE354">
        <v>-99</v>
      </c>
      <c r="BF354">
        <v>-99</v>
      </c>
      <c r="BG354">
        <v>-99</v>
      </c>
      <c r="BH354">
        <f t="shared" si="105"/>
        <v>28</v>
      </c>
      <c r="BI354" t="str">
        <f t="shared" si="106"/>
        <v/>
      </c>
      <c r="BJ354" t="str">
        <f t="shared" si="107"/>
        <v/>
      </c>
      <c r="BK354" t="str">
        <f t="shared" si="108"/>
        <v/>
      </c>
      <c r="BL354" t="str">
        <f t="shared" si="109"/>
        <v/>
      </c>
      <c r="BM354" t="str">
        <f t="shared" si="110"/>
        <v/>
      </c>
      <c r="BN354" t="str">
        <f t="shared" si="111"/>
        <v/>
      </c>
      <c r="BO354" t="str">
        <f t="shared" si="112"/>
        <v/>
      </c>
      <c r="BP354" t="str">
        <f t="shared" si="113"/>
        <v/>
      </c>
      <c r="BQ354" t="str">
        <f t="shared" si="114"/>
        <v/>
      </c>
      <c r="BR354" t="str">
        <f t="shared" si="115"/>
        <v/>
      </c>
      <c r="BS354" t="str">
        <f t="shared" si="116"/>
        <v/>
      </c>
      <c r="BT354" t="str">
        <f t="shared" si="117"/>
        <v/>
      </c>
      <c r="BU354" t="str">
        <f t="shared" si="118"/>
        <v/>
      </c>
      <c r="BV354" t="str">
        <f t="shared" si="119"/>
        <v/>
      </c>
      <c r="BW354">
        <f t="shared" si="120"/>
        <v>28</v>
      </c>
      <c r="BX354">
        <f t="shared" si="121"/>
        <v>1</v>
      </c>
      <c r="BY354">
        <f t="shared" si="122"/>
        <v>1</v>
      </c>
      <c r="BZ354">
        <f t="shared" si="123"/>
        <v>1</v>
      </c>
      <c r="CA354">
        <f t="shared" si="124"/>
        <v>1</v>
      </c>
      <c r="CB354">
        <f t="shared" si="125"/>
        <v>0</v>
      </c>
    </row>
    <row r="355" spans="1:80" x14ac:dyDescent="0.35">
      <c r="A355">
        <v>4.5922435999999998</v>
      </c>
      <c r="B355">
        <v>2011</v>
      </c>
      <c r="C355">
        <v>61</v>
      </c>
      <c r="D355">
        <v>0</v>
      </c>
      <c r="E355">
        <v>1</v>
      </c>
      <c r="F355">
        <v>-9</v>
      </c>
      <c r="G355">
        <v>0</v>
      </c>
      <c r="H355">
        <v>42116</v>
      </c>
      <c r="I355">
        <v>13</v>
      </c>
      <c r="J355">
        <v>2</v>
      </c>
      <c r="K355">
        <v>440066</v>
      </c>
      <c r="L355">
        <v>1</v>
      </c>
      <c r="M355">
        <v>1</v>
      </c>
      <c r="N355">
        <v>2</v>
      </c>
      <c r="O355">
        <v>92619</v>
      </c>
      <c r="P355">
        <v>3811</v>
      </c>
      <c r="Q355">
        <v>2639</v>
      </c>
      <c r="R355">
        <v>99591</v>
      </c>
      <c r="S355">
        <v>86101</v>
      </c>
      <c r="T355">
        <v>5070</v>
      </c>
      <c r="U355">
        <v>4271</v>
      </c>
      <c r="V355">
        <v>42741</v>
      </c>
      <c r="W355">
        <v>42821</v>
      </c>
      <c r="X355" t="s">
        <v>61</v>
      </c>
      <c r="Y355" t="s">
        <v>61</v>
      </c>
      <c r="Z355" t="s">
        <v>61</v>
      </c>
      <c r="AA355" t="s">
        <v>61</v>
      </c>
      <c r="AB355" t="s">
        <v>61</v>
      </c>
      <c r="AC355" t="s">
        <v>61</v>
      </c>
      <c r="AD355">
        <v>387</v>
      </c>
      <c r="AE355">
        <v>4311</v>
      </c>
      <c r="AF355">
        <v>8865</v>
      </c>
      <c r="AG355">
        <v>3768</v>
      </c>
      <c r="AH355">
        <v>311</v>
      </c>
      <c r="AI355">
        <v>66</v>
      </c>
      <c r="AJ355" t="s">
        <v>62</v>
      </c>
      <c r="AK355" t="s">
        <v>62</v>
      </c>
      <c r="AL355" t="s">
        <v>62</v>
      </c>
      <c r="AM355" t="s">
        <v>62</v>
      </c>
      <c r="AN355" t="s">
        <v>62</v>
      </c>
      <c r="AO355" t="s">
        <v>62</v>
      </c>
      <c r="AP355" t="s">
        <v>62</v>
      </c>
      <c r="AQ355" t="s">
        <v>62</v>
      </c>
      <c r="AR355" t="s">
        <v>62</v>
      </c>
      <c r="AS355">
        <v>12</v>
      </c>
      <c r="AT355">
        <v>28</v>
      </c>
      <c r="AU355">
        <v>0</v>
      </c>
      <c r="AV355">
        <v>40</v>
      </c>
      <c r="AW355">
        <v>9</v>
      </c>
      <c r="AX355">
        <v>40</v>
      </c>
      <c r="AY355">
        <v>-99</v>
      </c>
      <c r="AZ355">
        <v>-99</v>
      </c>
      <c r="BA355">
        <v>-99</v>
      </c>
      <c r="BB355">
        <v>-99</v>
      </c>
      <c r="BC355">
        <v>-99</v>
      </c>
      <c r="BD355">
        <v>-99</v>
      </c>
      <c r="BE355">
        <v>-99</v>
      </c>
      <c r="BF355">
        <v>-99</v>
      </c>
      <c r="BG355">
        <v>-99</v>
      </c>
      <c r="BH355" t="str">
        <f t="shared" si="105"/>
        <v/>
      </c>
      <c r="BI355" t="str">
        <f t="shared" si="106"/>
        <v/>
      </c>
      <c r="BJ355" t="str">
        <f t="shared" si="107"/>
        <v/>
      </c>
      <c r="BK355">
        <f t="shared" si="108"/>
        <v>40</v>
      </c>
      <c r="BL355" t="str">
        <f t="shared" si="109"/>
        <v/>
      </c>
      <c r="BM355" t="str">
        <f t="shared" si="110"/>
        <v/>
      </c>
      <c r="BN355" t="str">
        <f t="shared" si="111"/>
        <v/>
      </c>
      <c r="BO355" t="str">
        <f t="shared" si="112"/>
        <v/>
      </c>
      <c r="BP355" t="str">
        <f t="shared" si="113"/>
        <v/>
      </c>
      <c r="BQ355" t="str">
        <f t="shared" si="114"/>
        <v/>
      </c>
      <c r="BR355" t="str">
        <f t="shared" si="115"/>
        <v/>
      </c>
      <c r="BS355" t="str">
        <f t="shared" si="116"/>
        <v/>
      </c>
      <c r="BT355" t="str">
        <f t="shared" si="117"/>
        <v/>
      </c>
      <c r="BU355" t="str">
        <f t="shared" si="118"/>
        <v/>
      </c>
      <c r="BV355" t="str">
        <f t="shared" si="119"/>
        <v/>
      </c>
      <c r="BW355">
        <f t="shared" si="120"/>
        <v>40</v>
      </c>
      <c r="BX355">
        <f t="shared" si="121"/>
        <v>1</v>
      </c>
      <c r="BY355">
        <f t="shared" si="122"/>
        <v>0</v>
      </c>
      <c r="BZ355">
        <f t="shared" si="123"/>
        <v>0</v>
      </c>
      <c r="CA355">
        <f t="shared" si="124"/>
        <v>0</v>
      </c>
      <c r="CB355">
        <f t="shared" si="125"/>
        <v>0</v>
      </c>
    </row>
    <row r="356" spans="1:80" x14ac:dyDescent="0.35">
      <c r="A356">
        <v>4.8001822000000001</v>
      </c>
      <c r="B356">
        <v>2005</v>
      </c>
      <c r="C356">
        <v>62</v>
      </c>
      <c r="D356">
        <v>1</v>
      </c>
      <c r="E356">
        <v>1</v>
      </c>
      <c r="F356">
        <v>-9</v>
      </c>
      <c r="G356">
        <v>0</v>
      </c>
      <c r="H356">
        <v>48099</v>
      </c>
      <c r="I356">
        <v>0</v>
      </c>
      <c r="J356">
        <v>2</v>
      </c>
      <c r="K356">
        <v>114030</v>
      </c>
      <c r="L356">
        <v>1</v>
      </c>
      <c r="M356">
        <v>1</v>
      </c>
      <c r="N356">
        <v>20</v>
      </c>
      <c r="O356">
        <v>41401</v>
      </c>
      <c r="P356">
        <v>5185</v>
      </c>
      <c r="Q356">
        <v>42821</v>
      </c>
      <c r="R356">
        <v>2851</v>
      </c>
      <c r="S356">
        <v>4280</v>
      </c>
      <c r="T356">
        <v>2768</v>
      </c>
      <c r="U356">
        <v>496</v>
      </c>
      <c r="V356">
        <v>4148</v>
      </c>
      <c r="W356" t="s">
        <v>66</v>
      </c>
      <c r="X356" t="s">
        <v>67</v>
      </c>
      <c r="Y356" t="s">
        <v>68</v>
      </c>
      <c r="Z356" t="s">
        <v>69</v>
      </c>
      <c r="AA356" t="s">
        <v>64</v>
      </c>
      <c r="AB356" t="s">
        <v>65</v>
      </c>
      <c r="AC356" t="s">
        <v>61</v>
      </c>
      <c r="AD356">
        <v>3768</v>
      </c>
      <c r="AE356">
        <v>66</v>
      </c>
      <c r="AF356">
        <v>3607</v>
      </c>
      <c r="AG356">
        <v>46</v>
      </c>
      <c r="AH356">
        <v>40</v>
      </c>
      <c r="AI356">
        <v>9744</v>
      </c>
      <c r="AJ356">
        <v>9904</v>
      </c>
      <c r="AK356" t="s">
        <v>62</v>
      </c>
      <c r="AL356" t="s">
        <v>62</v>
      </c>
      <c r="AM356" t="s">
        <v>62</v>
      </c>
      <c r="AN356" t="s">
        <v>62</v>
      </c>
      <c r="AO356" t="s">
        <v>62</v>
      </c>
      <c r="AP356" t="s">
        <v>62</v>
      </c>
      <c r="AQ356" t="s">
        <v>62</v>
      </c>
      <c r="AR356" t="s">
        <v>62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</v>
      </c>
      <c r="AY356">
        <v>1</v>
      </c>
      <c r="AZ356">
        <v>-99</v>
      </c>
      <c r="BA356">
        <v>-99</v>
      </c>
      <c r="BB356">
        <v>-99</v>
      </c>
      <c r="BC356">
        <v>-99</v>
      </c>
      <c r="BD356">
        <v>-99</v>
      </c>
      <c r="BE356">
        <v>-99</v>
      </c>
      <c r="BF356">
        <v>-99</v>
      </c>
      <c r="BG356">
        <v>-99</v>
      </c>
      <c r="BH356">
        <f t="shared" si="105"/>
        <v>0</v>
      </c>
      <c r="BI356" t="str">
        <f t="shared" si="106"/>
        <v/>
      </c>
      <c r="BJ356" t="str">
        <f t="shared" si="107"/>
        <v/>
      </c>
      <c r="BK356" t="str">
        <f t="shared" si="108"/>
        <v/>
      </c>
      <c r="BL356" t="str">
        <f t="shared" si="109"/>
        <v/>
      </c>
      <c r="BM356" t="str">
        <f t="shared" si="110"/>
        <v/>
      </c>
      <c r="BN356" t="str">
        <f t="shared" si="111"/>
        <v/>
      </c>
      <c r="BO356" t="str">
        <f t="shared" si="112"/>
        <v/>
      </c>
      <c r="BP356" t="str">
        <f t="shared" si="113"/>
        <v/>
      </c>
      <c r="BQ356" t="str">
        <f t="shared" si="114"/>
        <v/>
      </c>
      <c r="BR356" t="str">
        <f t="shared" si="115"/>
        <v/>
      </c>
      <c r="BS356" t="str">
        <f t="shared" si="116"/>
        <v/>
      </c>
      <c r="BT356" t="str">
        <f t="shared" si="117"/>
        <v/>
      </c>
      <c r="BU356" t="str">
        <f t="shared" si="118"/>
        <v/>
      </c>
      <c r="BV356" t="str">
        <f t="shared" si="119"/>
        <v/>
      </c>
      <c r="BW356">
        <f t="shared" si="120"/>
        <v>0</v>
      </c>
      <c r="BX356">
        <f t="shared" si="121"/>
        <v>1</v>
      </c>
      <c r="BY356">
        <f t="shared" si="122"/>
        <v>0</v>
      </c>
      <c r="BZ356">
        <f t="shared" si="123"/>
        <v>0</v>
      </c>
      <c r="CA356">
        <f t="shared" si="124"/>
        <v>0</v>
      </c>
      <c r="CB356">
        <f t="shared" si="125"/>
        <v>1</v>
      </c>
    </row>
    <row r="357" spans="1:80" x14ac:dyDescent="0.35">
      <c r="A357">
        <v>4.5337717</v>
      </c>
      <c r="B357">
        <v>2007</v>
      </c>
      <c r="C357">
        <v>62</v>
      </c>
      <c r="D357">
        <v>0</v>
      </c>
      <c r="E357">
        <v>3</v>
      </c>
      <c r="F357">
        <v>-9</v>
      </c>
      <c r="G357">
        <v>0</v>
      </c>
      <c r="H357">
        <v>8067</v>
      </c>
      <c r="I357">
        <v>29</v>
      </c>
      <c r="J357">
        <v>-9</v>
      </c>
      <c r="K357">
        <v>573362</v>
      </c>
      <c r="L357">
        <v>3</v>
      </c>
      <c r="M357">
        <v>2</v>
      </c>
      <c r="N357">
        <v>5</v>
      </c>
      <c r="O357">
        <v>41401</v>
      </c>
      <c r="P357">
        <v>42822</v>
      </c>
      <c r="Q357">
        <v>4280</v>
      </c>
      <c r="R357">
        <v>4263</v>
      </c>
      <c r="S357">
        <v>4139</v>
      </c>
      <c r="T357">
        <v>42611</v>
      </c>
      <c r="U357">
        <v>2722</v>
      </c>
      <c r="V357">
        <v>4019</v>
      </c>
      <c r="W357">
        <v>412</v>
      </c>
      <c r="X357">
        <v>79439</v>
      </c>
      <c r="Y357" t="s">
        <v>65</v>
      </c>
      <c r="Z357" t="s">
        <v>75</v>
      </c>
      <c r="AA357" t="s">
        <v>61</v>
      </c>
      <c r="AB357" t="s">
        <v>61</v>
      </c>
      <c r="AC357" t="s">
        <v>61</v>
      </c>
      <c r="AD357">
        <v>3768</v>
      </c>
      <c r="AE357">
        <v>3722</v>
      </c>
      <c r="AF357">
        <v>66</v>
      </c>
      <c r="AG357">
        <v>3607</v>
      </c>
      <c r="AH357">
        <v>8856</v>
      </c>
      <c r="AI357">
        <v>8853</v>
      </c>
      <c r="AJ357">
        <v>46</v>
      </c>
      <c r="AK357">
        <v>43</v>
      </c>
      <c r="AL357">
        <v>9920</v>
      </c>
      <c r="AM357">
        <v>44</v>
      </c>
      <c r="AN357">
        <v>3778</v>
      </c>
      <c r="AO357">
        <v>9744</v>
      </c>
      <c r="AP357" t="s">
        <v>62</v>
      </c>
      <c r="AQ357" t="s">
        <v>62</v>
      </c>
      <c r="AR357" t="s">
        <v>62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-99</v>
      </c>
      <c r="BF357">
        <v>-99</v>
      </c>
      <c r="BG357">
        <v>-99</v>
      </c>
      <c r="BH357">
        <f t="shared" si="105"/>
        <v>0</v>
      </c>
      <c r="BI357" t="str">
        <f t="shared" si="106"/>
        <v/>
      </c>
      <c r="BJ357" t="str">
        <f t="shared" si="107"/>
        <v/>
      </c>
      <c r="BK357" t="str">
        <f t="shared" si="108"/>
        <v/>
      </c>
      <c r="BL357" t="str">
        <f t="shared" si="109"/>
        <v/>
      </c>
      <c r="BM357" t="str">
        <f t="shared" si="110"/>
        <v/>
      </c>
      <c r="BN357" t="str">
        <f t="shared" si="111"/>
        <v/>
      </c>
      <c r="BO357" t="str">
        <f t="shared" si="112"/>
        <v/>
      </c>
      <c r="BP357" t="str">
        <f t="shared" si="113"/>
        <v/>
      </c>
      <c r="BQ357" t="str">
        <f t="shared" si="114"/>
        <v/>
      </c>
      <c r="BR357" t="str">
        <f t="shared" si="115"/>
        <v/>
      </c>
      <c r="BS357" t="str">
        <f t="shared" si="116"/>
        <v/>
      </c>
      <c r="BT357" t="str">
        <f t="shared" si="117"/>
        <v/>
      </c>
      <c r="BU357" t="str">
        <f t="shared" si="118"/>
        <v/>
      </c>
      <c r="BV357" t="str">
        <f t="shared" si="119"/>
        <v/>
      </c>
      <c r="BW357">
        <f t="shared" si="120"/>
        <v>0</v>
      </c>
      <c r="BX357">
        <f t="shared" si="121"/>
        <v>1</v>
      </c>
      <c r="BY357">
        <f t="shared" si="122"/>
        <v>0</v>
      </c>
      <c r="BZ357">
        <f t="shared" si="123"/>
        <v>0</v>
      </c>
      <c r="CA357">
        <f t="shared" si="124"/>
        <v>0</v>
      </c>
      <c r="CB357">
        <f t="shared" si="125"/>
        <v>1</v>
      </c>
    </row>
    <row r="358" spans="1:80" x14ac:dyDescent="0.35">
      <c r="A358">
        <v>5.2392257999999998</v>
      </c>
      <c r="B358">
        <v>2009</v>
      </c>
      <c r="C358">
        <v>62</v>
      </c>
      <c r="D358">
        <v>0</v>
      </c>
      <c r="E358">
        <v>6</v>
      </c>
      <c r="F358">
        <v>-9</v>
      </c>
      <c r="G358">
        <v>0</v>
      </c>
      <c r="H358">
        <v>6624</v>
      </c>
      <c r="I358">
        <v>1</v>
      </c>
      <c r="J358">
        <v>1</v>
      </c>
      <c r="K358">
        <v>76095</v>
      </c>
      <c r="L358">
        <v>4</v>
      </c>
      <c r="M358">
        <v>-9</v>
      </c>
      <c r="N358">
        <v>1</v>
      </c>
      <c r="O358">
        <v>42823</v>
      </c>
      <c r="P358">
        <v>51881</v>
      </c>
      <c r="Q358">
        <v>4254</v>
      </c>
      <c r="R358">
        <v>5849</v>
      </c>
      <c r="S358">
        <v>2764</v>
      </c>
      <c r="T358">
        <v>44481</v>
      </c>
      <c r="U358">
        <v>4019</v>
      </c>
      <c r="V358">
        <v>53081</v>
      </c>
      <c r="W358">
        <v>3051</v>
      </c>
      <c r="X358">
        <v>2767</v>
      </c>
      <c r="Y358">
        <v>78551</v>
      </c>
      <c r="Z358">
        <v>2859</v>
      </c>
      <c r="AA358">
        <v>78791</v>
      </c>
      <c r="AB358">
        <v>4280</v>
      </c>
      <c r="AC358" t="s">
        <v>105</v>
      </c>
      <c r="AD358">
        <v>3768</v>
      </c>
      <c r="AE358">
        <v>3722</v>
      </c>
      <c r="AF358">
        <v>8856</v>
      </c>
      <c r="AG358">
        <v>8853</v>
      </c>
      <c r="AH358">
        <v>9671</v>
      </c>
      <c r="AI358">
        <v>9904</v>
      </c>
      <c r="AJ358">
        <v>8847</v>
      </c>
      <c r="AK358">
        <v>3995</v>
      </c>
      <c r="AL358" t="s">
        <v>62</v>
      </c>
      <c r="AM358" t="s">
        <v>62</v>
      </c>
      <c r="AN358" t="s">
        <v>62</v>
      </c>
      <c r="AO358" t="s">
        <v>62</v>
      </c>
      <c r="AP358" t="s">
        <v>62</v>
      </c>
      <c r="AQ358" t="s">
        <v>62</v>
      </c>
      <c r="AR358" t="s">
        <v>62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-99</v>
      </c>
      <c r="BB358">
        <v>-99</v>
      </c>
      <c r="BC358">
        <v>-99</v>
      </c>
      <c r="BD358">
        <v>-99</v>
      </c>
      <c r="BE358">
        <v>-99</v>
      </c>
      <c r="BF358">
        <v>-99</v>
      </c>
      <c r="BG358">
        <v>-99</v>
      </c>
      <c r="BH358">
        <f t="shared" si="105"/>
        <v>0</v>
      </c>
      <c r="BI358" t="str">
        <f t="shared" si="106"/>
        <v/>
      </c>
      <c r="BJ358" t="str">
        <f t="shared" si="107"/>
        <v/>
      </c>
      <c r="BK358" t="str">
        <f t="shared" si="108"/>
        <v/>
      </c>
      <c r="BL358" t="str">
        <f t="shared" si="109"/>
        <v/>
      </c>
      <c r="BM358" t="str">
        <f t="shared" si="110"/>
        <v/>
      </c>
      <c r="BN358" t="str">
        <f t="shared" si="111"/>
        <v/>
      </c>
      <c r="BO358" t="str">
        <f t="shared" si="112"/>
        <v/>
      </c>
      <c r="BP358" t="str">
        <f t="shared" si="113"/>
        <v/>
      </c>
      <c r="BQ358" t="str">
        <f t="shared" si="114"/>
        <v/>
      </c>
      <c r="BR358" t="str">
        <f t="shared" si="115"/>
        <v/>
      </c>
      <c r="BS358" t="str">
        <f t="shared" si="116"/>
        <v/>
      </c>
      <c r="BT358" t="str">
        <f t="shared" si="117"/>
        <v/>
      </c>
      <c r="BU358" t="str">
        <f t="shared" si="118"/>
        <v/>
      </c>
      <c r="BV358" t="str">
        <f t="shared" si="119"/>
        <v/>
      </c>
      <c r="BW358">
        <f t="shared" si="120"/>
        <v>0</v>
      </c>
      <c r="BX358">
        <f t="shared" si="121"/>
        <v>0</v>
      </c>
      <c r="BY358">
        <f t="shared" si="122"/>
        <v>1</v>
      </c>
      <c r="BZ358">
        <f t="shared" si="123"/>
        <v>0</v>
      </c>
      <c r="CA358">
        <f t="shared" si="124"/>
        <v>0</v>
      </c>
      <c r="CB358">
        <f t="shared" si="125"/>
        <v>1</v>
      </c>
    </row>
    <row r="359" spans="1:80" x14ac:dyDescent="0.35">
      <c r="A359">
        <v>4.4836565000000004</v>
      </c>
      <c r="B359">
        <v>2009</v>
      </c>
      <c r="C359">
        <v>62</v>
      </c>
      <c r="D359">
        <v>1</v>
      </c>
      <c r="E359">
        <v>2</v>
      </c>
      <c r="F359">
        <v>-9</v>
      </c>
      <c r="G359">
        <v>0</v>
      </c>
      <c r="H359">
        <v>6641</v>
      </c>
      <c r="I359">
        <v>4</v>
      </c>
      <c r="J359">
        <v>2</v>
      </c>
      <c r="K359">
        <v>208292</v>
      </c>
      <c r="L359">
        <v>3</v>
      </c>
      <c r="M359">
        <v>-9</v>
      </c>
      <c r="N359">
        <v>20</v>
      </c>
      <c r="O359">
        <v>41401</v>
      </c>
      <c r="P359">
        <v>42823</v>
      </c>
      <c r="Q359">
        <v>51881</v>
      </c>
      <c r="R359">
        <v>4280</v>
      </c>
      <c r="S359">
        <v>4148</v>
      </c>
      <c r="T359">
        <v>4019</v>
      </c>
      <c r="U359">
        <v>5939</v>
      </c>
      <c r="V359">
        <v>27802</v>
      </c>
      <c r="W359">
        <v>32723</v>
      </c>
      <c r="X359" t="s">
        <v>106</v>
      </c>
      <c r="Y359">
        <v>412</v>
      </c>
      <c r="Z359" t="s">
        <v>61</v>
      </c>
      <c r="AA359" t="s">
        <v>61</v>
      </c>
      <c r="AB359" t="s">
        <v>61</v>
      </c>
      <c r="AC359" t="s">
        <v>61</v>
      </c>
      <c r="AD359">
        <v>3768</v>
      </c>
      <c r="AE359">
        <v>8856</v>
      </c>
      <c r="AF359">
        <v>66</v>
      </c>
      <c r="AG359">
        <v>3606</v>
      </c>
      <c r="AH359">
        <v>3964</v>
      </c>
      <c r="AI359">
        <v>40</v>
      </c>
      <c r="AJ359">
        <v>47</v>
      </c>
      <c r="AK359">
        <v>8872</v>
      </c>
      <c r="AL359" t="s">
        <v>62</v>
      </c>
      <c r="AM359" t="s">
        <v>62</v>
      </c>
      <c r="AN359" t="s">
        <v>62</v>
      </c>
      <c r="AO359" t="s">
        <v>62</v>
      </c>
      <c r="AP359" t="s">
        <v>62</v>
      </c>
      <c r="AQ359" t="s">
        <v>62</v>
      </c>
      <c r="AR359" t="s">
        <v>62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-99</v>
      </c>
      <c r="BB359">
        <v>-99</v>
      </c>
      <c r="BC359">
        <v>-99</v>
      </c>
      <c r="BD359">
        <v>-99</v>
      </c>
      <c r="BE359">
        <v>-99</v>
      </c>
      <c r="BF359">
        <v>-99</v>
      </c>
      <c r="BG359">
        <v>-99</v>
      </c>
      <c r="BH359">
        <f t="shared" si="105"/>
        <v>0</v>
      </c>
      <c r="BI359" t="str">
        <f t="shared" si="106"/>
        <v/>
      </c>
      <c r="BJ359" t="str">
        <f t="shared" si="107"/>
        <v/>
      </c>
      <c r="BK359" t="str">
        <f t="shared" si="108"/>
        <v/>
      </c>
      <c r="BL359" t="str">
        <f t="shared" si="109"/>
        <v/>
      </c>
      <c r="BM359" t="str">
        <f t="shared" si="110"/>
        <v/>
      </c>
      <c r="BN359" t="str">
        <f t="shared" si="111"/>
        <v/>
      </c>
      <c r="BO359" t="str">
        <f t="shared" si="112"/>
        <v/>
      </c>
      <c r="BP359" t="str">
        <f t="shared" si="113"/>
        <v/>
      </c>
      <c r="BQ359" t="str">
        <f t="shared" si="114"/>
        <v/>
      </c>
      <c r="BR359" t="str">
        <f t="shared" si="115"/>
        <v/>
      </c>
      <c r="BS359" t="str">
        <f t="shared" si="116"/>
        <v/>
      </c>
      <c r="BT359" t="str">
        <f t="shared" si="117"/>
        <v/>
      </c>
      <c r="BU359" t="str">
        <f t="shared" si="118"/>
        <v/>
      </c>
      <c r="BV359" t="str">
        <f t="shared" si="119"/>
        <v/>
      </c>
      <c r="BW359">
        <f t="shared" si="120"/>
        <v>0</v>
      </c>
      <c r="BX359">
        <f t="shared" si="121"/>
        <v>1</v>
      </c>
      <c r="BY359">
        <f t="shared" si="122"/>
        <v>0</v>
      </c>
      <c r="BZ359">
        <f t="shared" si="123"/>
        <v>0</v>
      </c>
      <c r="CA359">
        <f t="shared" si="124"/>
        <v>0</v>
      </c>
      <c r="CB359">
        <f t="shared" si="125"/>
        <v>1</v>
      </c>
    </row>
    <row r="360" spans="1:80" x14ac:dyDescent="0.35">
      <c r="A360">
        <v>4.6981218</v>
      </c>
      <c r="B360">
        <v>2009</v>
      </c>
      <c r="C360">
        <v>62</v>
      </c>
      <c r="D360">
        <v>1</v>
      </c>
      <c r="E360">
        <v>3</v>
      </c>
      <c r="F360">
        <v>-9</v>
      </c>
      <c r="G360">
        <v>0</v>
      </c>
      <c r="H360">
        <v>17123</v>
      </c>
      <c r="I360">
        <v>0</v>
      </c>
      <c r="J360">
        <v>2</v>
      </c>
      <c r="K360">
        <v>124303</v>
      </c>
      <c r="L360">
        <v>1</v>
      </c>
      <c r="M360">
        <v>1</v>
      </c>
      <c r="N360">
        <v>20</v>
      </c>
      <c r="O360">
        <v>41091</v>
      </c>
      <c r="P360">
        <v>4275</v>
      </c>
      <c r="Q360">
        <v>27800</v>
      </c>
      <c r="R360">
        <v>4439</v>
      </c>
      <c r="S360" t="s">
        <v>61</v>
      </c>
      <c r="T360" t="s">
        <v>61</v>
      </c>
      <c r="U360" t="s">
        <v>61</v>
      </c>
      <c r="V360" t="s">
        <v>61</v>
      </c>
      <c r="W360" t="s">
        <v>61</v>
      </c>
      <c r="X360" t="s">
        <v>61</v>
      </c>
      <c r="Y360" t="s">
        <v>61</v>
      </c>
      <c r="Z360" t="s">
        <v>61</v>
      </c>
      <c r="AA360" t="s">
        <v>61</v>
      </c>
      <c r="AB360" t="s">
        <v>61</v>
      </c>
      <c r="AC360" t="s">
        <v>61</v>
      </c>
      <c r="AD360">
        <v>3768</v>
      </c>
      <c r="AE360">
        <v>9960</v>
      </c>
      <c r="AF360">
        <v>3778</v>
      </c>
      <c r="AG360">
        <v>9604</v>
      </c>
      <c r="AH360">
        <v>9671</v>
      </c>
      <c r="AI360">
        <v>9981</v>
      </c>
      <c r="AJ360" t="s">
        <v>62</v>
      </c>
      <c r="AK360" t="s">
        <v>62</v>
      </c>
      <c r="AL360" t="s">
        <v>62</v>
      </c>
      <c r="AM360" t="s">
        <v>62</v>
      </c>
      <c r="AN360" t="s">
        <v>62</v>
      </c>
      <c r="AO360" t="s">
        <v>62</v>
      </c>
      <c r="AP360" t="s">
        <v>62</v>
      </c>
      <c r="AQ360" t="s">
        <v>62</v>
      </c>
      <c r="AR360" t="s">
        <v>62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-99</v>
      </c>
      <c r="AZ360">
        <v>-99</v>
      </c>
      <c r="BA360">
        <v>-99</v>
      </c>
      <c r="BB360">
        <v>-99</v>
      </c>
      <c r="BC360">
        <v>-99</v>
      </c>
      <c r="BD360">
        <v>-99</v>
      </c>
      <c r="BE360">
        <v>-99</v>
      </c>
      <c r="BF360">
        <v>-99</v>
      </c>
      <c r="BG360">
        <v>-99</v>
      </c>
      <c r="BH360">
        <f t="shared" si="105"/>
        <v>0</v>
      </c>
      <c r="BI360" t="str">
        <f t="shared" si="106"/>
        <v/>
      </c>
      <c r="BJ360" t="str">
        <f t="shared" si="107"/>
        <v/>
      </c>
      <c r="BK360" t="str">
        <f t="shared" si="108"/>
        <v/>
      </c>
      <c r="BL360" t="str">
        <f t="shared" si="109"/>
        <v/>
      </c>
      <c r="BM360" t="str">
        <f t="shared" si="110"/>
        <v/>
      </c>
      <c r="BN360" t="str">
        <f t="shared" si="111"/>
        <v/>
      </c>
      <c r="BO360" t="str">
        <f t="shared" si="112"/>
        <v/>
      </c>
      <c r="BP360" t="str">
        <f t="shared" si="113"/>
        <v/>
      </c>
      <c r="BQ360" t="str">
        <f t="shared" si="114"/>
        <v/>
      </c>
      <c r="BR360" t="str">
        <f t="shared" si="115"/>
        <v/>
      </c>
      <c r="BS360" t="str">
        <f t="shared" si="116"/>
        <v/>
      </c>
      <c r="BT360" t="str">
        <f t="shared" si="117"/>
        <v/>
      </c>
      <c r="BU360" t="str">
        <f t="shared" si="118"/>
        <v/>
      </c>
      <c r="BV360" t="str">
        <f t="shared" si="119"/>
        <v/>
      </c>
      <c r="BW360">
        <f t="shared" si="120"/>
        <v>0</v>
      </c>
      <c r="BX360">
        <f t="shared" si="121"/>
        <v>0</v>
      </c>
      <c r="BY360">
        <f t="shared" si="122"/>
        <v>0</v>
      </c>
      <c r="BZ360">
        <f t="shared" si="123"/>
        <v>1</v>
      </c>
      <c r="CA360">
        <f t="shared" si="124"/>
        <v>1</v>
      </c>
      <c r="CB360">
        <f t="shared" si="125"/>
        <v>0</v>
      </c>
    </row>
    <row r="361" spans="1:80" x14ac:dyDescent="0.35">
      <c r="A361">
        <v>4.6981218</v>
      </c>
      <c r="B361">
        <v>2009</v>
      </c>
      <c r="C361">
        <v>62</v>
      </c>
      <c r="D361">
        <v>0</v>
      </c>
      <c r="E361">
        <v>3</v>
      </c>
      <c r="F361">
        <v>-9</v>
      </c>
      <c r="G361">
        <v>0</v>
      </c>
      <c r="H361">
        <v>19139</v>
      </c>
      <c r="I361">
        <v>1</v>
      </c>
      <c r="J361">
        <v>1</v>
      </c>
      <c r="K361">
        <v>111890</v>
      </c>
      <c r="L361">
        <v>2</v>
      </c>
      <c r="M361">
        <v>3</v>
      </c>
      <c r="N361">
        <v>1</v>
      </c>
      <c r="O361">
        <v>41401</v>
      </c>
      <c r="P361">
        <v>42823</v>
      </c>
      <c r="Q361">
        <v>4168</v>
      </c>
      <c r="R361">
        <v>40390</v>
      </c>
      <c r="S361">
        <v>4148</v>
      </c>
      <c r="T361">
        <v>2724</v>
      </c>
      <c r="U361">
        <v>42789</v>
      </c>
      <c r="V361">
        <v>4280</v>
      </c>
      <c r="W361" t="s">
        <v>75</v>
      </c>
      <c r="X361">
        <v>412</v>
      </c>
      <c r="Y361" t="s">
        <v>69</v>
      </c>
      <c r="Z361" t="s">
        <v>71</v>
      </c>
      <c r="AA361" t="s">
        <v>87</v>
      </c>
      <c r="AB361" t="s">
        <v>116</v>
      </c>
      <c r="AC361" t="s">
        <v>89</v>
      </c>
      <c r="AD361">
        <v>3768</v>
      </c>
      <c r="AE361">
        <v>3723</v>
      </c>
      <c r="AF361">
        <v>66</v>
      </c>
      <c r="AG361">
        <v>3607</v>
      </c>
      <c r="AH361">
        <v>45</v>
      </c>
      <c r="AI361">
        <v>40</v>
      </c>
      <c r="AJ361">
        <v>8857</v>
      </c>
      <c r="AK361">
        <v>8872</v>
      </c>
      <c r="AL361">
        <v>9744</v>
      </c>
      <c r="AM361" t="s">
        <v>62</v>
      </c>
      <c r="AN361" t="s">
        <v>62</v>
      </c>
      <c r="AO361" t="s">
        <v>62</v>
      </c>
      <c r="AP361" t="s">
        <v>62</v>
      </c>
      <c r="AQ361" t="s">
        <v>62</v>
      </c>
      <c r="AR361" t="s">
        <v>62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1</v>
      </c>
      <c r="BB361">
        <v>-99</v>
      </c>
      <c r="BC361">
        <v>-99</v>
      </c>
      <c r="BD361">
        <v>-99</v>
      </c>
      <c r="BE361">
        <v>-99</v>
      </c>
      <c r="BF361">
        <v>-99</v>
      </c>
      <c r="BG361">
        <v>-99</v>
      </c>
      <c r="BH361">
        <f t="shared" si="105"/>
        <v>0</v>
      </c>
      <c r="BI361" t="str">
        <f t="shared" si="106"/>
        <v/>
      </c>
      <c r="BJ361" t="str">
        <f t="shared" si="107"/>
        <v/>
      </c>
      <c r="BK361" t="str">
        <f t="shared" si="108"/>
        <v/>
      </c>
      <c r="BL361" t="str">
        <f t="shared" si="109"/>
        <v/>
      </c>
      <c r="BM361" t="str">
        <f t="shared" si="110"/>
        <v/>
      </c>
      <c r="BN361" t="str">
        <f t="shared" si="111"/>
        <v/>
      </c>
      <c r="BO361" t="str">
        <f t="shared" si="112"/>
        <v/>
      </c>
      <c r="BP361" t="str">
        <f t="shared" si="113"/>
        <v/>
      </c>
      <c r="BQ361" t="str">
        <f t="shared" si="114"/>
        <v/>
      </c>
      <c r="BR361" t="str">
        <f t="shared" si="115"/>
        <v/>
      </c>
      <c r="BS361" t="str">
        <f t="shared" si="116"/>
        <v/>
      </c>
      <c r="BT361" t="str">
        <f t="shared" si="117"/>
        <v/>
      </c>
      <c r="BU361" t="str">
        <f t="shared" si="118"/>
        <v/>
      </c>
      <c r="BV361" t="str">
        <f t="shared" si="119"/>
        <v/>
      </c>
      <c r="BW361">
        <f t="shared" si="120"/>
        <v>0</v>
      </c>
      <c r="BX361">
        <f t="shared" si="121"/>
        <v>1</v>
      </c>
      <c r="BY361">
        <f t="shared" si="122"/>
        <v>0</v>
      </c>
      <c r="BZ361">
        <f t="shared" si="123"/>
        <v>0</v>
      </c>
      <c r="CA361">
        <f t="shared" si="124"/>
        <v>0</v>
      </c>
      <c r="CB361">
        <f t="shared" si="125"/>
        <v>1</v>
      </c>
    </row>
    <row r="362" spans="1:80" x14ac:dyDescent="0.35">
      <c r="A362">
        <v>5.6621094999999997</v>
      </c>
      <c r="B362">
        <v>2009</v>
      </c>
      <c r="C362">
        <v>62</v>
      </c>
      <c r="D362">
        <v>0</v>
      </c>
      <c r="E362">
        <v>2</v>
      </c>
      <c r="F362">
        <v>-9</v>
      </c>
      <c r="G362">
        <v>1</v>
      </c>
      <c r="H362">
        <v>25190</v>
      </c>
      <c r="I362">
        <v>10</v>
      </c>
      <c r="J362">
        <v>3</v>
      </c>
      <c r="K362">
        <v>50072</v>
      </c>
      <c r="L362">
        <v>2</v>
      </c>
      <c r="M362">
        <v>2</v>
      </c>
      <c r="N362">
        <v>6</v>
      </c>
      <c r="O362">
        <v>41091</v>
      </c>
      <c r="P362">
        <v>51881</v>
      </c>
      <c r="Q362">
        <v>389</v>
      </c>
      <c r="R362">
        <v>78551</v>
      </c>
      <c r="S362">
        <v>5849</v>
      </c>
      <c r="T362">
        <v>4589</v>
      </c>
      <c r="U362">
        <v>99591</v>
      </c>
      <c r="V362">
        <v>7885</v>
      </c>
      <c r="W362">
        <v>41401</v>
      </c>
      <c r="X362">
        <v>4271</v>
      </c>
      <c r="Y362">
        <v>2869</v>
      </c>
      <c r="Z362">
        <v>2762</v>
      </c>
      <c r="AA362">
        <v>4280</v>
      </c>
      <c r="AB362">
        <v>496</v>
      </c>
      <c r="AC362">
        <v>2859</v>
      </c>
      <c r="AD362">
        <v>3768</v>
      </c>
      <c r="AE362">
        <v>3722</v>
      </c>
      <c r="AF362">
        <v>66</v>
      </c>
      <c r="AG362">
        <v>3607</v>
      </c>
      <c r="AH362">
        <v>9671</v>
      </c>
      <c r="AI362">
        <v>8853</v>
      </c>
      <c r="AJ362">
        <v>45</v>
      </c>
      <c r="AK362">
        <v>40</v>
      </c>
      <c r="AL362">
        <v>8856</v>
      </c>
      <c r="AM362">
        <v>9960</v>
      </c>
      <c r="AN362">
        <v>9604</v>
      </c>
      <c r="AO362">
        <v>9904</v>
      </c>
      <c r="AP362">
        <v>9960</v>
      </c>
      <c r="AQ362">
        <v>9962</v>
      </c>
      <c r="AR362" t="s">
        <v>62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1</v>
      </c>
      <c r="BF362">
        <v>1</v>
      </c>
      <c r="BG362">
        <v>-99</v>
      </c>
      <c r="BH362">
        <f t="shared" si="105"/>
        <v>0</v>
      </c>
      <c r="BI362" t="str">
        <f t="shared" si="106"/>
        <v/>
      </c>
      <c r="BJ362" t="str">
        <f t="shared" si="107"/>
        <v/>
      </c>
      <c r="BK362" t="str">
        <f t="shared" si="108"/>
        <v/>
      </c>
      <c r="BL362" t="str">
        <f t="shared" si="109"/>
        <v/>
      </c>
      <c r="BM362" t="str">
        <f t="shared" si="110"/>
        <v/>
      </c>
      <c r="BN362" t="str">
        <f t="shared" si="111"/>
        <v/>
      </c>
      <c r="BO362" t="str">
        <f t="shared" si="112"/>
        <v/>
      </c>
      <c r="BP362" t="str">
        <f t="shared" si="113"/>
        <v/>
      </c>
      <c r="BQ362" t="str">
        <f t="shared" si="114"/>
        <v/>
      </c>
      <c r="BR362" t="str">
        <f t="shared" si="115"/>
        <v/>
      </c>
      <c r="BS362" t="str">
        <f t="shared" si="116"/>
        <v/>
      </c>
      <c r="BT362" t="str">
        <f t="shared" si="117"/>
        <v/>
      </c>
      <c r="BU362" t="str">
        <f t="shared" si="118"/>
        <v/>
      </c>
      <c r="BV362" t="str">
        <f t="shared" si="119"/>
        <v/>
      </c>
      <c r="BW362">
        <f t="shared" si="120"/>
        <v>0</v>
      </c>
      <c r="BX362">
        <f t="shared" si="121"/>
        <v>1</v>
      </c>
      <c r="BY362">
        <f t="shared" si="122"/>
        <v>1</v>
      </c>
      <c r="BZ362">
        <f t="shared" si="123"/>
        <v>1</v>
      </c>
      <c r="CA362">
        <f t="shared" si="124"/>
        <v>1</v>
      </c>
      <c r="CB362">
        <f t="shared" si="125"/>
        <v>1</v>
      </c>
    </row>
    <row r="363" spans="1:80" x14ac:dyDescent="0.35">
      <c r="A363">
        <v>5.6621094999999997</v>
      </c>
      <c r="B363">
        <v>2009</v>
      </c>
      <c r="C363">
        <v>62</v>
      </c>
      <c r="D363">
        <v>0</v>
      </c>
      <c r="E363">
        <v>3</v>
      </c>
      <c r="F363">
        <v>-9</v>
      </c>
      <c r="G363">
        <v>0</v>
      </c>
      <c r="H363">
        <v>36188</v>
      </c>
      <c r="I363">
        <v>2</v>
      </c>
      <c r="J363">
        <v>3</v>
      </c>
      <c r="K363">
        <v>137118</v>
      </c>
      <c r="L363">
        <v>4</v>
      </c>
      <c r="M363">
        <v>2</v>
      </c>
      <c r="N363">
        <v>1</v>
      </c>
      <c r="O363">
        <v>486</v>
      </c>
      <c r="P363">
        <v>41001</v>
      </c>
      <c r="Q363">
        <v>51881</v>
      </c>
      <c r="R363">
        <v>570</v>
      </c>
      <c r="S363">
        <v>5845</v>
      </c>
      <c r="T363">
        <v>41021</v>
      </c>
      <c r="U363">
        <v>4260</v>
      </c>
      <c r="V363">
        <v>99609</v>
      </c>
      <c r="W363">
        <v>4271</v>
      </c>
      <c r="X363">
        <v>78551</v>
      </c>
      <c r="Y363">
        <v>2875</v>
      </c>
      <c r="Z363">
        <v>5733</v>
      </c>
      <c r="AA363">
        <v>72888</v>
      </c>
      <c r="AB363">
        <v>2859</v>
      </c>
      <c r="AC363">
        <v>41401</v>
      </c>
      <c r="AD363">
        <v>3768</v>
      </c>
      <c r="AE363">
        <v>66</v>
      </c>
      <c r="AF363">
        <v>3768</v>
      </c>
      <c r="AG363">
        <v>3722</v>
      </c>
      <c r="AH363">
        <v>8856</v>
      </c>
      <c r="AI363">
        <v>3778</v>
      </c>
      <c r="AJ363" t="s">
        <v>62</v>
      </c>
      <c r="AK363" t="s">
        <v>62</v>
      </c>
      <c r="AL363" t="s">
        <v>62</v>
      </c>
      <c r="AM363" t="s">
        <v>62</v>
      </c>
      <c r="AN363" t="s">
        <v>62</v>
      </c>
      <c r="AO363" t="s">
        <v>62</v>
      </c>
      <c r="AP363" t="s">
        <v>62</v>
      </c>
      <c r="AQ363" t="s">
        <v>62</v>
      </c>
      <c r="AR363" t="s">
        <v>62</v>
      </c>
      <c r="AS363">
        <v>0</v>
      </c>
      <c r="AT363">
        <v>0</v>
      </c>
      <c r="AU363">
        <v>3</v>
      </c>
      <c r="AV363">
        <v>0</v>
      </c>
      <c r="AW363">
        <v>0</v>
      </c>
      <c r="AX363">
        <v>0</v>
      </c>
      <c r="AY363">
        <v>-99</v>
      </c>
      <c r="AZ363">
        <v>-99</v>
      </c>
      <c r="BA363">
        <v>-99</v>
      </c>
      <c r="BB363">
        <v>-99</v>
      </c>
      <c r="BC363">
        <v>-99</v>
      </c>
      <c r="BD363">
        <v>-99</v>
      </c>
      <c r="BE363">
        <v>-99</v>
      </c>
      <c r="BF363">
        <v>-99</v>
      </c>
      <c r="BG363">
        <v>-99</v>
      </c>
      <c r="BH363">
        <f t="shared" si="105"/>
        <v>0</v>
      </c>
      <c r="BI363" t="str">
        <f t="shared" si="106"/>
        <v/>
      </c>
      <c r="BJ363">
        <f t="shared" si="107"/>
        <v>3</v>
      </c>
      <c r="BK363" t="str">
        <f t="shared" si="108"/>
        <v/>
      </c>
      <c r="BL363" t="str">
        <f t="shared" si="109"/>
        <v/>
      </c>
      <c r="BM363" t="str">
        <f t="shared" si="110"/>
        <v/>
      </c>
      <c r="BN363" t="str">
        <f t="shared" si="111"/>
        <v/>
      </c>
      <c r="BO363" t="str">
        <f t="shared" si="112"/>
        <v/>
      </c>
      <c r="BP363" t="str">
        <f t="shared" si="113"/>
        <v/>
      </c>
      <c r="BQ363" t="str">
        <f t="shared" si="114"/>
        <v/>
      </c>
      <c r="BR363" t="str">
        <f t="shared" si="115"/>
        <v/>
      </c>
      <c r="BS363" t="str">
        <f t="shared" si="116"/>
        <v/>
      </c>
      <c r="BT363" t="str">
        <f t="shared" si="117"/>
        <v/>
      </c>
      <c r="BU363" t="str">
        <f t="shared" si="118"/>
        <v/>
      </c>
      <c r="BV363" t="str">
        <f t="shared" si="119"/>
        <v/>
      </c>
      <c r="BW363">
        <f t="shared" si="120"/>
        <v>0</v>
      </c>
      <c r="BX363">
        <f t="shared" si="121"/>
        <v>1</v>
      </c>
      <c r="BY363">
        <f t="shared" si="122"/>
        <v>1</v>
      </c>
      <c r="BZ363">
        <f t="shared" si="123"/>
        <v>2</v>
      </c>
      <c r="CA363">
        <f t="shared" si="124"/>
        <v>2</v>
      </c>
      <c r="CB363">
        <f t="shared" si="125"/>
        <v>0</v>
      </c>
    </row>
    <row r="364" spans="1:80" x14ac:dyDescent="0.35">
      <c r="A364">
        <v>4.5808131000000003</v>
      </c>
      <c r="B364">
        <v>2009</v>
      </c>
      <c r="C364">
        <v>62</v>
      </c>
      <c r="D364">
        <v>0</v>
      </c>
      <c r="E364">
        <v>3</v>
      </c>
      <c r="F364">
        <v>-9</v>
      </c>
      <c r="G364">
        <v>1</v>
      </c>
      <c r="H364">
        <v>37002</v>
      </c>
      <c r="I364">
        <v>8</v>
      </c>
      <c r="J364">
        <v>-9</v>
      </c>
      <c r="K364">
        <v>116187</v>
      </c>
      <c r="L364">
        <v>2</v>
      </c>
      <c r="M364">
        <v>3</v>
      </c>
      <c r="N364">
        <v>1</v>
      </c>
      <c r="O364">
        <v>41071</v>
      </c>
      <c r="P364">
        <v>51881</v>
      </c>
      <c r="Q364">
        <v>5856</v>
      </c>
      <c r="R364">
        <v>78551</v>
      </c>
      <c r="S364">
        <v>5184</v>
      </c>
      <c r="T364">
        <v>40493</v>
      </c>
      <c r="U364">
        <v>42822</v>
      </c>
      <c r="V364">
        <v>5849</v>
      </c>
      <c r="W364">
        <v>41401</v>
      </c>
      <c r="X364">
        <v>25042</v>
      </c>
      <c r="Y364">
        <v>4280</v>
      </c>
      <c r="Z364">
        <v>2724</v>
      </c>
      <c r="AA364">
        <v>4439</v>
      </c>
      <c r="AB364">
        <v>4148</v>
      </c>
      <c r="AC364">
        <v>2752</v>
      </c>
      <c r="AD364">
        <v>3768</v>
      </c>
      <c r="AE364">
        <v>3722</v>
      </c>
      <c r="AF364">
        <v>66</v>
      </c>
      <c r="AG364">
        <v>3606</v>
      </c>
      <c r="AH364">
        <v>8853</v>
      </c>
      <c r="AI364">
        <v>46</v>
      </c>
      <c r="AJ364">
        <v>41</v>
      </c>
      <c r="AK364">
        <v>8856</v>
      </c>
      <c r="AL364">
        <v>9671</v>
      </c>
      <c r="AM364">
        <v>3895</v>
      </c>
      <c r="AN364">
        <v>3895</v>
      </c>
      <c r="AO364">
        <v>3895</v>
      </c>
      <c r="AP364">
        <v>8851</v>
      </c>
      <c r="AQ364">
        <v>3995</v>
      </c>
      <c r="AR364">
        <v>9904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3</v>
      </c>
      <c r="BC364">
        <v>7</v>
      </c>
      <c r="BD364">
        <v>7</v>
      </c>
      <c r="BE364">
        <v>7</v>
      </c>
      <c r="BF364">
        <v>4</v>
      </c>
      <c r="BG364">
        <v>0</v>
      </c>
      <c r="BH364">
        <f t="shared" si="105"/>
        <v>0</v>
      </c>
      <c r="BI364" t="str">
        <f t="shared" si="106"/>
        <v/>
      </c>
      <c r="BJ364" t="str">
        <f t="shared" si="107"/>
        <v/>
      </c>
      <c r="BK364" t="str">
        <f t="shared" si="108"/>
        <v/>
      </c>
      <c r="BL364" t="str">
        <f t="shared" si="109"/>
        <v/>
      </c>
      <c r="BM364" t="str">
        <f t="shared" si="110"/>
        <v/>
      </c>
      <c r="BN364" t="str">
        <f t="shared" si="111"/>
        <v/>
      </c>
      <c r="BO364" t="str">
        <f t="shared" si="112"/>
        <v/>
      </c>
      <c r="BP364" t="str">
        <f t="shared" si="113"/>
        <v/>
      </c>
      <c r="BQ364" t="str">
        <f t="shared" si="114"/>
        <v/>
      </c>
      <c r="BR364" t="str">
        <f t="shared" si="115"/>
        <v/>
      </c>
      <c r="BS364" t="str">
        <f t="shared" si="116"/>
        <v/>
      </c>
      <c r="BT364" t="str">
        <f t="shared" si="117"/>
        <v/>
      </c>
      <c r="BU364" t="str">
        <f t="shared" si="118"/>
        <v/>
      </c>
      <c r="BV364" t="str">
        <f t="shared" si="119"/>
        <v/>
      </c>
      <c r="BW364">
        <f t="shared" si="120"/>
        <v>0</v>
      </c>
      <c r="BX364">
        <f t="shared" si="121"/>
        <v>1</v>
      </c>
      <c r="BY364">
        <f t="shared" si="122"/>
        <v>1</v>
      </c>
      <c r="BZ364">
        <f t="shared" si="123"/>
        <v>1</v>
      </c>
      <c r="CA364">
        <f t="shared" si="124"/>
        <v>1</v>
      </c>
      <c r="CB364">
        <f t="shared" si="125"/>
        <v>1</v>
      </c>
    </row>
    <row r="365" spans="1:80" x14ac:dyDescent="0.35">
      <c r="A365">
        <v>5.4423605999999998</v>
      </c>
      <c r="B365">
        <v>2009</v>
      </c>
      <c r="C365">
        <v>62</v>
      </c>
      <c r="D365">
        <v>1</v>
      </c>
      <c r="E365">
        <v>4</v>
      </c>
      <c r="F365">
        <v>-9</v>
      </c>
      <c r="G365">
        <v>0</v>
      </c>
      <c r="H365">
        <v>40074</v>
      </c>
      <c r="I365">
        <v>2</v>
      </c>
      <c r="J365">
        <v>1</v>
      </c>
      <c r="K365">
        <v>136564</v>
      </c>
      <c r="L365">
        <v>2</v>
      </c>
      <c r="M365">
        <v>1</v>
      </c>
      <c r="N365">
        <v>20</v>
      </c>
      <c r="O365">
        <v>4241</v>
      </c>
      <c r="P365">
        <v>2866</v>
      </c>
      <c r="Q365">
        <v>42789</v>
      </c>
      <c r="R365">
        <v>78552</v>
      </c>
      <c r="S365">
        <v>2760</v>
      </c>
      <c r="T365">
        <v>5845</v>
      </c>
      <c r="U365">
        <v>496</v>
      </c>
      <c r="V365">
        <v>389</v>
      </c>
      <c r="W365">
        <v>78551</v>
      </c>
      <c r="X365">
        <v>99592</v>
      </c>
      <c r="Y365">
        <v>4275</v>
      </c>
      <c r="Z365">
        <v>5180</v>
      </c>
      <c r="AA365">
        <v>48241</v>
      </c>
      <c r="AB365">
        <v>41401</v>
      </c>
      <c r="AC365">
        <v>51881</v>
      </c>
      <c r="AD365">
        <v>3768</v>
      </c>
      <c r="AE365">
        <v>3596</v>
      </c>
      <c r="AF365">
        <v>8853</v>
      </c>
      <c r="AG365">
        <v>40</v>
      </c>
      <c r="AH365">
        <v>45</v>
      </c>
      <c r="AI365">
        <v>9672</v>
      </c>
      <c r="AJ365">
        <v>66</v>
      </c>
      <c r="AK365">
        <v>8964</v>
      </c>
      <c r="AL365">
        <v>3995</v>
      </c>
      <c r="AM365">
        <v>9960</v>
      </c>
      <c r="AN365">
        <v>8856</v>
      </c>
      <c r="AO365">
        <v>3606</v>
      </c>
      <c r="AP365">
        <v>3895</v>
      </c>
      <c r="AQ365">
        <v>3723</v>
      </c>
      <c r="AR365" t="s">
        <v>62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0</v>
      </c>
      <c r="AY365">
        <v>1</v>
      </c>
      <c r="AZ365">
        <v>1</v>
      </c>
      <c r="BA365">
        <v>8</v>
      </c>
      <c r="BB365">
        <v>8</v>
      </c>
      <c r="BC365">
        <v>1</v>
      </c>
      <c r="BD365">
        <v>1</v>
      </c>
      <c r="BE365">
        <v>7</v>
      </c>
      <c r="BF365">
        <v>1</v>
      </c>
      <c r="BG365">
        <v>-99</v>
      </c>
      <c r="BH365">
        <f t="shared" si="105"/>
        <v>1</v>
      </c>
      <c r="BI365" t="str">
        <f t="shared" si="106"/>
        <v/>
      </c>
      <c r="BJ365" t="str">
        <f t="shared" si="107"/>
        <v/>
      </c>
      <c r="BK365" t="str">
        <f t="shared" si="108"/>
        <v/>
      </c>
      <c r="BL365" t="str">
        <f t="shared" si="109"/>
        <v/>
      </c>
      <c r="BM365" t="str">
        <f t="shared" si="110"/>
        <v/>
      </c>
      <c r="BN365" t="str">
        <f t="shared" si="111"/>
        <v/>
      </c>
      <c r="BO365" t="str">
        <f t="shared" si="112"/>
        <v/>
      </c>
      <c r="BP365" t="str">
        <f t="shared" si="113"/>
        <v/>
      </c>
      <c r="BQ365" t="str">
        <f t="shared" si="114"/>
        <v/>
      </c>
      <c r="BR365" t="str">
        <f t="shared" si="115"/>
        <v/>
      </c>
      <c r="BS365" t="str">
        <f t="shared" si="116"/>
        <v/>
      </c>
      <c r="BT365" t="str">
        <f t="shared" si="117"/>
        <v/>
      </c>
      <c r="BU365" t="str">
        <f t="shared" si="118"/>
        <v/>
      </c>
      <c r="BV365" t="str">
        <f t="shared" si="119"/>
        <v/>
      </c>
      <c r="BW365">
        <f t="shared" si="120"/>
        <v>1</v>
      </c>
      <c r="BX365">
        <f t="shared" si="121"/>
        <v>1</v>
      </c>
      <c r="BY365">
        <f t="shared" si="122"/>
        <v>1</v>
      </c>
      <c r="BZ365">
        <f t="shared" si="123"/>
        <v>0</v>
      </c>
      <c r="CA365">
        <f t="shared" si="124"/>
        <v>0</v>
      </c>
      <c r="CB365">
        <f t="shared" si="125"/>
        <v>0</v>
      </c>
    </row>
    <row r="366" spans="1:80" x14ac:dyDescent="0.35">
      <c r="A366">
        <v>3.8217538000000002</v>
      </c>
      <c r="B366">
        <v>2009</v>
      </c>
      <c r="C366">
        <v>62</v>
      </c>
      <c r="D366">
        <v>0</v>
      </c>
      <c r="E366">
        <v>1</v>
      </c>
      <c r="F366">
        <v>3</v>
      </c>
      <c r="G366">
        <v>0</v>
      </c>
      <c r="H366">
        <v>42010</v>
      </c>
      <c r="I366">
        <v>5</v>
      </c>
      <c r="J366">
        <v>1</v>
      </c>
      <c r="K366">
        <v>112330</v>
      </c>
      <c r="L366">
        <v>2</v>
      </c>
      <c r="M366">
        <v>3</v>
      </c>
      <c r="N366">
        <v>1</v>
      </c>
      <c r="O366">
        <v>41401</v>
      </c>
      <c r="P366">
        <v>42823</v>
      </c>
      <c r="Q366">
        <v>4111</v>
      </c>
      <c r="R366">
        <v>4280</v>
      </c>
      <c r="S366">
        <v>43822</v>
      </c>
      <c r="T366">
        <v>4148</v>
      </c>
      <c r="U366">
        <v>25000</v>
      </c>
      <c r="V366">
        <v>4019</v>
      </c>
      <c r="W366" t="s">
        <v>76</v>
      </c>
      <c r="X366" t="s">
        <v>61</v>
      </c>
      <c r="Y366" t="s">
        <v>61</v>
      </c>
      <c r="Z366" t="s">
        <v>61</v>
      </c>
      <c r="AA366" t="s">
        <v>61</v>
      </c>
      <c r="AB366" t="s">
        <v>61</v>
      </c>
      <c r="AC366" t="s">
        <v>61</v>
      </c>
      <c r="AD366">
        <v>3768</v>
      </c>
      <c r="AE366">
        <v>66</v>
      </c>
      <c r="AF366">
        <v>3722</v>
      </c>
      <c r="AG366">
        <v>8853</v>
      </c>
      <c r="AH366">
        <v>8856</v>
      </c>
      <c r="AI366">
        <v>3607</v>
      </c>
      <c r="AJ366">
        <v>45</v>
      </c>
      <c r="AK366">
        <v>40</v>
      </c>
      <c r="AL366">
        <v>9919</v>
      </c>
      <c r="AM366">
        <v>9744</v>
      </c>
      <c r="AN366" t="s">
        <v>62</v>
      </c>
      <c r="AO366" t="s">
        <v>62</v>
      </c>
      <c r="AP366" t="s">
        <v>62</v>
      </c>
      <c r="AQ366" t="s">
        <v>62</v>
      </c>
      <c r="AR366" t="s">
        <v>62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-99</v>
      </c>
      <c r="BD366">
        <v>-99</v>
      </c>
      <c r="BE366">
        <v>-99</v>
      </c>
      <c r="BF366">
        <v>-99</v>
      </c>
      <c r="BG366">
        <v>-99</v>
      </c>
      <c r="BH366">
        <f t="shared" si="105"/>
        <v>1</v>
      </c>
      <c r="BI366" t="str">
        <f t="shared" si="106"/>
        <v/>
      </c>
      <c r="BJ366" t="str">
        <f t="shared" si="107"/>
        <v/>
      </c>
      <c r="BK366" t="str">
        <f t="shared" si="108"/>
        <v/>
      </c>
      <c r="BL366" t="str">
        <f t="shared" si="109"/>
        <v/>
      </c>
      <c r="BM366" t="str">
        <f t="shared" si="110"/>
        <v/>
      </c>
      <c r="BN366" t="str">
        <f t="shared" si="111"/>
        <v/>
      </c>
      <c r="BO366" t="str">
        <f t="shared" si="112"/>
        <v/>
      </c>
      <c r="BP366" t="str">
        <f t="shared" si="113"/>
        <v/>
      </c>
      <c r="BQ366" t="str">
        <f t="shared" si="114"/>
        <v/>
      </c>
      <c r="BR366" t="str">
        <f t="shared" si="115"/>
        <v/>
      </c>
      <c r="BS366" t="str">
        <f t="shared" si="116"/>
        <v/>
      </c>
      <c r="BT366" t="str">
        <f t="shared" si="117"/>
        <v/>
      </c>
      <c r="BU366" t="str">
        <f t="shared" si="118"/>
        <v/>
      </c>
      <c r="BV366" t="str">
        <f t="shared" si="119"/>
        <v/>
      </c>
      <c r="BW366">
        <f t="shared" si="120"/>
        <v>1</v>
      </c>
      <c r="BX366">
        <f t="shared" si="121"/>
        <v>1</v>
      </c>
      <c r="BY366">
        <f t="shared" si="122"/>
        <v>0</v>
      </c>
      <c r="BZ366">
        <f t="shared" si="123"/>
        <v>0</v>
      </c>
      <c r="CA366">
        <f t="shared" si="124"/>
        <v>0</v>
      </c>
      <c r="CB366">
        <f t="shared" si="125"/>
        <v>1</v>
      </c>
    </row>
    <row r="367" spans="1:80" x14ac:dyDescent="0.35">
      <c r="A367">
        <v>5.151535</v>
      </c>
      <c r="B367">
        <v>2009</v>
      </c>
      <c r="C367">
        <v>62</v>
      </c>
      <c r="D367">
        <v>0</v>
      </c>
      <c r="E367">
        <v>2</v>
      </c>
      <c r="F367">
        <v>-9</v>
      </c>
      <c r="G367">
        <v>0</v>
      </c>
      <c r="H367">
        <v>48442</v>
      </c>
      <c r="I367">
        <v>30</v>
      </c>
      <c r="J367">
        <v>3</v>
      </c>
      <c r="K367">
        <v>383493</v>
      </c>
      <c r="L367">
        <v>3</v>
      </c>
      <c r="M367">
        <v>2</v>
      </c>
      <c r="N367">
        <v>1</v>
      </c>
      <c r="O367">
        <v>41071</v>
      </c>
      <c r="P367">
        <v>42823</v>
      </c>
      <c r="Q367">
        <v>4254</v>
      </c>
      <c r="R367">
        <v>4258</v>
      </c>
      <c r="S367">
        <v>41401</v>
      </c>
      <c r="T367">
        <v>4280</v>
      </c>
      <c r="U367" t="s">
        <v>70</v>
      </c>
      <c r="V367">
        <v>71590</v>
      </c>
      <c r="W367">
        <v>412</v>
      </c>
      <c r="X367">
        <v>3051</v>
      </c>
      <c r="Y367">
        <v>7840</v>
      </c>
      <c r="Z367">
        <v>40291</v>
      </c>
      <c r="AA367">
        <v>79902</v>
      </c>
      <c r="AB367">
        <v>496</v>
      </c>
      <c r="AC367">
        <v>4414</v>
      </c>
      <c r="AD367">
        <v>3768</v>
      </c>
      <c r="AE367">
        <v>66</v>
      </c>
      <c r="AF367">
        <v>3606</v>
      </c>
      <c r="AG367">
        <v>41</v>
      </c>
      <c r="AH367">
        <v>47</v>
      </c>
      <c r="AI367">
        <v>8848</v>
      </c>
      <c r="AJ367">
        <v>8842</v>
      </c>
      <c r="AK367" t="s">
        <v>62</v>
      </c>
      <c r="AL367" t="s">
        <v>62</v>
      </c>
      <c r="AM367" t="s">
        <v>62</v>
      </c>
      <c r="AN367" t="s">
        <v>62</v>
      </c>
      <c r="AO367" t="s">
        <v>62</v>
      </c>
      <c r="AP367" t="s">
        <v>62</v>
      </c>
      <c r="AQ367" t="s">
        <v>62</v>
      </c>
      <c r="AR367" t="s">
        <v>62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-99</v>
      </c>
      <c r="BA367">
        <v>-99</v>
      </c>
      <c r="BB367">
        <v>-99</v>
      </c>
      <c r="BC367">
        <v>-99</v>
      </c>
      <c r="BD367">
        <v>-99</v>
      </c>
      <c r="BE367">
        <v>-99</v>
      </c>
      <c r="BF367">
        <v>-99</v>
      </c>
      <c r="BG367">
        <v>-99</v>
      </c>
      <c r="BH367">
        <f t="shared" si="105"/>
        <v>1</v>
      </c>
      <c r="BI367" t="str">
        <f t="shared" si="106"/>
        <v/>
      </c>
      <c r="BJ367" t="str">
        <f t="shared" si="107"/>
        <v/>
      </c>
      <c r="BK367" t="str">
        <f t="shared" si="108"/>
        <v/>
      </c>
      <c r="BL367" t="str">
        <f t="shared" si="109"/>
        <v/>
      </c>
      <c r="BM367" t="str">
        <f t="shared" si="110"/>
        <v/>
      </c>
      <c r="BN367" t="str">
        <f t="shared" si="111"/>
        <v/>
      </c>
      <c r="BO367" t="str">
        <f t="shared" si="112"/>
        <v/>
      </c>
      <c r="BP367" t="str">
        <f t="shared" si="113"/>
        <v/>
      </c>
      <c r="BQ367" t="str">
        <f t="shared" si="114"/>
        <v/>
      </c>
      <c r="BR367" t="str">
        <f t="shared" si="115"/>
        <v/>
      </c>
      <c r="BS367" t="str">
        <f t="shared" si="116"/>
        <v/>
      </c>
      <c r="BT367" t="str">
        <f t="shared" si="117"/>
        <v/>
      </c>
      <c r="BU367" t="str">
        <f t="shared" si="118"/>
        <v/>
      </c>
      <c r="BV367" t="str">
        <f t="shared" si="119"/>
        <v/>
      </c>
      <c r="BW367">
        <f t="shared" si="120"/>
        <v>1</v>
      </c>
      <c r="BX367">
        <f t="shared" si="121"/>
        <v>1</v>
      </c>
      <c r="BY367">
        <f t="shared" si="122"/>
        <v>0</v>
      </c>
      <c r="BZ367">
        <f t="shared" si="123"/>
        <v>1</v>
      </c>
      <c r="CA367">
        <f t="shared" si="124"/>
        <v>1</v>
      </c>
      <c r="CB367">
        <f t="shared" si="125"/>
        <v>1</v>
      </c>
    </row>
    <row r="368" spans="1:80" x14ac:dyDescent="0.35">
      <c r="A368">
        <v>4.4836565000000004</v>
      </c>
      <c r="B368">
        <v>2009</v>
      </c>
      <c r="C368">
        <v>62</v>
      </c>
      <c r="D368">
        <v>0</v>
      </c>
      <c r="E368">
        <v>1</v>
      </c>
      <c r="F368">
        <v>2</v>
      </c>
      <c r="G368">
        <v>0</v>
      </c>
      <c r="H368">
        <v>53061</v>
      </c>
      <c r="I368">
        <v>2</v>
      </c>
      <c r="J368">
        <v>1</v>
      </c>
      <c r="K368">
        <v>62961</v>
      </c>
      <c r="L368">
        <v>3</v>
      </c>
      <c r="M368">
        <v>3</v>
      </c>
      <c r="N368">
        <v>5</v>
      </c>
      <c r="O368">
        <v>4241</v>
      </c>
      <c r="P368">
        <v>4254</v>
      </c>
      <c r="Q368">
        <v>42822</v>
      </c>
      <c r="R368">
        <v>41401</v>
      </c>
      <c r="S368">
        <v>42731</v>
      </c>
      <c r="T368">
        <v>4280</v>
      </c>
      <c r="U368">
        <v>2724</v>
      </c>
      <c r="V368">
        <v>5859</v>
      </c>
      <c r="W368">
        <v>40390</v>
      </c>
      <c r="X368" t="s">
        <v>65</v>
      </c>
      <c r="Y368">
        <v>5533</v>
      </c>
      <c r="Z368">
        <v>53081</v>
      </c>
      <c r="AA368" t="s">
        <v>97</v>
      </c>
      <c r="AB368" t="s">
        <v>71</v>
      </c>
      <c r="AC368" t="s">
        <v>69</v>
      </c>
      <c r="AD368">
        <v>3521</v>
      </c>
      <c r="AE368">
        <v>3723</v>
      </c>
      <c r="AF368">
        <v>3611</v>
      </c>
      <c r="AG368">
        <v>3768</v>
      </c>
      <c r="AH368">
        <v>3961</v>
      </c>
      <c r="AI368">
        <v>8853</v>
      </c>
      <c r="AJ368">
        <v>8856</v>
      </c>
      <c r="AK368">
        <v>9904</v>
      </c>
      <c r="AL368">
        <v>9905</v>
      </c>
      <c r="AM368">
        <v>9907</v>
      </c>
      <c r="AN368" t="s">
        <v>62</v>
      </c>
      <c r="AO368" t="s">
        <v>62</v>
      </c>
      <c r="AP368" t="s">
        <v>62</v>
      </c>
      <c r="AQ368" t="s">
        <v>62</v>
      </c>
      <c r="AR368" t="s">
        <v>62</v>
      </c>
      <c r="AS368">
        <v>1</v>
      </c>
      <c r="AT368">
        <v>0</v>
      </c>
      <c r="AU368">
        <v>1</v>
      </c>
      <c r="AV368">
        <v>1</v>
      </c>
      <c r="AW368">
        <v>1</v>
      </c>
      <c r="AX368">
        <v>0</v>
      </c>
      <c r="AY368">
        <v>0</v>
      </c>
      <c r="AZ368">
        <v>1</v>
      </c>
      <c r="BA368">
        <v>1</v>
      </c>
      <c r="BB368">
        <v>1</v>
      </c>
      <c r="BC368">
        <v>-99</v>
      </c>
      <c r="BD368">
        <v>-99</v>
      </c>
      <c r="BE368">
        <v>-99</v>
      </c>
      <c r="BF368">
        <v>-99</v>
      </c>
      <c r="BG368">
        <v>-99</v>
      </c>
      <c r="BH368" t="str">
        <f t="shared" si="105"/>
        <v/>
      </c>
      <c r="BI368" t="str">
        <f t="shared" si="106"/>
        <v/>
      </c>
      <c r="BJ368" t="str">
        <f t="shared" si="107"/>
        <v/>
      </c>
      <c r="BK368">
        <f t="shared" si="108"/>
        <v>1</v>
      </c>
      <c r="BL368" t="str">
        <f t="shared" si="109"/>
        <v/>
      </c>
      <c r="BM368" t="str">
        <f t="shared" si="110"/>
        <v/>
      </c>
      <c r="BN368" t="str">
        <f t="shared" si="111"/>
        <v/>
      </c>
      <c r="BO368" t="str">
        <f t="shared" si="112"/>
        <v/>
      </c>
      <c r="BP368" t="str">
        <f t="shared" si="113"/>
        <v/>
      </c>
      <c r="BQ368" t="str">
        <f t="shared" si="114"/>
        <v/>
      </c>
      <c r="BR368" t="str">
        <f t="shared" si="115"/>
        <v/>
      </c>
      <c r="BS368" t="str">
        <f t="shared" si="116"/>
        <v/>
      </c>
      <c r="BT368" t="str">
        <f t="shared" si="117"/>
        <v/>
      </c>
      <c r="BU368" t="str">
        <f t="shared" si="118"/>
        <v/>
      </c>
      <c r="BV368" t="str">
        <f t="shared" si="119"/>
        <v/>
      </c>
      <c r="BW368">
        <f t="shared" si="120"/>
        <v>1</v>
      </c>
      <c r="BX368">
        <f t="shared" si="121"/>
        <v>0</v>
      </c>
      <c r="BY368">
        <f t="shared" si="122"/>
        <v>0</v>
      </c>
      <c r="BZ368">
        <f t="shared" si="123"/>
        <v>0</v>
      </c>
      <c r="CA368">
        <f t="shared" si="124"/>
        <v>0</v>
      </c>
      <c r="CB368">
        <f t="shared" si="125"/>
        <v>1</v>
      </c>
    </row>
    <row r="369" spans="1:80" x14ac:dyDescent="0.35">
      <c r="A369">
        <v>5.2392257999999998</v>
      </c>
      <c r="B369">
        <v>2009</v>
      </c>
      <c r="C369">
        <v>62</v>
      </c>
      <c r="D369">
        <v>0</v>
      </c>
      <c r="E369">
        <v>1</v>
      </c>
      <c r="F369">
        <v>3</v>
      </c>
      <c r="G369">
        <v>0</v>
      </c>
      <c r="H369">
        <v>53065</v>
      </c>
      <c r="I369">
        <v>1</v>
      </c>
      <c r="J369">
        <v>1</v>
      </c>
      <c r="K369">
        <v>236845</v>
      </c>
      <c r="L369">
        <v>3</v>
      </c>
      <c r="M369">
        <v>3</v>
      </c>
      <c r="N369">
        <v>1</v>
      </c>
      <c r="O369">
        <v>4280</v>
      </c>
      <c r="P369">
        <v>41071</v>
      </c>
      <c r="Q369">
        <v>4271</v>
      </c>
      <c r="R369">
        <v>4168</v>
      </c>
      <c r="S369">
        <v>2875</v>
      </c>
      <c r="T369">
        <v>51883</v>
      </c>
      <c r="U369">
        <v>5990</v>
      </c>
      <c r="V369">
        <v>25000</v>
      </c>
      <c r="W369">
        <v>41401</v>
      </c>
      <c r="X369">
        <v>4148</v>
      </c>
      <c r="Y369">
        <v>78930</v>
      </c>
      <c r="Z369">
        <v>6084</v>
      </c>
      <c r="AA369" t="s">
        <v>59</v>
      </c>
      <c r="AB369">
        <v>496</v>
      </c>
      <c r="AC369">
        <v>3051</v>
      </c>
      <c r="AD369">
        <v>3768</v>
      </c>
      <c r="AE369">
        <v>66</v>
      </c>
      <c r="AF369">
        <v>9920</v>
      </c>
      <c r="AG369">
        <v>3606</v>
      </c>
      <c r="AH369">
        <v>45</v>
      </c>
      <c r="AI369">
        <v>40</v>
      </c>
      <c r="AJ369" t="s">
        <v>62</v>
      </c>
      <c r="AK369" t="s">
        <v>62</v>
      </c>
      <c r="AL369" t="s">
        <v>62</v>
      </c>
      <c r="AM369" t="s">
        <v>62</v>
      </c>
      <c r="AN369" t="s">
        <v>62</v>
      </c>
      <c r="AO369" t="s">
        <v>62</v>
      </c>
      <c r="AP369" t="s">
        <v>62</v>
      </c>
      <c r="AQ369" t="s">
        <v>62</v>
      </c>
      <c r="AR369" t="s">
        <v>62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-99</v>
      </c>
      <c r="AZ369">
        <v>-99</v>
      </c>
      <c r="BA369">
        <v>-99</v>
      </c>
      <c r="BB369">
        <v>-99</v>
      </c>
      <c r="BC369">
        <v>-99</v>
      </c>
      <c r="BD369">
        <v>-99</v>
      </c>
      <c r="BE369">
        <v>-99</v>
      </c>
      <c r="BF369">
        <v>-99</v>
      </c>
      <c r="BG369">
        <v>-99</v>
      </c>
      <c r="BH369">
        <f t="shared" si="105"/>
        <v>1</v>
      </c>
      <c r="BI369" t="str">
        <f t="shared" si="106"/>
        <v/>
      </c>
      <c r="BJ369" t="str">
        <f t="shared" si="107"/>
        <v/>
      </c>
      <c r="BK369" t="str">
        <f t="shared" si="108"/>
        <v/>
      </c>
      <c r="BL369" t="str">
        <f t="shared" si="109"/>
        <v/>
      </c>
      <c r="BM369" t="str">
        <f t="shared" si="110"/>
        <v/>
      </c>
      <c r="BN369" t="str">
        <f t="shared" si="111"/>
        <v/>
      </c>
      <c r="BO369" t="str">
        <f t="shared" si="112"/>
        <v/>
      </c>
      <c r="BP369" t="str">
        <f t="shared" si="113"/>
        <v/>
      </c>
      <c r="BQ369" t="str">
        <f t="shared" si="114"/>
        <v/>
      </c>
      <c r="BR369" t="str">
        <f t="shared" si="115"/>
        <v/>
      </c>
      <c r="BS369" t="str">
        <f t="shared" si="116"/>
        <v/>
      </c>
      <c r="BT369" t="str">
        <f t="shared" si="117"/>
        <v/>
      </c>
      <c r="BU369" t="str">
        <f t="shared" si="118"/>
        <v/>
      </c>
      <c r="BV369" t="str">
        <f t="shared" si="119"/>
        <v/>
      </c>
      <c r="BW369">
        <f t="shared" si="120"/>
        <v>1</v>
      </c>
      <c r="BX369">
        <f t="shared" si="121"/>
        <v>1</v>
      </c>
      <c r="BY369">
        <f t="shared" si="122"/>
        <v>0</v>
      </c>
      <c r="BZ369">
        <f t="shared" si="123"/>
        <v>1</v>
      </c>
      <c r="CA369">
        <f t="shared" si="124"/>
        <v>1</v>
      </c>
      <c r="CB369">
        <f t="shared" si="125"/>
        <v>1</v>
      </c>
    </row>
    <row r="370" spans="1:80" x14ac:dyDescent="0.35">
      <c r="A370">
        <v>5.0364098999999998</v>
      </c>
      <c r="B370">
        <v>2010</v>
      </c>
      <c r="C370">
        <v>62</v>
      </c>
      <c r="D370">
        <v>0</v>
      </c>
      <c r="E370">
        <v>1</v>
      </c>
      <c r="F370">
        <v>3</v>
      </c>
      <c r="G370">
        <v>0</v>
      </c>
      <c r="H370">
        <v>29017</v>
      </c>
      <c r="I370">
        <v>7</v>
      </c>
      <c r="J370">
        <v>1</v>
      </c>
      <c r="K370">
        <v>124140</v>
      </c>
      <c r="L370">
        <v>3</v>
      </c>
      <c r="M370">
        <v>1</v>
      </c>
      <c r="N370">
        <v>1</v>
      </c>
      <c r="O370">
        <v>41071</v>
      </c>
      <c r="P370">
        <v>4254</v>
      </c>
      <c r="Q370">
        <v>71590</v>
      </c>
      <c r="R370">
        <v>25000</v>
      </c>
      <c r="S370">
        <v>2724</v>
      </c>
      <c r="T370">
        <v>4019</v>
      </c>
      <c r="U370">
        <v>43889</v>
      </c>
      <c r="V370">
        <v>41401</v>
      </c>
      <c r="W370">
        <v>72887</v>
      </c>
      <c r="X370">
        <v>4280</v>
      </c>
      <c r="Y370">
        <v>3051</v>
      </c>
      <c r="Z370">
        <v>4240</v>
      </c>
      <c r="AA370">
        <v>78609</v>
      </c>
      <c r="AB370">
        <v>3569</v>
      </c>
      <c r="AC370">
        <v>5849</v>
      </c>
      <c r="AD370">
        <v>3768</v>
      </c>
      <c r="AE370">
        <v>3607</v>
      </c>
      <c r="AF370">
        <v>9604</v>
      </c>
      <c r="AG370">
        <v>9671</v>
      </c>
      <c r="AH370">
        <v>3606</v>
      </c>
      <c r="AI370">
        <v>8856</v>
      </c>
      <c r="AJ370">
        <v>8853</v>
      </c>
      <c r="AK370">
        <v>3722</v>
      </c>
      <c r="AL370">
        <v>66</v>
      </c>
      <c r="AM370" t="s">
        <v>62</v>
      </c>
      <c r="AN370" t="s">
        <v>62</v>
      </c>
      <c r="AO370" t="s">
        <v>62</v>
      </c>
      <c r="AP370" t="s">
        <v>62</v>
      </c>
      <c r="AQ370" t="s">
        <v>62</v>
      </c>
      <c r="AR370" t="s">
        <v>62</v>
      </c>
      <c r="AS370">
        <v>2</v>
      </c>
      <c r="AT370">
        <v>2</v>
      </c>
      <c r="AU370">
        <v>2</v>
      </c>
      <c r="AV370">
        <v>2</v>
      </c>
      <c r="AW370">
        <v>2</v>
      </c>
      <c r="AX370">
        <v>1</v>
      </c>
      <c r="AY370">
        <v>1</v>
      </c>
      <c r="AZ370">
        <v>1</v>
      </c>
      <c r="BA370">
        <v>2</v>
      </c>
      <c r="BB370">
        <v>-99</v>
      </c>
      <c r="BC370">
        <v>-99</v>
      </c>
      <c r="BD370">
        <v>-99</v>
      </c>
      <c r="BE370">
        <v>-99</v>
      </c>
      <c r="BF370">
        <v>-99</v>
      </c>
      <c r="BG370">
        <v>-99</v>
      </c>
      <c r="BH370">
        <f t="shared" si="105"/>
        <v>2</v>
      </c>
      <c r="BI370" t="str">
        <f t="shared" si="106"/>
        <v/>
      </c>
      <c r="BJ370" t="str">
        <f t="shared" si="107"/>
        <v/>
      </c>
      <c r="BK370" t="str">
        <f t="shared" si="108"/>
        <v/>
      </c>
      <c r="BL370" t="str">
        <f t="shared" si="109"/>
        <v/>
      </c>
      <c r="BM370" t="str">
        <f t="shared" si="110"/>
        <v/>
      </c>
      <c r="BN370" t="str">
        <f t="shared" si="111"/>
        <v/>
      </c>
      <c r="BO370" t="str">
        <f t="shared" si="112"/>
        <v/>
      </c>
      <c r="BP370" t="str">
        <f t="shared" si="113"/>
        <v/>
      </c>
      <c r="BQ370" t="str">
        <f t="shared" si="114"/>
        <v/>
      </c>
      <c r="BR370" t="str">
        <f t="shared" si="115"/>
        <v/>
      </c>
      <c r="BS370" t="str">
        <f t="shared" si="116"/>
        <v/>
      </c>
      <c r="BT370" t="str">
        <f t="shared" si="117"/>
        <v/>
      </c>
      <c r="BU370" t="str">
        <f t="shared" si="118"/>
        <v/>
      </c>
      <c r="BV370" t="str">
        <f t="shared" si="119"/>
        <v/>
      </c>
      <c r="BW370">
        <f t="shared" si="120"/>
        <v>2</v>
      </c>
      <c r="BX370">
        <f t="shared" si="121"/>
        <v>1</v>
      </c>
      <c r="BY370">
        <f t="shared" si="122"/>
        <v>0</v>
      </c>
      <c r="BZ370">
        <f t="shared" si="123"/>
        <v>1</v>
      </c>
      <c r="CA370">
        <f t="shared" si="124"/>
        <v>1</v>
      </c>
      <c r="CB370">
        <f t="shared" si="125"/>
        <v>1</v>
      </c>
    </row>
    <row r="371" spans="1:80" x14ac:dyDescent="0.35">
      <c r="A371">
        <v>5.4700958999999996</v>
      </c>
      <c r="B371">
        <v>2010</v>
      </c>
      <c r="C371">
        <v>62</v>
      </c>
      <c r="D371">
        <v>1</v>
      </c>
      <c r="E371">
        <v>3</v>
      </c>
      <c r="F371">
        <v>3</v>
      </c>
      <c r="G371">
        <v>0</v>
      </c>
      <c r="H371">
        <v>36188</v>
      </c>
      <c r="I371">
        <v>1</v>
      </c>
      <c r="J371">
        <v>1</v>
      </c>
      <c r="K371">
        <v>182274</v>
      </c>
      <c r="L371">
        <v>4</v>
      </c>
      <c r="M371">
        <v>1</v>
      </c>
      <c r="N371">
        <v>20</v>
      </c>
      <c r="O371">
        <v>42843</v>
      </c>
      <c r="P371">
        <v>34830</v>
      </c>
      <c r="Q371">
        <v>845</v>
      </c>
      <c r="R371">
        <v>51883</v>
      </c>
      <c r="S371">
        <v>4111</v>
      </c>
      <c r="T371" t="s">
        <v>81</v>
      </c>
      <c r="U371">
        <v>4928</v>
      </c>
      <c r="V371">
        <v>60000</v>
      </c>
      <c r="W371">
        <v>41401</v>
      </c>
      <c r="X371">
        <v>4280</v>
      </c>
      <c r="Y371">
        <v>2749</v>
      </c>
      <c r="Z371" t="s">
        <v>61</v>
      </c>
      <c r="AA371" t="s">
        <v>61</v>
      </c>
      <c r="AB371" t="s">
        <v>61</v>
      </c>
      <c r="AC371" t="s">
        <v>61</v>
      </c>
      <c r="AD371">
        <v>3768</v>
      </c>
      <c r="AE371">
        <v>3722</v>
      </c>
      <c r="AF371">
        <v>66</v>
      </c>
      <c r="AG371">
        <v>9744</v>
      </c>
      <c r="AH371">
        <v>8856</v>
      </c>
      <c r="AI371">
        <v>3607</v>
      </c>
      <c r="AJ371" t="s">
        <v>62</v>
      </c>
      <c r="AK371" t="s">
        <v>62</v>
      </c>
      <c r="AL371" t="s">
        <v>62</v>
      </c>
      <c r="AM371" t="s">
        <v>62</v>
      </c>
      <c r="AN371" t="s">
        <v>62</v>
      </c>
      <c r="AO371" t="s">
        <v>62</v>
      </c>
      <c r="AP371" t="s">
        <v>62</v>
      </c>
      <c r="AQ371" t="s">
        <v>62</v>
      </c>
      <c r="AR371" t="s">
        <v>62</v>
      </c>
      <c r="AS371">
        <v>2</v>
      </c>
      <c r="AT371">
        <v>2</v>
      </c>
      <c r="AU371">
        <v>2</v>
      </c>
      <c r="AV371">
        <v>2</v>
      </c>
      <c r="AW371">
        <v>2</v>
      </c>
      <c r="AX371">
        <v>2</v>
      </c>
      <c r="AY371">
        <v>-99</v>
      </c>
      <c r="AZ371">
        <v>-99</v>
      </c>
      <c r="BA371">
        <v>-99</v>
      </c>
      <c r="BB371">
        <v>-99</v>
      </c>
      <c r="BC371">
        <v>-99</v>
      </c>
      <c r="BD371">
        <v>-99</v>
      </c>
      <c r="BE371">
        <v>-99</v>
      </c>
      <c r="BF371">
        <v>-99</v>
      </c>
      <c r="BG371">
        <v>-99</v>
      </c>
      <c r="BH371">
        <f t="shared" si="105"/>
        <v>2</v>
      </c>
      <c r="BI371" t="str">
        <f t="shared" si="106"/>
        <v/>
      </c>
      <c r="BJ371" t="str">
        <f t="shared" si="107"/>
        <v/>
      </c>
      <c r="BK371" t="str">
        <f t="shared" si="108"/>
        <v/>
      </c>
      <c r="BL371" t="str">
        <f t="shared" si="109"/>
        <v/>
      </c>
      <c r="BM371" t="str">
        <f t="shared" si="110"/>
        <v/>
      </c>
      <c r="BN371" t="str">
        <f t="shared" si="111"/>
        <v/>
      </c>
      <c r="BO371" t="str">
        <f t="shared" si="112"/>
        <v/>
      </c>
      <c r="BP371" t="str">
        <f t="shared" si="113"/>
        <v/>
      </c>
      <c r="BQ371" t="str">
        <f t="shared" si="114"/>
        <v/>
      </c>
      <c r="BR371" t="str">
        <f t="shared" si="115"/>
        <v/>
      </c>
      <c r="BS371" t="str">
        <f t="shared" si="116"/>
        <v/>
      </c>
      <c r="BT371" t="str">
        <f t="shared" si="117"/>
        <v/>
      </c>
      <c r="BU371" t="str">
        <f t="shared" si="118"/>
        <v/>
      </c>
      <c r="BV371" t="str">
        <f t="shared" si="119"/>
        <v/>
      </c>
      <c r="BW371">
        <f t="shared" si="120"/>
        <v>2</v>
      </c>
      <c r="BX371">
        <f t="shared" si="121"/>
        <v>1</v>
      </c>
      <c r="BY371">
        <f t="shared" si="122"/>
        <v>0</v>
      </c>
      <c r="BZ371">
        <f t="shared" si="123"/>
        <v>0</v>
      </c>
      <c r="CA371">
        <f t="shared" si="124"/>
        <v>0</v>
      </c>
      <c r="CB371">
        <f t="shared" si="125"/>
        <v>1</v>
      </c>
    </row>
    <row r="372" spans="1:80" x14ac:dyDescent="0.35">
      <c r="A372">
        <v>5.1950630000000002</v>
      </c>
      <c r="B372">
        <v>2010</v>
      </c>
      <c r="C372">
        <v>62</v>
      </c>
      <c r="D372">
        <v>1</v>
      </c>
      <c r="E372">
        <v>3</v>
      </c>
      <c r="F372">
        <v>-9</v>
      </c>
      <c r="G372">
        <v>0</v>
      </c>
      <c r="H372">
        <v>39132</v>
      </c>
      <c r="I372">
        <v>2</v>
      </c>
      <c r="J372">
        <v>-9</v>
      </c>
      <c r="K372">
        <v>249544</v>
      </c>
      <c r="L372">
        <v>1</v>
      </c>
      <c r="M372">
        <v>2</v>
      </c>
      <c r="N372">
        <v>20</v>
      </c>
      <c r="O372">
        <v>41401</v>
      </c>
      <c r="P372">
        <v>78551</v>
      </c>
      <c r="Q372">
        <v>42823</v>
      </c>
      <c r="R372">
        <v>2761</v>
      </c>
      <c r="S372">
        <v>42731</v>
      </c>
      <c r="T372">
        <v>32727</v>
      </c>
      <c r="U372">
        <v>4280</v>
      </c>
      <c r="V372">
        <v>4142</v>
      </c>
      <c r="W372">
        <v>4148</v>
      </c>
      <c r="X372">
        <v>2724</v>
      </c>
      <c r="Y372">
        <v>412</v>
      </c>
      <c r="Z372">
        <v>4240</v>
      </c>
      <c r="AA372">
        <v>42989</v>
      </c>
      <c r="AB372">
        <v>32723</v>
      </c>
      <c r="AC372" t="s">
        <v>69</v>
      </c>
      <c r="AD372">
        <v>3768</v>
      </c>
      <c r="AE372">
        <v>66</v>
      </c>
      <c r="AF372">
        <v>8949</v>
      </c>
      <c r="AG372">
        <v>3607</v>
      </c>
      <c r="AH372">
        <v>46</v>
      </c>
      <c r="AI372">
        <v>40</v>
      </c>
      <c r="AJ372" t="s">
        <v>62</v>
      </c>
      <c r="AK372" t="s">
        <v>62</v>
      </c>
      <c r="AL372" t="s">
        <v>62</v>
      </c>
      <c r="AM372" t="s">
        <v>62</v>
      </c>
      <c r="AN372" t="s">
        <v>62</v>
      </c>
      <c r="AO372" t="s">
        <v>62</v>
      </c>
      <c r="AP372" t="s">
        <v>62</v>
      </c>
      <c r="AQ372" t="s">
        <v>62</v>
      </c>
      <c r="AR372" t="s">
        <v>62</v>
      </c>
      <c r="AS372">
        <v>2</v>
      </c>
      <c r="AT372">
        <v>2</v>
      </c>
      <c r="AU372">
        <v>2</v>
      </c>
      <c r="AV372">
        <v>2</v>
      </c>
      <c r="AW372">
        <v>2</v>
      </c>
      <c r="AX372">
        <v>2</v>
      </c>
      <c r="AY372">
        <v>-99</v>
      </c>
      <c r="AZ372">
        <v>-99</v>
      </c>
      <c r="BA372">
        <v>-99</v>
      </c>
      <c r="BB372">
        <v>-99</v>
      </c>
      <c r="BC372">
        <v>-99</v>
      </c>
      <c r="BD372">
        <v>-99</v>
      </c>
      <c r="BE372">
        <v>-99</v>
      </c>
      <c r="BF372">
        <v>-99</v>
      </c>
      <c r="BG372">
        <v>-99</v>
      </c>
      <c r="BH372">
        <f t="shared" si="105"/>
        <v>2</v>
      </c>
      <c r="BI372" t="str">
        <f t="shared" si="106"/>
        <v/>
      </c>
      <c r="BJ372" t="str">
        <f t="shared" si="107"/>
        <v/>
      </c>
      <c r="BK372" t="str">
        <f t="shared" si="108"/>
        <v/>
      </c>
      <c r="BL372" t="str">
        <f t="shared" si="109"/>
        <v/>
      </c>
      <c r="BM372" t="str">
        <f t="shared" si="110"/>
        <v/>
      </c>
      <c r="BN372" t="str">
        <f t="shared" si="111"/>
        <v/>
      </c>
      <c r="BO372" t="str">
        <f t="shared" si="112"/>
        <v/>
      </c>
      <c r="BP372" t="str">
        <f t="shared" si="113"/>
        <v/>
      </c>
      <c r="BQ372" t="str">
        <f t="shared" si="114"/>
        <v/>
      </c>
      <c r="BR372" t="str">
        <f t="shared" si="115"/>
        <v/>
      </c>
      <c r="BS372" t="str">
        <f t="shared" si="116"/>
        <v/>
      </c>
      <c r="BT372" t="str">
        <f t="shared" si="117"/>
        <v/>
      </c>
      <c r="BU372" t="str">
        <f t="shared" si="118"/>
        <v/>
      </c>
      <c r="BV372" t="str">
        <f t="shared" si="119"/>
        <v/>
      </c>
      <c r="BW372">
        <f t="shared" si="120"/>
        <v>2</v>
      </c>
      <c r="BX372">
        <f t="shared" si="121"/>
        <v>1</v>
      </c>
      <c r="BY372">
        <f t="shared" si="122"/>
        <v>1</v>
      </c>
      <c r="BZ372">
        <f t="shared" si="123"/>
        <v>0</v>
      </c>
      <c r="CA372">
        <f t="shared" si="124"/>
        <v>0</v>
      </c>
      <c r="CB372">
        <f t="shared" si="125"/>
        <v>1</v>
      </c>
    </row>
    <row r="373" spans="1:80" x14ac:dyDescent="0.35">
      <c r="A373">
        <v>5.3693093999999997</v>
      </c>
      <c r="B373">
        <v>2010</v>
      </c>
      <c r="C373">
        <v>62</v>
      </c>
      <c r="D373">
        <v>0</v>
      </c>
      <c r="E373">
        <v>3</v>
      </c>
      <c r="F373">
        <v>-9</v>
      </c>
      <c r="G373">
        <v>1</v>
      </c>
      <c r="H373">
        <v>48057</v>
      </c>
      <c r="I373">
        <v>9</v>
      </c>
      <c r="J373">
        <v>1</v>
      </c>
      <c r="K373">
        <v>268660</v>
      </c>
      <c r="L373">
        <v>2</v>
      </c>
      <c r="M373">
        <v>2</v>
      </c>
      <c r="N373">
        <v>6</v>
      </c>
      <c r="O373">
        <v>51881</v>
      </c>
      <c r="P373">
        <v>41071</v>
      </c>
      <c r="Q373">
        <v>49121</v>
      </c>
      <c r="R373">
        <v>5845</v>
      </c>
      <c r="S373">
        <v>78551</v>
      </c>
      <c r="T373">
        <v>3481</v>
      </c>
      <c r="U373">
        <v>9971</v>
      </c>
      <c r="V373">
        <v>42741</v>
      </c>
      <c r="W373">
        <v>4019</v>
      </c>
      <c r="X373">
        <v>311</v>
      </c>
      <c r="Y373">
        <v>3051</v>
      </c>
      <c r="Z373">
        <v>42789</v>
      </c>
      <c r="AA373" t="s">
        <v>61</v>
      </c>
      <c r="AB373" t="s">
        <v>61</v>
      </c>
      <c r="AC373" t="s">
        <v>61</v>
      </c>
      <c r="AD373">
        <v>66</v>
      </c>
      <c r="AE373">
        <v>3768</v>
      </c>
      <c r="AF373">
        <v>3607</v>
      </c>
      <c r="AG373">
        <v>3722</v>
      </c>
      <c r="AH373">
        <v>9671</v>
      </c>
      <c r="AI373">
        <v>3778</v>
      </c>
      <c r="AJ373">
        <v>3893</v>
      </c>
      <c r="AK373">
        <v>9604</v>
      </c>
      <c r="AL373">
        <v>40</v>
      </c>
      <c r="AM373">
        <v>45</v>
      </c>
      <c r="AN373">
        <v>8856</v>
      </c>
      <c r="AO373" t="s">
        <v>62</v>
      </c>
      <c r="AP373" t="s">
        <v>62</v>
      </c>
      <c r="AQ373" t="s">
        <v>62</v>
      </c>
      <c r="AR373" t="s">
        <v>62</v>
      </c>
      <c r="AS373">
        <v>3</v>
      </c>
      <c r="AT373">
        <v>3</v>
      </c>
      <c r="AU373">
        <v>3</v>
      </c>
      <c r="AV373">
        <v>3</v>
      </c>
      <c r="AW373">
        <v>3</v>
      </c>
      <c r="AX373">
        <v>3</v>
      </c>
      <c r="AY373">
        <v>3</v>
      </c>
      <c r="AZ373">
        <v>3</v>
      </c>
      <c r="BA373">
        <v>3</v>
      </c>
      <c r="BB373">
        <v>3</v>
      </c>
      <c r="BC373">
        <v>-99</v>
      </c>
      <c r="BD373">
        <v>-99</v>
      </c>
      <c r="BE373">
        <v>-99</v>
      </c>
      <c r="BF373">
        <v>-99</v>
      </c>
      <c r="BG373">
        <v>-99</v>
      </c>
      <c r="BH373" t="str">
        <f t="shared" si="105"/>
        <v/>
      </c>
      <c r="BI373">
        <f t="shared" si="106"/>
        <v>3</v>
      </c>
      <c r="BJ373" t="str">
        <f t="shared" si="107"/>
        <v/>
      </c>
      <c r="BK373" t="str">
        <f t="shared" si="108"/>
        <v/>
      </c>
      <c r="BL373" t="str">
        <f t="shared" si="109"/>
        <v/>
      </c>
      <c r="BM373" t="str">
        <f t="shared" si="110"/>
        <v/>
      </c>
      <c r="BN373" t="str">
        <f t="shared" si="111"/>
        <v/>
      </c>
      <c r="BO373" t="str">
        <f t="shared" si="112"/>
        <v/>
      </c>
      <c r="BP373" t="str">
        <f t="shared" si="113"/>
        <v/>
      </c>
      <c r="BQ373" t="str">
        <f t="shared" si="114"/>
        <v/>
      </c>
      <c r="BR373" t="str">
        <f t="shared" si="115"/>
        <v/>
      </c>
      <c r="BS373" t="str">
        <f t="shared" si="116"/>
        <v/>
      </c>
      <c r="BT373" t="str">
        <f t="shared" si="117"/>
        <v/>
      </c>
      <c r="BU373" t="str">
        <f t="shared" si="118"/>
        <v/>
      </c>
      <c r="BV373" t="str">
        <f t="shared" si="119"/>
        <v/>
      </c>
      <c r="BW373">
        <f t="shared" si="120"/>
        <v>3</v>
      </c>
      <c r="BX373">
        <f t="shared" si="121"/>
        <v>1</v>
      </c>
      <c r="BY373">
        <f t="shared" si="122"/>
        <v>1</v>
      </c>
      <c r="BZ373">
        <f t="shared" si="123"/>
        <v>1</v>
      </c>
      <c r="CA373">
        <f t="shared" si="124"/>
        <v>1</v>
      </c>
      <c r="CB373">
        <f t="shared" si="125"/>
        <v>0</v>
      </c>
    </row>
    <row r="374" spans="1:80" x14ac:dyDescent="0.35">
      <c r="A374">
        <v>5.3693093999999997</v>
      </c>
      <c r="B374">
        <v>2010</v>
      </c>
      <c r="C374">
        <v>62</v>
      </c>
      <c r="D374">
        <v>0</v>
      </c>
      <c r="E374">
        <v>3</v>
      </c>
      <c r="F374">
        <v>-9</v>
      </c>
      <c r="G374">
        <v>0</v>
      </c>
      <c r="H374">
        <v>48057</v>
      </c>
      <c r="I374">
        <v>7</v>
      </c>
      <c r="J374">
        <v>1</v>
      </c>
      <c r="K374">
        <v>219417</v>
      </c>
      <c r="L374">
        <v>4</v>
      </c>
      <c r="M374">
        <v>2</v>
      </c>
      <c r="N374">
        <v>1</v>
      </c>
      <c r="O374">
        <v>41071</v>
      </c>
      <c r="P374">
        <v>42821</v>
      </c>
      <c r="Q374">
        <v>78551</v>
      </c>
      <c r="R374">
        <v>2761</v>
      </c>
      <c r="S374">
        <v>41401</v>
      </c>
      <c r="T374">
        <v>78052</v>
      </c>
      <c r="U374">
        <v>33829</v>
      </c>
      <c r="V374">
        <v>7242</v>
      </c>
      <c r="W374">
        <v>4019</v>
      </c>
      <c r="X374">
        <v>2724</v>
      </c>
      <c r="Y374">
        <v>3051</v>
      </c>
      <c r="Z374">
        <v>4280</v>
      </c>
      <c r="AA374" t="s">
        <v>75</v>
      </c>
      <c r="AB374" t="s">
        <v>61</v>
      </c>
      <c r="AC374" t="s">
        <v>61</v>
      </c>
      <c r="AD374">
        <v>3768</v>
      </c>
      <c r="AE374">
        <v>3722</v>
      </c>
      <c r="AF374">
        <v>66</v>
      </c>
      <c r="AG374">
        <v>3607</v>
      </c>
      <c r="AH374">
        <v>8856</v>
      </c>
      <c r="AI374">
        <v>8853</v>
      </c>
      <c r="AJ374" t="s">
        <v>62</v>
      </c>
      <c r="AK374" t="s">
        <v>62</v>
      </c>
      <c r="AL374" t="s">
        <v>62</v>
      </c>
      <c r="AM374" t="s">
        <v>62</v>
      </c>
      <c r="AN374" t="s">
        <v>62</v>
      </c>
      <c r="AO374" t="s">
        <v>62</v>
      </c>
      <c r="AP374" t="s">
        <v>62</v>
      </c>
      <c r="AQ374" t="s">
        <v>62</v>
      </c>
      <c r="AR374" t="s">
        <v>62</v>
      </c>
      <c r="AS374">
        <v>3</v>
      </c>
      <c r="AT374">
        <v>3</v>
      </c>
      <c r="AU374">
        <v>3</v>
      </c>
      <c r="AV374">
        <v>3</v>
      </c>
      <c r="AW374">
        <v>3</v>
      </c>
      <c r="AX374">
        <v>3</v>
      </c>
      <c r="AY374">
        <v>-99</v>
      </c>
      <c r="AZ374">
        <v>-99</v>
      </c>
      <c r="BA374">
        <v>-99</v>
      </c>
      <c r="BB374">
        <v>-99</v>
      </c>
      <c r="BC374">
        <v>-99</v>
      </c>
      <c r="BD374">
        <v>-99</v>
      </c>
      <c r="BE374">
        <v>-99</v>
      </c>
      <c r="BF374">
        <v>-99</v>
      </c>
      <c r="BG374">
        <v>-99</v>
      </c>
      <c r="BH374">
        <f t="shared" si="105"/>
        <v>3</v>
      </c>
      <c r="BI374" t="str">
        <f t="shared" si="106"/>
        <v/>
      </c>
      <c r="BJ374" t="str">
        <f t="shared" si="107"/>
        <v/>
      </c>
      <c r="BK374" t="str">
        <f t="shared" si="108"/>
        <v/>
      </c>
      <c r="BL374" t="str">
        <f t="shared" si="109"/>
        <v/>
      </c>
      <c r="BM374" t="str">
        <f t="shared" si="110"/>
        <v/>
      </c>
      <c r="BN374" t="str">
        <f t="shared" si="111"/>
        <v/>
      </c>
      <c r="BO374" t="str">
        <f t="shared" si="112"/>
        <v/>
      </c>
      <c r="BP374" t="str">
        <f t="shared" si="113"/>
        <v/>
      </c>
      <c r="BQ374" t="str">
        <f t="shared" si="114"/>
        <v/>
      </c>
      <c r="BR374" t="str">
        <f t="shared" si="115"/>
        <v/>
      </c>
      <c r="BS374" t="str">
        <f t="shared" si="116"/>
        <v/>
      </c>
      <c r="BT374" t="str">
        <f t="shared" si="117"/>
        <v/>
      </c>
      <c r="BU374" t="str">
        <f t="shared" si="118"/>
        <v/>
      </c>
      <c r="BV374" t="str">
        <f t="shared" si="119"/>
        <v/>
      </c>
      <c r="BW374">
        <f t="shared" si="120"/>
        <v>3</v>
      </c>
      <c r="BX374">
        <f t="shared" si="121"/>
        <v>1</v>
      </c>
      <c r="BY374">
        <f t="shared" si="122"/>
        <v>1</v>
      </c>
      <c r="BZ374">
        <f t="shared" si="123"/>
        <v>1</v>
      </c>
      <c r="CA374">
        <f t="shared" si="124"/>
        <v>1</v>
      </c>
      <c r="CB374">
        <f t="shared" si="125"/>
        <v>1</v>
      </c>
    </row>
    <row r="375" spans="1:80" x14ac:dyDescent="0.35">
      <c r="A375">
        <v>5.3693093999999997</v>
      </c>
      <c r="B375">
        <v>2010</v>
      </c>
      <c r="C375">
        <v>62</v>
      </c>
      <c r="D375">
        <v>0</v>
      </c>
      <c r="E375">
        <v>3</v>
      </c>
      <c r="F375">
        <v>-9</v>
      </c>
      <c r="G375">
        <v>0</v>
      </c>
      <c r="H375">
        <v>48057</v>
      </c>
      <c r="I375">
        <v>2</v>
      </c>
      <c r="J375">
        <v>1</v>
      </c>
      <c r="K375">
        <v>169255</v>
      </c>
      <c r="L375">
        <v>4</v>
      </c>
      <c r="M375">
        <v>3</v>
      </c>
      <c r="N375">
        <v>1</v>
      </c>
      <c r="O375">
        <v>41402</v>
      </c>
      <c r="P375">
        <v>4111</v>
      </c>
      <c r="Q375">
        <v>41401</v>
      </c>
      <c r="R375">
        <v>4019</v>
      </c>
      <c r="S375">
        <v>2724</v>
      </c>
      <c r="T375">
        <v>185</v>
      </c>
      <c r="U375">
        <v>25000</v>
      </c>
      <c r="V375">
        <v>43310</v>
      </c>
      <c r="W375">
        <v>42789</v>
      </c>
      <c r="X375" t="s">
        <v>61</v>
      </c>
      <c r="Y375" t="s">
        <v>61</v>
      </c>
      <c r="Z375" t="s">
        <v>61</v>
      </c>
      <c r="AA375" t="s">
        <v>61</v>
      </c>
      <c r="AB375" t="s">
        <v>61</v>
      </c>
      <c r="AC375" t="s">
        <v>61</v>
      </c>
      <c r="AD375">
        <v>66</v>
      </c>
      <c r="AE375">
        <v>3768</v>
      </c>
      <c r="AF375">
        <v>3722</v>
      </c>
      <c r="AG375">
        <v>8853</v>
      </c>
      <c r="AH375">
        <v>8856</v>
      </c>
      <c r="AI375">
        <v>3607</v>
      </c>
      <c r="AJ375" t="s">
        <v>62</v>
      </c>
      <c r="AK375" t="s">
        <v>62</v>
      </c>
      <c r="AL375" t="s">
        <v>62</v>
      </c>
      <c r="AM375" t="s">
        <v>62</v>
      </c>
      <c r="AN375" t="s">
        <v>62</v>
      </c>
      <c r="AO375" t="s">
        <v>62</v>
      </c>
      <c r="AP375" t="s">
        <v>62</v>
      </c>
      <c r="AQ375" t="s">
        <v>62</v>
      </c>
      <c r="AR375" t="s">
        <v>62</v>
      </c>
      <c r="AS375">
        <v>3</v>
      </c>
      <c r="AT375">
        <v>3</v>
      </c>
      <c r="AU375">
        <v>0</v>
      </c>
      <c r="AV375">
        <v>0</v>
      </c>
      <c r="AW375">
        <v>0</v>
      </c>
      <c r="AX375">
        <v>3</v>
      </c>
      <c r="AY375">
        <v>-99</v>
      </c>
      <c r="AZ375">
        <v>-99</v>
      </c>
      <c r="BA375">
        <v>-99</v>
      </c>
      <c r="BB375">
        <v>-99</v>
      </c>
      <c r="BC375">
        <v>-99</v>
      </c>
      <c r="BD375">
        <v>-99</v>
      </c>
      <c r="BE375">
        <v>-99</v>
      </c>
      <c r="BF375">
        <v>-99</v>
      </c>
      <c r="BG375">
        <v>-99</v>
      </c>
      <c r="BH375" t="str">
        <f t="shared" si="105"/>
        <v/>
      </c>
      <c r="BI375">
        <f t="shared" si="106"/>
        <v>3</v>
      </c>
      <c r="BJ375" t="str">
        <f t="shared" si="107"/>
        <v/>
      </c>
      <c r="BK375" t="str">
        <f t="shared" si="108"/>
        <v/>
      </c>
      <c r="BL375" t="str">
        <f t="shared" si="109"/>
        <v/>
      </c>
      <c r="BM375" t="str">
        <f t="shared" si="110"/>
        <v/>
      </c>
      <c r="BN375" t="str">
        <f t="shared" si="111"/>
        <v/>
      </c>
      <c r="BO375" t="str">
        <f t="shared" si="112"/>
        <v/>
      </c>
      <c r="BP375" t="str">
        <f t="shared" si="113"/>
        <v/>
      </c>
      <c r="BQ375" t="str">
        <f t="shared" si="114"/>
        <v/>
      </c>
      <c r="BR375" t="str">
        <f t="shared" si="115"/>
        <v/>
      </c>
      <c r="BS375" t="str">
        <f t="shared" si="116"/>
        <v/>
      </c>
      <c r="BT375" t="str">
        <f t="shared" si="117"/>
        <v/>
      </c>
      <c r="BU375" t="str">
        <f t="shared" si="118"/>
        <v/>
      </c>
      <c r="BV375" t="str">
        <f t="shared" si="119"/>
        <v/>
      </c>
      <c r="BW375">
        <f t="shared" si="120"/>
        <v>3</v>
      </c>
      <c r="BX375">
        <f t="shared" si="121"/>
        <v>1</v>
      </c>
      <c r="BY375">
        <f t="shared" si="122"/>
        <v>0</v>
      </c>
      <c r="BZ375">
        <f t="shared" si="123"/>
        <v>0</v>
      </c>
      <c r="CA375">
        <f t="shared" si="124"/>
        <v>0</v>
      </c>
      <c r="CB375">
        <f t="shared" si="125"/>
        <v>0</v>
      </c>
    </row>
    <row r="376" spans="1:80" x14ac:dyDescent="0.35">
      <c r="A376">
        <v>4.8175211999999998</v>
      </c>
      <c r="B376">
        <v>2010</v>
      </c>
      <c r="C376">
        <v>62</v>
      </c>
      <c r="D376">
        <v>0</v>
      </c>
      <c r="E376">
        <v>3</v>
      </c>
      <c r="F376">
        <v>4</v>
      </c>
      <c r="G376">
        <v>1</v>
      </c>
      <c r="H376">
        <v>48068</v>
      </c>
      <c r="I376">
        <v>65</v>
      </c>
      <c r="J376">
        <v>1</v>
      </c>
      <c r="K376">
        <v>714972</v>
      </c>
      <c r="L376">
        <v>2</v>
      </c>
      <c r="M376">
        <v>1</v>
      </c>
      <c r="N376">
        <v>5</v>
      </c>
      <c r="O376">
        <v>41071</v>
      </c>
      <c r="P376">
        <v>389</v>
      </c>
      <c r="Q376">
        <v>2761</v>
      </c>
      <c r="R376">
        <v>99591</v>
      </c>
      <c r="S376">
        <v>6821</v>
      </c>
      <c r="T376">
        <v>41401</v>
      </c>
      <c r="U376">
        <v>4019</v>
      </c>
      <c r="V376">
        <v>2768</v>
      </c>
      <c r="W376">
        <v>496</v>
      </c>
      <c r="X376">
        <v>27541</v>
      </c>
      <c r="Y376">
        <v>2752</v>
      </c>
      <c r="Z376">
        <v>28529</v>
      </c>
      <c r="AA376" t="s">
        <v>67</v>
      </c>
      <c r="AB376" t="s">
        <v>160</v>
      </c>
      <c r="AC376" t="s">
        <v>68</v>
      </c>
      <c r="AD376">
        <v>3768</v>
      </c>
      <c r="AE376">
        <v>8856</v>
      </c>
      <c r="AF376">
        <v>66</v>
      </c>
      <c r="AG376">
        <v>40</v>
      </c>
      <c r="AH376">
        <v>3607</v>
      </c>
      <c r="AI376">
        <v>45</v>
      </c>
      <c r="AJ376">
        <v>24</v>
      </c>
      <c r="AK376">
        <v>3893</v>
      </c>
      <c r="AL376" t="s">
        <v>62</v>
      </c>
      <c r="AM376" t="s">
        <v>62</v>
      </c>
      <c r="AN376" t="s">
        <v>62</v>
      </c>
      <c r="AO376" t="s">
        <v>62</v>
      </c>
      <c r="AP376" t="s">
        <v>62</v>
      </c>
      <c r="AQ376" t="s">
        <v>62</v>
      </c>
      <c r="AR376" t="s">
        <v>62</v>
      </c>
      <c r="AS376">
        <v>3</v>
      </c>
      <c r="AT376">
        <v>3</v>
      </c>
      <c r="AU376">
        <v>3</v>
      </c>
      <c r="AV376">
        <v>3</v>
      </c>
      <c r="AW376">
        <v>3</v>
      </c>
      <c r="AX376">
        <v>3</v>
      </c>
      <c r="AY376">
        <v>3</v>
      </c>
      <c r="AZ376">
        <v>0</v>
      </c>
      <c r="BA376">
        <v>-99</v>
      </c>
      <c r="BB376">
        <v>-99</v>
      </c>
      <c r="BC376">
        <v>-99</v>
      </c>
      <c r="BD376">
        <v>-99</v>
      </c>
      <c r="BE376">
        <v>-99</v>
      </c>
      <c r="BF376">
        <v>-99</v>
      </c>
      <c r="BG376">
        <v>-99</v>
      </c>
      <c r="BH376">
        <f t="shared" si="105"/>
        <v>3</v>
      </c>
      <c r="BI376" t="str">
        <f t="shared" si="106"/>
        <v/>
      </c>
      <c r="BJ376" t="str">
        <f t="shared" si="107"/>
        <v/>
      </c>
      <c r="BK376" t="str">
        <f t="shared" si="108"/>
        <v/>
      </c>
      <c r="BL376" t="str">
        <f t="shared" si="109"/>
        <v/>
      </c>
      <c r="BM376" t="str">
        <f t="shared" si="110"/>
        <v/>
      </c>
      <c r="BN376" t="str">
        <f t="shared" si="111"/>
        <v/>
      </c>
      <c r="BO376" t="str">
        <f t="shared" si="112"/>
        <v/>
      </c>
      <c r="BP376" t="str">
        <f t="shared" si="113"/>
        <v/>
      </c>
      <c r="BQ376" t="str">
        <f t="shared" si="114"/>
        <v/>
      </c>
      <c r="BR376" t="str">
        <f t="shared" si="115"/>
        <v/>
      </c>
      <c r="BS376" t="str">
        <f t="shared" si="116"/>
        <v/>
      </c>
      <c r="BT376" t="str">
        <f t="shared" si="117"/>
        <v/>
      </c>
      <c r="BU376" t="str">
        <f t="shared" si="118"/>
        <v/>
      </c>
      <c r="BV376" t="str">
        <f t="shared" si="119"/>
        <v/>
      </c>
      <c r="BW376">
        <f t="shared" si="120"/>
        <v>3</v>
      </c>
      <c r="BX376">
        <f t="shared" si="121"/>
        <v>1</v>
      </c>
      <c r="BY376">
        <f t="shared" si="122"/>
        <v>0</v>
      </c>
      <c r="BZ376">
        <f t="shared" si="123"/>
        <v>1</v>
      </c>
      <c r="CA376">
        <f t="shared" si="124"/>
        <v>1</v>
      </c>
      <c r="CB376">
        <f t="shared" si="125"/>
        <v>0</v>
      </c>
    </row>
    <row r="377" spans="1:80" x14ac:dyDescent="0.35">
      <c r="A377">
        <v>5.0674549999999998</v>
      </c>
      <c r="B377">
        <v>2010</v>
      </c>
      <c r="C377">
        <v>62</v>
      </c>
      <c r="D377">
        <v>1</v>
      </c>
      <c r="E377">
        <v>3</v>
      </c>
      <c r="F377">
        <v>-9</v>
      </c>
      <c r="G377">
        <v>0</v>
      </c>
      <c r="H377">
        <v>49016</v>
      </c>
      <c r="I377">
        <v>2</v>
      </c>
      <c r="J377">
        <v>1</v>
      </c>
      <c r="K377">
        <v>138012</v>
      </c>
      <c r="L377">
        <v>2</v>
      </c>
      <c r="M377">
        <v>2</v>
      </c>
      <c r="N377">
        <v>20</v>
      </c>
      <c r="O377">
        <v>41401</v>
      </c>
      <c r="P377">
        <v>41071</v>
      </c>
      <c r="Q377">
        <v>42823</v>
      </c>
      <c r="R377">
        <v>6826</v>
      </c>
      <c r="S377">
        <v>5849</v>
      </c>
      <c r="T377">
        <v>9972</v>
      </c>
      <c r="U377">
        <v>4280</v>
      </c>
      <c r="V377">
        <v>42731</v>
      </c>
      <c r="W377">
        <v>70712</v>
      </c>
      <c r="X377">
        <v>70714</v>
      </c>
      <c r="Y377">
        <v>45382</v>
      </c>
      <c r="Z377">
        <v>45381</v>
      </c>
      <c r="AA377">
        <v>4148</v>
      </c>
      <c r="AB377">
        <v>44023</v>
      </c>
      <c r="AC377">
        <v>4404</v>
      </c>
      <c r="AD377">
        <v>3768</v>
      </c>
      <c r="AE377">
        <v>3950</v>
      </c>
      <c r="AF377">
        <v>3950</v>
      </c>
      <c r="AG377">
        <v>3950</v>
      </c>
      <c r="AH377">
        <v>8622</v>
      </c>
      <c r="AI377">
        <v>8628</v>
      </c>
      <c r="AJ377" t="s">
        <v>62</v>
      </c>
      <c r="AK377" t="s">
        <v>62</v>
      </c>
      <c r="AL377" t="s">
        <v>62</v>
      </c>
      <c r="AM377" t="s">
        <v>62</v>
      </c>
      <c r="AN377" t="s">
        <v>62</v>
      </c>
      <c r="AO377" t="s">
        <v>62</v>
      </c>
      <c r="AP377" t="s">
        <v>62</v>
      </c>
      <c r="AQ377" t="s">
        <v>62</v>
      </c>
      <c r="AR377" t="s">
        <v>62</v>
      </c>
      <c r="AS377">
        <v>3</v>
      </c>
      <c r="AT377">
        <v>3</v>
      </c>
      <c r="AU377">
        <v>9</v>
      </c>
      <c r="AV377">
        <v>17</v>
      </c>
      <c r="AW377">
        <v>15</v>
      </c>
      <c r="AX377">
        <v>2</v>
      </c>
      <c r="AY377">
        <v>-99</v>
      </c>
      <c r="AZ377">
        <v>-99</v>
      </c>
      <c r="BA377">
        <v>-99</v>
      </c>
      <c r="BB377">
        <v>-99</v>
      </c>
      <c r="BC377">
        <v>-99</v>
      </c>
      <c r="BD377">
        <v>-99</v>
      </c>
      <c r="BE377">
        <v>-99</v>
      </c>
      <c r="BF377">
        <v>-99</v>
      </c>
      <c r="BG377">
        <v>-99</v>
      </c>
      <c r="BH377">
        <f t="shared" si="105"/>
        <v>3</v>
      </c>
      <c r="BI377" t="str">
        <f t="shared" si="106"/>
        <v/>
      </c>
      <c r="BJ377" t="str">
        <f t="shared" si="107"/>
        <v/>
      </c>
      <c r="BK377" t="str">
        <f t="shared" si="108"/>
        <v/>
      </c>
      <c r="BL377" t="str">
        <f t="shared" si="109"/>
        <v/>
      </c>
      <c r="BM377" t="str">
        <f t="shared" si="110"/>
        <v/>
      </c>
      <c r="BN377" t="str">
        <f t="shared" si="111"/>
        <v/>
      </c>
      <c r="BO377" t="str">
        <f t="shared" si="112"/>
        <v/>
      </c>
      <c r="BP377" t="str">
        <f t="shared" si="113"/>
        <v/>
      </c>
      <c r="BQ377" t="str">
        <f t="shared" si="114"/>
        <v/>
      </c>
      <c r="BR377" t="str">
        <f t="shared" si="115"/>
        <v/>
      </c>
      <c r="BS377" t="str">
        <f t="shared" si="116"/>
        <v/>
      </c>
      <c r="BT377" t="str">
        <f t="shared" si="117"/>
        <v/>
      </c>
      <c r="BU377" t="str">
        <f t="shared" si="118"/>
        <v/>
      </c>
      <c r="BV377" t="str">
        <f t="shared" si="119"/>
        <v/>
      </c>
      <c r="BW377">
        <f t="shared" si="120"/>
        <v>3</v>
      </c>
      <c r="BX377">
        <f t="shared" si="121"/>
        <v>0</v>
      </c>
      <c r="BY377">
        <f t="shared" si="122"/>
        <v>0</v>
      </c>
      <c r="BZ377">
        <f t="shared" si="123"/>
        <v>1</v>
      </c>
      <c r="CA377">
        <f t="shared" si="124"/>
        <v>1</v>
      </c>
      <c r="CB377">
        <f t="shared" si="125"/>
        <v>1</v>
      </c>
    </row>
    <row r="378" spans="1:80" x14ac:dyDescent="0.35">
      <c r="A378">
        <v>5.6319147999999997</v>
      </c>
      <c r="B378">
        <v>2011</v>
      </c>
      <c r="C378">
        <v>62</v>
      </c>
      <c r="D378">
        <v>1</v>
      </c>
      <c r="E378">
        <v>3</v>
      </c>
      <c r="F378">
        <v>-9</v>
      </c>
      <c r="G378">
        <v>0</v>
      </c>
      <c r="H378">
        <v>6641</v>
      </c>
      <c r="I378">
        <v>0</v>
      </c>
      <c r="J378">
        <v>1</v>
      </c>
      <c r="K378">
        <v>189480</v>
      </c>
      <c r="L378">
        <v>2</v>
      </c>
      <c r="M378">
        <v>-9</v>
      </c>
      <c r="N378">
        <v>20</v>
      </c>
      <c r="O378">
        <v>9971</v>
      </c>
      <c r="P378">
        <v>42741</v>
      </c>
      <c r="Q378" t="s">
        <v>65</v>
      </c>
      <c r="R378">
        <v>4260</v>
      </c>
      <c r="S378">
        <v>2449</v>
      </c>
      <c r="T378">
        <v>41401</v>
      </c>
      <c r="U378">
        <v>60000</v>
      </c>
      <c r="V378">
        <v>4270</v>
      </c>
      <c r="W378">
        <v>4019</v>
      </c>
      <c r="X378">
        <v>78820</v>
      </c>
      <c r="Y378" t="s">
        <v>169</v>
      </c>
      <c r="Z378">
        <v>4240</v>
      </c>
      <c r="AA378">
        <v>51881</v>
      </c>
      <c r="AB378">
        <v>2731</v>
      </c>
      <c r="AC378">
        <v>4275</v>
      </c>
      <c r="AD378">
        <v>3768</v>
      </c>
      <c r="AE378">
        <v>66</v>
      </c>
      <c r="AF378">
        <v>40</v>
      </c>
      <c r="AG378">
        <v>8872</v>
      </c>
      <c r="AH378">
        <v>9960</v>
      </c>
      <c r="AI378">
        <v>9604</v>
      </c>
      <c r="AJ378">
        <v>8872</v>
      </c>
      <c r="AK378">
        <v>9215</v>
      </c>
      <c r="AL378">
        <v>3607</v>
      </c>
      <c r="AM378">
        <v>45</v>
      </c>
      <c r="AN378">
        <v>4223</v>
      </c>
      <c r="AO378">
        <v>9671</v>
      </c>
      <c r="AP378">
        <v>8856</v>
      </c>
      <c r="AQ378" t="s">
        <v>62</v>
      </c>
      <c r="AR378" t="s">
        <v>62</v>
      </c>
      <c r="AS378">
        <v>5</v>
      </c>
      <c r="AT378">
        <v>5</v>
      </c>
      <c r="AU378">
        <v>5</v>
      </c>
      <c r="AV378">
        <v>3</v>
      </c>
      <c r="AW378">
        <v>0</v>
      </c>
      <c r="AX378">
        <v>0</v>
      </c>
      <c r="AY378">
        <v>5</v>
      </c>
      <c r="AZ378">
        <v>0</v>
      </c>
      <c r="BA378">
        <v>5</v>
      </c>
      <c r="BB378">
        <v>5</v>
      </c>
      <c r="BC378">
        <v>5</v>
      </c>
      <c r="BD378">
        <v>0</v>
      </c>
      <c r="BE378">
        <v>3</v>
      </c>
      <c r="BF378">
        <v>-99</v>
      </c>
      <c r="BG378">
        <v>-99</v>
      </c>
      <c r="BH378">
        <f t="shared" si="105"/>
        <v>5</v>
      </c>
      <c r="BI378" t="str">
        <f t="shared" si="106"/>
        <v/>
      </c>
      <c r="BJ378" t="str">
        <f t="shared" si="107"/>
        <v/>
      </c>
      <c r="BK378" t="str">
        <f t="shared" si="108"/>
        <v/>
      </c>
      <c r="BL378" t="str">
        <f t="shared" si="109"/>
        <v/>
      </c>
      <c r="BM378" t="str">
        <f t="shared" si="110"/>
        <v/>
      </c>
      <c r="BN378" t="str">
        <f t="shared" si="111"/>
        <v/>
      </c>
      <c r="BO378" t="str">
        <f t="shared" si="112"/>
        <v/>
      </c>
      <c r="BP378" t="str">
        <f t="shared" si="113"/>
        <v/>
      </c>
      <c r="BQ378" t="str">
        <f t="shared" si="114"/>
        <v/>
      </c>
      <c r="BR378" t="str">
        <f t="shared" si="115"/>
        <v/>
      </c>
      <c r="BS378" t="str">
        <f t="shared" si="116"/>
        <v/>
      </c>
      <c r="BT378" t="str">
        <f t="shared" si="117"/>
        <v/>
      </c>
      <c r="BU378" t="str">
        <f t="shared" si="118"/>
        <v/>
      </c>
      <c r="BV378" t="str">
        <f t="shared" si="119"/>
        <v/>
      </c>
      <c r="BW378">
        <f t="shared" si="120"/>
        <v>5</v>
      </c>
      <c r="BX378">
        <f t="shared" si="121"/>
        <v>1</v>
      </c>
      <c r="BY378">
        <f t="shared" si="122"/>
        <v>0</v>
      </c>
      <c r="BZ378">
        <f t="shared" si="123"/>
        <v>0</v>
      </c>
      <c r="CA378">
        <f t="shared" si="124"/>
        <v>0</v>
      </c>
      <c r="CB378">
        <f t="shared" si="125"/>
        <v>0</v>
      </c>
    </row>
    <row r="379" spans="1:80" x14ac:dyDescent="0.35">
      <c r="A379">
        <v>4.6285534999999998</v>
      </c>
      <c r="B379">
        <v>2011</v>
      </c>
      <c r="C379">
        <v>62</v>
      </c>
      <c r="D379">
        <v>0</v>
      </c>
      <c r="E379">
        <v>1</v>
      </c>
      <c r="F379">
        <v>4</v>
      </c>
      <c r="G379">
        <v>0</v>
      </c>
      <c r="H379">
        <v>13011</v>
      </c>
      <c r="I379">
        <v>8</v>
      </c>
      <c r="J379">
        <v>1</v>
      </c>
      <c r="K379">
        <v>204647</v>
      </c>
      <c r="L379">
        <v>1</v>
      </c>
      <c r="M379">
        <v>2</v>
      </c>
      <c r="N379">
        <v>1</v>
      </c>
      <c r="O379">
        <v>42821</v>
      </c>
      <c r="P379">
        <v>5845</v>
      </c>
      <c r="Q379">
        <v>99672</v>
      </c>
      <c r="R379">
        <v>845</v>
      </c>
      <c r="S379">
        <v>5119</v>
      </c>
      <c r="T379">
        <v>2762</v>
      </c>
      <c r="U379">
        <v>40493</v>
      </c>
      <c r="V379">
        <v>5855</v>
      </c>
      <c r="W379">
        <v>5990</v>
      </c>
      <c r="X379">
        <v>2761</v>
      </c>
      <c r="Y379">
        <v>41401</v>
      </c>
      <c r="Z379">
        <v>4280</v>
      </c>
      <c r="AA379">
        <v>4148</v>
      </c>
      <c r="AB379">
        <v>42731</v>
      </c>
      <c r="AC379">
        <v>25060</v>
      </c>
      <c r="AD379">
        <v>3768</v>
      </c>
      <c r="AE379">
        <v>3722</v>
      </c>
      <c r="AF379">
        <v>3614</v>
      </c>
      <c r="AG379">
        <v>3615</v>
      </c>
      <c r="AH379">
        <v>3927</v>
      </c>
      <c r="AI379">
        <v>8853</v>
      </c>
      <c r="AJ379">
        <v>8857</v>
      </c>
      <c r="AK379">
        <v>9920</v>
      </c>
      <c r="AL379">
        <v>3961</v>
      </c>
      <c r="AM379">
        <v>8964</v>
      </c>
      <c r="AN379">
        <v>8962</v>
      </c>
      <c r="AO379">
        <v>9744</v>
      </c>
      <c r="AP379">
        <v>3995</v>
      </c>
      <c r="AQ379">
        <v>4523</v>
      </c>
      <c r="AR379">
        <v>9904</v>
      </c>
      <c r="AS379">
        <v>5</v>
      </c>
      <c r="AT379">
        <v>4</v>
      </c>
      <c r="AU379">
        <v>6</v>
      </c>
      <c r="AV379">
        <v>6</v>
      </c>
      <c r="AW379">
        <v>15</v>
      </c>
      <c r="AX379">
        <v>4</v>
      </c>
      <c r="AY379">
        <v>4</v>
      </c>
      <c r="AZ379">
        <v>4</v>
      </c>
      <c r="BA379">
        <v>6</v>
      </c>
      <c r="BB379">
        <v>6</v>
      </c>
      <c r="BC379">
        <v>6</v>
      </c>
      <c r="BD379">
        <v>10</v>
      </c>
      <c r="BE379">
        <v>15</v>
      </c>
      <c r="BF379">
        <v>21</v>
      </c>
      <c r="BG379">
        <v>6</v>
      </c>
      <c r="BH379">
        <f t="shared" si="105"/>
        <v>5</v>
      </c>
      <c r="BI379" t="str">
        <f t="shared" si="106"/>
        <v/>
      </c>
      <c r="BJ379" t="str">
        <f t="shared" si="107"/>
        <v/>
      </c>
      <c r="BK379" t="str">
        <f t="shared" si="108"/>
        <v/>
      </c>
      <c r="BL379" t="str">
        <f t="shared" si="109"/>
        <v/>
      </c>
      <c r="BM379" t="str">
        <f t="shared" si="110"/>
        <v/>
      </c>
      <c r="BN379" t="str">
        <f t="shared" si="111"/>
        <v/>
      </c>
      <c r="BO379" t="str">
        <f t="shared" si="112"/>
        <v/>
      </c>
      <c r="BP379" t="str">
        <f t="shared" si="113"/>
        <v/>
      </c>
      <c r="BQ379" t="str">
        <f t="shared" si="114"/>
        <v/>
      </c>
      <c r="BR379" t="str">
        <f t="shared" si="115"/>
        <v/>
      </c>
      <c r="BS379" t="str">
        <f t="shared" si="116"/>
        <v/>
      </c>
      <c r="BT379" t="str">
        <f t="shared" si="117"/>
        <v/>
      </c>
      <c r="BU379" t="str">
        <f t="shared" si="118"/>
        <v/>
      </c>
      <c r="BV379" t="str">
        <f t="shared" si="119"/>
        <v/>
      </c>
      <c r="BW379">
        <f t="shared" si="120"/>
        <v>5</v>
      </c>
      <c r="BX379">
        <f t="shared" si="121"/>
        <v>0</v>
      </c>
      <c r="BY379">
        <f t="shared" si="122"/>
        <v>0</v>
      </c>
      <c r="BZ379">
        <f t="shared" si="123"/>
        <v>0</v>
      </c>
      <c r="CA379">
        <f t="shared" si="124"/>
        <v>0</v>
      </c>
      <c r="CB379">
        <f t="shared" si="125"/>
        <v>1</v>
      </c>
    </row>
    <row r="380" spans="1:80" x14ac:dyDescent="0.35">
      <c r="A380">
        <v>4.5547652999999997</v>
      </c>
      <c r="B380">
        <v>2011</v>
      </c>
      <c r="C380">
        <v>62</v>
      </c>
      <c r="D380">
        <v>1</v>
      </c>
      <c r="E380">
        <v>1</v>
      </c>
      <c r="F380">
        <v>3</v>
      </c>
      <c r="G380">
        <v>0</v>
      </c>
      <c r="H380">
        <v>21090</v>
      </c>
      <c r="I380">
        <v>7</v>
      </c>
      <c r="J380">
        <v>1</v>
      </c>
      <c r="K380">
        <v>173013</v>
      </c>
      <c r="L380">
        <v>1</v>
      </c>
      <c r="M380">
        <v>1</v>
      </c>
      <c r="N380">
        <v>20</v>
      </c>
      <c r="O380">
        <v>4280</v>
      </c>
      <c r="P380">
        <v>42731</v>
      </c>
      <c r="Q380">
        <v>5859</v>
      </c>
      <c r="R380">
        <v>3970</v>
      </c>
      <c r="S380">
        <v>4243</v>
      </c>
      <c r="T380">
        <v>4240</v>
      </c>
      <c r="U380">
        <v>99674</v>
      </c>
      <c r="V380">
        <v>5849</v>
      </c>
      <c r="W380">
        <v>2869</v>
      </c>
      <c r="X380">
        <v>41181</v>
      </c>
      <c r="Y380">
        <v>40390</v>
      </c>
      <c r="Z380">
        <v>5589</v>
      </c>
      <c r="AA380">
        <v>4148</v>
      </c>
      <c r="AB380">
        <v>4264</v>
      </c>
      <c r="AC380">
        <v>4168</v>
      </c>
      <c r="AD380">
        <v>3768</v>
      </c>
      <c r="AE380">
        <v>8964</v>
      </c>
      <c r="AF380">
        <v>3893</v>
      </c>
      <c r="AG380">
        <v>3721</v>
      </c>
      <c r="AH380">
        <v>8964</v>
      </c>
      <c r="AI380" t="s">
        <v>62</v>
      </c>
      <c r="AJ380" t="s">
        <v>62</v>
      </c>
      <c r="AK380" t="s">
        <v>62</v>
      </c>
      <c r="AL380" t="s">
        <v>62</v>
      </c>
      <c r="AM380" t="s">
        <v>62</v>
      </c>
      <c r="AN380" t="s">
        <v>62</v>
      </c>
      <c r="AO380" t="s">
        <v>62</v>
      </c>
      <c r="AP380" t="s">
        <v>62</v>
      </c>
      <c r="AQ380" t="s">
        <v>62</v>
      </c>
      <c r="AR380" t="s">
        <v>62</v>
      </c>
      <c r="AS380">
        <v>7</v>
      </c>
      <c r="AT380">
        <v>6</v>
      </c>
      <c r="AU380">
        <v>6</v>
      </c>
      <c r="AV380">
        <v>7</v>
      </c>
      <c r="AW380">
        <v>7</v>
      </c>
      <c r="AX380">
        <v>-99</v>
      </c>
      <c r="AY380">
        <v>-99</v>
      </c>
      <c r="AZ380">
        <v>-99</v>
      </c>
      <c r="BA380">
        <v>-99</v>
      </c>
      <c r="BB380">
        <v>-99</v>
      </c>
      <c r="BC380">
        <v>-99</v>
      </c>
      <c r="BD380">
        <v>-99</v>
      </c>
      <c r="BE380">
        <v>-99</v>
      </c>
      <c r="BF380">
        <v>-99</v>
      </c>
      <c r="BG380">
        <v>-99</v>
      </c>
      <c r="BH380">
        <f t="shared" si="105"/>
        <v>7</v>
      </c>
      <c r="BI380" t="str">
        <f t="shared" si="106"/>
        <v/>
      </c>
      <c r="BJ380" t="str">
        <f t="shared" si="107"/>
        <v/>
      </c>
      <c r="BK380" t="str">
        <f t="shared" si="108"/>
        <v/>
      </c>
      <c r="BL380" t="str">
        <f t="shared" si="109"/>
        <v/>
      </c>
      <c r="BM380" t="str">
        <f t="shared" si="110"/>
        <v/>
      </c>
      <c r="BN380" t="str">
        <f t="shared" si="111"/>
        <v/>
      </c>
      <c r="BO380" t="str">
        <f t="shared" si="112"/>
        <v/>
      </c>
      <c r="BP380" t="str">
        <f t="shared" si="113"/>
        <v/>
      </c>
      <c r="BQ380" t="str">
        <f t="shared" si="114"/>
        <v/>
      </c>
      <c r="BR380" t="str">
        <f t="shared" si="115"/>
        <v/>
      </c>
      <c r="BS380" t="str">
        <f t="shared" si="116"/>
        <v/>
      </c>
      <c r="BT380" t="str">
        <f t="shared" si="117"/>
        <v/>
      </c>
      <c r="BU380" t="str">
        <f t="shared" si="118"/>
        <v/>
      </c>
      <c r="BV380" t="str">
        <f t="shared" si="119"/>
        <v/>
      </c>
      <c r="BW380">
        <f t="shared" si="120"/>
        <v>7</v>
      </c>
      <c r="BX380">
        <f t="shared" si="121"/>
        <v>0</v>
      </c>
      <c r="BY380">
        <f t="shared" si="122"/>
        <v>0</v>
      </c>
      <c r="BZ380">
        <f t="shared" si="123"/>
        <v>0</v>
      </c>
      <c r="CA380">
        <f t="shared" si="124"/>
        <v>0</v>
      </c>
      <c r="CB380">
        <f t="shared" si="125"/>
        <v>1</v>
      </c>
    </row>
    <row r="381" spans="1:80" x14ac:dyDescent="0.35">
      <c r="A381">
        <v>4.6285534999999998</v>
      </c>
      <c r="B381">
        <v>2011</v>
      </c>
      <c r="C381">
        <v>62</v>
      </c>
      <c r="D381">
        <v>0</v>
      </c>
      <c r="E381">
        <v>1</v>
      </c>
      <c r="F381">
        <v>3</v>
      </c>
      <c r="G381">
        <v>0</v>
      </c>
      <c r="H381">
        <v>24085</v>
      </c>
      <c r="I381">
        <v>6</v>
      </c>
      <c r="J381">
        <v>1</v>
      </c>
      <c r="K381">
        <v>82549</v>
      </c>
      <c r="L381">
        <v>3</v>
      </c>
      <c r="M381">
        <v>2</v>
      </c>
      <c r="N381">
        <v>1</v>
      </c>
      <c r="O381">
        <v>41401</v>
      </c>
      <c r="P381">
        <v>42820</v>
      </c>
      <c r="Q381">
        <v>4148</v>
      </c>
      <c r="R381">
        <v>2724</v>
      </c>
      <c r="S381">
        <v>4280</v>
      </c>
      <c r="T381">
        <v>78321</v>
      </c>
      <c r="U381">
        <v>4019</v>
      </c>
      <c r="V381">
        <v>7821</v>
      </c>
      <c r="W381">
        <v>4241</v>
      </c>
      <c r="X381" t="s">
        <v>83</v>
      </c>
      <c r="Y381" t="s">
        <v>102</v>
      </c>
      <c r="Z381" t="s">
        <v>65</v>
      </c>
      <c r="AA381">
        <v>412</v>
      </c>
      <c r="AB381" t="s">
        <v>76</v>
      </c>
      <c r="AC381" t="s">
        <v>61</v>
      </c>
      <c r="AD381">
        <v>3768</v>
      </c>
      <c r="AE381">
        <v>3722</v>
      </c>
      <c r="AF381">
        <v>66</v>
      </c>
      <c r="AG381">
        <v>8872</v>
      </c>
      <c r="AH381">
        <v>3607</v>
      </c>
      <c r="AI381">
        <v>48</v>
      </c>
      <c r="AJ381">
        <v>42</v>
      </c>
      <c r="AK381">
        <v>8856</v>
      </c>
      <c r="AL381">
        <v>8964</v>
      </c>
      <c r="AM381" t="s">
        <v>62</v>
      </c>
      <c r="AN381" t="s">
        <v>62</v>
      </c>
      <c r="AO381" t="s">
        <v>62</v>
      </c>
      <c r="AP381" t="s">
        <v>62</v>
      </c>
      <c r="AQ381" t="s">
        <v>62</v>
      </c>
      <c r="AR381" t="s">
        <v>62</v>
      </c>
      <c r="AS381">
        <v>7</v>
      </c>
      <c r="AT381">
        <v>0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0</v>
      </c>
      <c r="BA381">
        <v>0</v>
      </c>
      <c r="BB381">
        <v>-99</v>
      </c>
      <c r="BC381">
        <v>-99</v>
      </c>
      <c r="BD381">
        <v>-99</v>
      </c>
      <c r="BE381">
        <v>-99</v>
      </c>
      <c r="BF381">
        <v>-99</v>
      </c>
      <c r="BG381">
        <v>-99</v>
      </c>
      <c r="BH381">
        <f t="shared" si="105"/>
        <v>7</v>
      </c>
      <c r="BI381" t="str">
        <f t="shared" si="106"/>
        <v/>
      </c>
      <c r="BJ381" t="str">
        <f t="shared" si="107"/>
        <v/>
      </c>
      <c r="BK381" t="str">
        <f t="shared" si="108"/>
        <v/>
      </c>
      <c r="BL381" t="str">
        <f t="shared" si="109"/>
        <v/>
      </c>
      <c r="BM381" t="str">
        <f t="shared" si="110"/>
        <v/>
      </c>
      <c r="BN381" t="str">
        <f t="shared" si="111"/>
        <v/>
      </c>
      <c r="BO381" t="str">
        <f t="shared" si="112"/>
        <v/>
      </c>
      <c r="BP381" t="str">
        <f t="shared" si="113"/>
        <v/>
      </c>
      <c r="BQ381" t="str">
        <f t="shared" si="114"/>
        <v/>
      </c>
      <c r="BR381" t="str">
        <f t="shared" si="115"/>
        <v/>
      </c>
      <c r="BS381" t="str">
        <f t="shared" si="116"/>
        <v/>
      </c>
      <c r="BT381" t="str">
        <f t="shared" si="117"/>
        <v/>
      </c>
      <c r="BU381" t="str">
        <f t="shared" si="118"/>
        <v/>
      </c>
      <c r="BV381" t="str">
        <f t="shared" si="119"/>
        <v/>
      </c>
      <c r="BW381">
        <f t="shared" si="120"/>
        <v>7</v>
      </c>
      <c r="BX381">
        <f t="shared" si="121"/>
        <v>1</v>
      </c>
      <c r="BY381">
        <f t="shared" si="122"/>
        <v>0</v>
      </c>
      <c r="BZ381">
        <f t="shared" si="123"/>
        <v>0</v>
      </c>
      <c r="CA381">
        <f t="shared" si="124"/>
        <v>0</v>
      </c>
      <c r="CB381">
        <f t="shared" si="125"/>
        <v>1</v>
      </c>
    </row>
    <row r="382" spans="1:80" x14ac:dyDescent="0.35">
      <c r="A382">
        <v>4.5205622999999999</v>
      </c>
      <c r="B382">
        <v>2011</v>
      </c>
      <c r="C382">
        <v>62</v>
      </c>
      <c r="D382">
        <v>0</v>
      </c>
      <c r="E382">
        <v>3</v>
      </c>
      <c r="F382">
        <v>-9</v>
      </c>
      <c r="G382">
        <v>0</v>
      </c>
      <c r="H382">
        <v>26022</v>
      </c>
      <c r="I382">
        <v>102</v>
      </c>
      <c r="J382">
        <v>-9</v>
      </c>
      <c r="K382">
        <v>1200013</v>
      </c>
      <c r="L382">
        <v>3</v>
      </c>
      <c r="M382">
        <v>2</v>
      </c>
      <c r="N382">
        <v>6</v>
      </c>
      <c r="O382">
        <v>3962</v>
      </c>
      <c r="P382">
        <v>51881</v>
      </c>
      <c r="Q382">
        <v>78551</v>
      </c>
      <c r="R382">
        <v>5119</v>
      </c>
      <c r="S382">
        <v>2875</v>
      </c>
      <c r="T382">
        <v>42823</v>
      </c>
      <c r="U382">
        <v>4254</v>
      </c>
      <c r="V382">
        <v>2851</v>
      </c>
      <c r="W382">
        <v>99811</v>
      </c>
      <c r="X382">
        <v>2869</v>
      </c>
      <c r="Y382">
        <v>4019</v>
      </c>
      <c r="Z382">
        <v>3004</v>
      </c>
      <c r="AA382">
        <v>4412</v>
      </c>
      <c r="AB382">
        <v>42731</v>
      </c>
      <c r="AC382">
        <v>4280</v>
      </c>
      <c r="AD382">
        <v>3768</v>
      </c>
      <c r="AE382">
        <v>3521</v>
      </c>
      <c r="AF382">
        <v>3533</v>
      </c>
      <c r="AG382">
        <v>3403</v>
      </c>
      <c r="AH382">
        <v>8872</v>
      </c>
      <c r="AI382">
        <v>3728</v>
      </c>
      <c r="AJ382">
        <v>8848</v>
      </c>
      <c r="AK382">
        <v>8872</v>
      </c>
      <c r="AL382">
        <v>3961</v>
      </c>
      <c r="AM382">
        <v>3409</v>
      </c>
      <c r="AN382">
        <v>8964</v>
      </c>
      <c r="AO382">
        <v>3891</v>
      </c>
      <c r="AP382">
        <v>9904</v>
      </c>
      <c r="AQ382">
        <v>9907</v>
      </c>
      <c r="AR382">
        <v>9905</v>
      </c>
      <c r="AS382">
        <v>7</v>
      </c>
      <c r="AT382">
        <v>7</v>
      </c>
      <c r="AU382">
        <v>7</v>
      </c>
      <c r="AV382">
        <v>8</v>
      </c>
      <c r="AW382">
        <v>5</v>
      </c>
      <c r="AX382">
        <v>7</v>
      </c>
      <c r="AY382">
        <v>7</v>
      </c>
      <c r="AZ382">
        <v>7</v>
      </c>
      <c r="BA382">
        <v>7</v>
      </c>
      <c r="BB382">
        <v>7</v>
      </c>
      <c r="BC382">
        <v>3</v>
      </c>
      <c r="BD382">
        <v>4</v>
      </c>
      <c r="BE382">
        <v>7</v>
      </c>
      <c r="BF382">
        <v>7</v>
      </c>
      <c r="BG382">
        <v>7</v>
      </c>
      <c r="BH382">
        <f t="shared" si="105"/>
        <v>7</v>
      </c>
      <c r="BI382" t="str">
        <f t="shared" si="106"/>
        <v/>
      </c>
      <c r="BJ382" t="str">
        <f t="shared" si="107"/>
        <v/>
      </c>
      <c r="BK382" t="str">
        <f t="shared" si="108"/>
        <v/>
      </c>
      <c r="BL382" t="str">
        <f t="shared" si="109"/>
        <v/>
      </c>
      <c r="BM382" t="str">
        <f t="shared" si="110"/>
        <v/>
      </c>
      <c r="BN382" t="str">
        <f t="shared" si="111"/>
        <v/>
      </c>
      <c r="BO382" t="str">
        <f t="shared" si="112"/>
        <v/>
      </c>
      <c r="BP382" t="str">
        <f t="shared" si="113"/>
        <v/>
      </c>
      <c r="BQ382" t="str">
        <f t="shared" si="114"/>
        <v/>
      </c>
      <c r="BR382" t="str">
        <f t="shared" si="115"/>
        <v/>
      </c>
      <c r="BS382" t="str">
        <f t="shared" si="116"/>
        <v/>
      </c>
      <c r="BT382" t="str">
        <f t="shared" si="117"/>
        <v/>
      </c>
      <c r="BU382" t="str">
        <f t="shared" si="118"/>
        <v/>
      </c>
      <c r="BV382" t="str">
        <f t="shared" si="119"/>
        <v/>
      </c>
      <c r="BW382">
        <f t="shared" si="120"/>
        <v>7</v>
      </c>
      <c r="BX382">
        <f t="shared" si="121"/>
        <v>0</v>
      </c>
      <c r="BY382">
        <f t="shared" si="122"/>
        <v>1</v>
      </c>
      <c r="BZ382">
        <f t="shared" si="123"/>
        <v>0</v>
      </c>
      <c r="CA382">
        <f t="shared" si="124"/>
        <v>0</v>
      </c>
      <c r="CB382">
        <f t="shared" si="125"/>
        <v>1</v>
      </c>
    </row>
    <row r="383" spans="1:80" x14ac:dyDescent="0.35">
      <c r="A383">
        <v>4.5547652999999997</v>
      </c>
      <c r="B383">
        <v>2011</v>
      </c>
      <c r="C383">
        <v>62</v>
      </c>
      <c r="D383">
        <v>1</v>
      </c>
      <c r="E383">
        <v>3</v>
      </c>
      <c r="F383">
        <v>-9</v>
      </c>
      <c r="G383">
        <v>0</v>
      </c>
      <c r="H383">
        <v>28009</v>
      </c>
      <c r="I383">
        <v>0</v>
      </c>
      <c r="J383">
        <v>1</v>
      </c>
      <c r="K383">
        <v>89930</v>
      </c>
      <c r="L383">
        <v>1</v>
      </c>
      <c r="M383">
        <v>1</v>
      </c>
      <c r="N383">
        <v>20</v>
      </c>
      <c r="O383">
        <v>41071</v>
      </c>
      <c r="P383">
        <v>51881</v>
      </c>
      <c r="Q383">
        <v>42831</v>
      </c>
      <c r="R383">
        <v>20400</v>
      </c>
      <c r="S383">
        <v>5849</v>
      </c>
      <c r="T383">
        <v>4280</v>
      </c>
      <c r="U383">
        <v>41401</v>
      </c>
      <c r="V383">
        <v>42731</v>
      </c>
      <c r="W383">
        <v>4019</v>
      </c>
      <c r="X383">
        <v>2449</v>
      </c>
      <c r="Y383">
        <v>25000</v>
      </c>
      <c r="Z383">
        <v>49390</v>
      </c>
      <c r="AA383" t="s">
        <v>72</v>
      </c>
      <c r="AB383">
        <v>44020</v>
      </c>
      <c r="AC383" t="s">
        <v>159</v>
      </c>
      <c r="AD383">
        <v>3768</v>
      </c>
      <c r="AE383">
        <v>8857</v>
      </c>
      <c r="AF383">
        <v>66</v>
      </c>
      <c r="AG383">
        <v>3722</v>
      </c>
      <c r="AH383">
        <v>4131</v>
      </c>
      <c r="AI383">
        <v>8842</v>
      </c>
      <c r="AJ383" t="s">
        <v>62</v>
      </c>
      <c r="AK383" t="s">
        <v>62</v>
      </c>
      <c r="AL383" t="s">
        <v>62</v>
      </c>
      <c r="AM383" t="s">
        <v>62</v>
      </c>
      <c r="AN383" t="s">
        <v>62</v>
      </c>
      <c r="AO383" t="s">
        <v>62</v>
      </c>
      <c r="AP383" t="s">
        <v>62</v>
      </c>
      <c r="AQ383" t="s">
        <v>62</v>
      </c>
      <c r="AR383" t="s">
        <v>62</v>
      </c>
      <c r="AS383">
        <v>8</v>
      </c>
      <c r="AT383">
        <v>1</v>
      </c>
      <c r="AU383">
        <v>8</v>
      </c>
      <c r="AV383">
        <v>1</v>
      </c>
      <c r="AW383">
        <v>2</v>
      </c>
      <c r="AX383">
        <v>1</v>
      </c>
      <c r="AY383">
        <v>-99</v>
      </c>
      <c r="AZ383">
        <v>-99</v>
      </c>
      <c r="BA383">
        <v>-99</v>
      </c>
      <c r="BB383">
        <v>-99</v>
      </c>
      <c r="BC383">
        <v>-99</v>
      </c>
      <c r="BD383">
        <v>-99</v>
      </c>
      <c r="BE383">
        <v>-99</v>
      </c>
      <c r="BF383">
        <v>-99</v>
      </c>
      <c r="BG383">
        <v>-99</v>
      </c>
      <c r="BH383">
        <f t="shared" si="105"/>
        <v>8</v>
      </c>
      <c r="BI383" t="str">
        <f t="shared" si="106"/>
        <v/>
      </c>
      <c r="BJ383" t="str">
        <f t="shared" si="107"/>
        <v/>
      </c>
      <c r="BK383" t="str">
        <f t="shared" si="108"/>
        <v/>
      </c>
      <c r="BL383" t="str">
        <f t="shared" si="109"/>
        <v/>
      </c>
      <c r="BM383" t="str">
        <f t="shared" si="110"/>
        <v/>
      </c>
      <c r="BN383" t="str">
        <f t="shared" si="111"/>
        <v/>
      </c>
      <c r="BO383" t="str">
        <f t="shared" si="112"/>
        <v/>
      </c>
      <c r="BP383" t="str">
        <f t="shared" si="113"/>
        <v/>
      </c>
      <c r="BQ383" t="str">
        <f t="shared" si="114"/>
        <v/>
      </c>
      <c r="BR383" t="str">
        <f t="shared" si="115"/>
        <v/>
      </c>
      <c r="BS383" t="str">
        <f t="shared" si="116"/>
        <v/>
      </c>
      <c r="BT383" t="str">
        <f t="shared" si="117"/>
        <v/>
      </c>
      <c r="BU383" t="str">
        <f t="shared" si="118"/>
        <v/>
      </c>
      <c r="BV383" t="str">
        <f t="shared" si="119"/>
        <v/>
      </c>
      <c r="BW383">
        <f t="shared" si="120"/>
        <v>8</v>
      </c>
      <c r="BX383">
        <f t="shared" si="121"/>
        <v>1</v>
      </c>
      <c r="BY383">
        <f t="shared" si="122"/>
        <v>0</v>
      </c>
      <c r="BZ383">
        <f t="shared" si="123"/>
        <v>1</v>
      </c>
      <c r="CA383">
        <f t="shared" si="124"/>
        <v>1</v>
      </c>
      <c r="CB383">
        <f t="shared" si="125"/>
        <v>1</v>
      </c>
    </row>
    <row r="384" spans="1:80" x14ac:dyDescent="0.35">
      <c r="A384">
        <v>4.6576982999999998</v>
      </c>
      <c r="B384">
        <v>2011</v>
      </c>
      <c r="C384">
        <v>62</v>
      </c>
      <c r="D384">
        <v>0</v>
      </c>
      <c r="E384">
        <v>3</v>
      </c>
      <c r="F384">
        <v>-9</v>
      </c>
      <c r="G384">
        <v>0</v>
      </c>
      <c r="H384">
        <v>29184</v>
      </c>
      <c r="I384">
        <v>6</v>
      </c>
      <c r="J384">
        <v>1</v>
      </c>
      <c r="K384">
        <v>191423</v>
      </c>
      <c r="L384">
        <v>1</v>
      </c>
      <c r="M384">
        <v>1</v>
      </c>
      <c r="N384">
        <v>1</v>
      </c>
      <c r="O384">
        <v>42821</v>
      </c>
      <c r="P384">
        <v>99801</v>
      </c>
      <c r="Q384">
        <v>4233</v>
      </c>
      <c r="R384">
        <v>43491</v>
      </c>
      <c r="S384">
        <v>51851</v>
      </c>
      <c r="T384">
        <v>34830</v>
      </c>
      <c r="U384">
        <v>486</v>
      </c>
      <c r="V384">
        <v>99812</v>
      </c>
      <c r="W384">
        <v>70703</v>
      </c>
      <c r="X384">
        <v>70722</v>
      </c>
      <c r="Y384">
        <v>9971</v>
      </c>
      <c r="Z384">
        <v>2851</v>
      </c>
      <c r="AA384">
        <v>99702</v>
      </c>
      <c r="AB384">
        <v>5990</v>
      </c>
      <c r="AC384">
        <v>99859</v>
      </c>
      <c r="AD384">
        <v>3768</v>
      </c>
      <c r="AE384">
        <v>3612</v>
      </c>
      <c r="AF384">
        <v>3615</v>
      </c>
      <c r="AG384">
        <v>3403</v>
      </c>
      <c r="AH384">
        <v>3723</v>
      </c>
      <c r="AI384">
        <v>4525</v>
      </c>
      <c r="AJ384" t="s">
        <v>62</v>
      </c>
      <c r="AK384" t="s">
        <v>62</v>
      </c>
      <c r="AL384" t="s">
        <v>62</v>
      </c>
      <c r="AM384" t="s">
        <v>62</v>
      </c>
      <c r="AN384" t="s">
        <v>62</v>
      </c>
      <c r="AO384" t="s">
        <v>62</v>
      </c>
      <c r="AP384" t="s">
        <v>62</v>
      </c>
      <c r="AQ384" t="s">
        <v>62</v>
      </c>
      <c r="AR384" t="s">
        <v>62</v>
      </c>
      <c r="AS384">
        <v>8</v>
      </c>
      <c r="AT384">
        <v>8</v>
      </c>
      <c r="AU384">
        <v>8</v>
      </c>
      <c r="AV384">
        <v>8</v>
      </c>
      <c r="AW384">
        <v>4</v>
      </c>
      <c r="AX384">
        <v>33</v>
      </c>
      <c r="AY384">
        <v>-99</v>
      </c>
      <c r="AZ384">
        <v>-99</v>
      </c>
      <c r="BA384">
        <v>-99</v>
      </c>
      <c r="BB384">
        <v>-99</v>
      </c>
      <c r="BC384">
        <v>-99</v>
      </c>
      <c r="BD384">
        <v>-99</v>
      </c>
      <c r="BE384">
        <v>-99</v>
      </c>
      <c r="BF384">
        <v>-99</v>
      </c>
      <c r="BG384">
        <v>-99</v>
      </c>
      <c r="BH384">
        <f t="shared" si="105"/>
        <v>8</v>
      </c>
      <c r="BI384" t="str">
        <f t="shared" si="106"/>
        <v/>
      </c>
      <c r="BJ384" t="str">
        <f t="shared" si="107"/>
        <v/>
      </c>
      <c r="BK384" t="str">
        <f t="shared" si="108"/>
        <v/>
      </c>
      <c r="BL384" t="str">
        <f t="shared" si="109"/>
        <v/>
      </c>
      <c r="BM384" t="str">
        <f t="shared" si="110"/>
        <v/>
      </c>
      <c r="BN384" t="str">
        <f t="shared" si="111"/>
        <v/>
      </c>
      <c r="BO384" t="str">
        <f t="shared" si="112"/>
        <v/>
      </c>
      <c r="BP384" t="str">
        <f t="shared" si="113"/>
        <v/>
      </c>
      <c r="BQ384" t="str">
        <f t="shared" si="114"/>
        <v/>
      </c>
      <c r="BR384" t="str">
        <f t="shared" si="115"/>
        <v/>
      </c>
      <c r="BS384" t="str">
        <f t="shared" si="116"/>
        <v/>
      </c>
      <c r="BT384" t="str">
        <f t="shared" si="117"/>
        <v/>
      </c>
      <c r="BU384" t="str">
        <f t="shared" si="118"/>
        <v/>
      </c>
      <c r="BV384" t="str">
        <f t="shared" si="119"/>
        <v/>
      </c>
      <c r="BW384">
        <f t="shared" si="120"/>
        <v>8</v>
      </c>
      <c r="BX384">
        <f t="shared" si="121"/>
        <v>0</v>
      </c>
      <c r="BY384">
        <f t="shared" si="122"/>
        <v>0</v>
      </c>
      <c r="BZ384">
        <f t="shared" si="123"/>
        <v>0</v>
      </c>
      <c r="CA384">
        <f t="shared" si="124"/>
        <v>0</v>
      </c>
      <c r="CB384">
        <f t="shared" si="125"/>
        <v>0</v>
      </c>
    </row>
    <row r="385" spans="1:80" x14ac:dyDescent="0.35">
      <c r="A385">
        <v>4.5205622999999999</v>
      </c>
      <c r="B385">
        <v>2011</v>
      </c>
      <c r="C385">
        <v>62</v>
      </c>
      <c r="D385">
        <v>0</v>
      </c>
      <c r="E385">
        <v>3</v>
      </c>
      <c r="F385">
        <v>-9</v>
      </c>
      <c r="G385">
        <v>0</v>
      </c>
      <c r="H385">
        <v>29185</v>
      </c>
      <c r="I385">
        <v>17</v>
      </c>
      <c r="J385">
        <v>1</v>
      </c>
      <c r="K385">
        <v>523997</v>
      </c>
      <c r="L385">
        <v>1</v>
      </c>
      <c r="M385">
        <v>1</v>
      </c>
      <c r="N385">
        <v>6</v>
      </c>
      <c r="O385">
        <v>4280</v>
      </c>
      <c r="P385">
        <v>261</v>
      </c>
      <c r="Q385">
        <v>53081</v>
      </c>
      <c r="R385">
        <v>41400</v>
      </c>
      <c r="S385">
        <v>4168</v>
      </c>
      <c r="T385" t="s">
        <v>64</v>
      </c>
      <c r="U385">
        <v>3970</v>
      </c>
      <c r="V385">
        <v>51881</v>
      </c>
      <c r="W385" t="s">
        <v>83</v>
      </c>
      <c r="X385">
        <v>78551</v>
      </c>
      <c r="Y385" t="s">
        <v>66</v>
      </c>
      <c r="Z385">
        <v>4148</v>
      </c>
      <c r="AA385">
        <v>4820</v>
      </c>
      <c r="AB385">
        <v>4240</v>
      </c>
      <c r="AC385">
        <v>5845</v>
      </c>
      <c r="AD385">
        <v>3766</v>
      </c>
      <c r="AE385">
        <v>3721</v>
      </c>
      <c r="AF385">
        <v>3721</v>
      </c>
      <c r="AG385">
        <v>9672</v>
      </c>
      <c r="AH385">
        <v>4341</v>
      </c>
      <c r="AI385">
        <v>3324</v>
      </c>
      <c r="AJ385">
        <v>8843</v>
      </c>
      <c r="AK385">
        <v>3961</v>
      </c>
      <c r="AL385">
        <v>9744</v>
      </c>
      <c r="AM385">
        <v>311</v>
      </c>
      <c r="AN385">
        <v>3895</v>
      </c>
      <c r="AO385">
        <v>3768</v>
      </c>
      <c r="AP385" t="s">
        <v>62</v>
      </c>
      <c r="AQ385" t="s">
        <v>62</v>
      </c>
      <c r="AR385" t="s">
        <v>62</v>
      </c>
      <c r="AS385">
        <v>9</v>
      </c>
      <c r="AT385">
        <v>9</v>
      </c>
      <c r="AU385">
        <v>1</v>
      </c>
      <c r="AV385">
        <v>8</v>
      </c>
      <c r="AW385">
        <v>54</v>
      </c>
      <c r="AX385">
        <v>6</v>
      </c>
      <c r="AY385">
        <v>9</v>
      </c>
      <c r="AZ385">
        <v>9</v>
      </c>
      <c r="BA385">
        <v>15</v>
      </c>
      <c r="BB385">
        <v>33</v>
      </c>
      <c r="BC385">
        <v>9</v>
      </c>
      <c r="BD385">
        <v>9</v>
      </c>
      <c r="BE385">
        <v>-99</v>
      </c>
      <c r="BF385">
        <v>-99</v>
      </c>
      <c r="BG385">
        <v>-99</v>
      </c>
      <c r="BH385" t="str">
        <f t="shared" si="105"/>
        <v/>
      </c>
      <c r="BI385" t="str">
        <f t="shared" si="106"/>
        <v/>
      </c>
      <c r="BJ385" t="str">
        <f t="shared" si="107"/>
        <v/>
      </c>
      <c r="BK385" t="str">
        <f t="shared" si="108"/>
        <v/>
      </c>
      <c r="BL385" t="str">
        <f t="shared" si="109"/>
        <v/>
      </c>
      <c r="BM385" t="str">
        <f t="shared" si="110"/>
        <v/>
      </c>
      <c r="BN385" t="str">
        <f t="shared" si="111"/>
        <v/>
      </c>
      <c r="BO385" t="str">
        <f t="shared" si="112"/>
        <v/>
      </c>
      <c r="BP385" t="str">
        <f t="shared" si="113"/>
        <v/>
      </c>
      <c r="BQ385" t="str">
        <f t="shared" si="114"/>
        <v/>
      </c>
      <c r="BR385" t="str">
        <f t="shared" si="115"/>
        <v/>
      </c>
      <c r="BS385">
        <f t="shared" si="116"/>
        <v>9</v>
      </c>
      <c r="BT385" t="str">
        <f t="shared" si="117"/>
        <v/>
      </c>
      <c r="BU385" t="str">
        <f t="shared" si="118"/>
        <v/>
      </c>
      <c r="BV385" t="str">
        <f t="shared" si="119"/>
        <v/>
      </c>
      <c r="BW385">
        <f t="shared" si="120"/>
        <v>9</v>
      </c>
      <c r="BX385">
        <f t="shared" si="121"/>
        <v>0</v>
      </c>
      <c r="BY385">
        <f t="shared" si="122"/>
        <v>1</v>
      </c>
      <c r="BZ385">
        <f t="shared" si="123"/>
        <v>0</v>
      </c>
      <c r="CA385">
        <f t="shared" si="124"/>
        <v>0</v>
      </c>
      <c r="CB385">
        <f t="shared" si="125"/>
        <v>1</v>
      </c>
    </row>
    <row r="386" spans="1:80" x14ac:dyDescent="0.35">
      <c r="A386">
        <v>4.5145891999999996</v>
      </c>
      <c r="B386">
        <v>2011</v>
      </c>
      <c r="C386">
        <v>62</v>
      </c>
      <c r="D386">
        <v>1</v>
      </c>
      <c r="E386">
        <v>4</v>
      </c>
      <c r="F386">
        <v>6</v>
      </c>
      <c r="G386">
        <v>1</v>
      </c>
      <c r="H386">
        <v>36155</v>
      </c>
      <c r="I386">
        <v>1</v>
      </c>
      <c r="J386">
        <v>1</v>
      </c>
      <c r="K386">
        <v>23860</v>
      </c>
      <c r="L386">
        <v>2</v>
      </c>
      <c r="M386">
        <v>2</v>
      </c>
      <c r="N386">
        <v>20</v>
      </c>
      <c r="O386">
        <v>4240</v>
      </c>
      <c r="P386">
        <v>78551</v>
      </c>
      <c r="Q386">
        <v>42843</v>
      </c>
      <c r="R386">
        <v>51884</v>
      </c>
      <c r="S386">
        <v>4270</v>
      </c>
      <c r="T386">
        <v>5849</v>
      </c>
      <c r="U386">
        <v>42732</v>
      </c>
      <c r="V386">
        <v>2851</v>
      </c>
      <c r="W386">
        <v>2762</v>
      </c>
      <c r="X386">
        <v>5180</v>
      </c>
      <c r="Y386">
        <v>4239</v>
      </c>
      <c r="Z386">
        <v>2761</v>
      </c>
      <c r="AA386">
        <v>4254</v>
      </c>
      <c r="AB386">
        <v>40390</v>
      </c>
      <c r="AC386">
        <v>25000</v>
      </c>
      <c r="AD386">
        <v>3512</v>
      </c>
      <c r="AE386">
        <v>3722</v>
      </c>
      <c r="AF386">
        <v>3768</v>
      </c>
      <c r="AG386">
        <v>3764</v>
      </c>
      <c r="AH386">
        <v>3931</v>
      </c>
      <c r="AI386">
        <v>3957</v>
      </c>
      <c r="AJ386">
        <v>9604</v>
      </c>
      <c r="AK386">
        <v>9671</v>
      </c>
      <c r="AL386">
        <v>3893</v>
      </c>
      <c r="AM386">
        <v>9904</v>
      </c>
      <c r="AN386">
        <v>8872</v>
      </c>
      <c r="AO386">
        <v>3961</v>
      </c>
      <c r="AP386">
        <v>3725</v>
      </c>
      <c r="AQ386">
        <v>8855</v>
      </c>
      <c r="AR386">
        <v>3964</v>
      </c>
      <c r="AS386">
        <v>7</v>
      </c>
      <c r="AT386">
        <v>2</v>
      </c>
      <c r="AU386">
        <v>10</v>
      </c>
      <c r="AV386">
        <v>16</v>
      </c>
      <c r="AW386">
        <v>16</v>
      </c>
      <c r="AX386">
        <v>10</v>
      </c>
      <c r="AY386">
        <v>19</v>
      </c>
      <c r="AZ386">
        <v>19</v>
      </c>
      <c r="BA386">
        <v>33</v>
      </c>
      <c r="BB386">
        <v>30</v>
      </c>
      <c r="BC386">
        <v>7</v>
      </c>
      <c r="BD386">
        <v>7</v>
      </c>
      <c r="BE386">
        <v>7</v>
      </c>
      <c r="BF386">
        <v>2</v>
      </c>
      <c r="BG386">
        <v>7</v>
      </c>
      <c r="BH386" t="str">
        <f t="shared" ref="BH386:BH449" si="126">IFERROR(VLOOKUP(3768, AD386:AS386, 16, FALSE), "")</f>
        <v/>
      </c>
      <c r="BI386" t="str">
        <f t="shared" ref="BI386:BI449" si="127">IFERROR(VLOOKUP(3768, AE386:AT386, 16, FALSE), "")</f>
        <v/>
      </c>
      <c r="BJ386">
        <f t="shared" ref="BJ386:BJ449" si="128">IFERROR(VLOOKUP(3768, AF386:AU386, 16, FALSE), "")</f>
        <v>10</v>
      </c>
      <c r="BK386" t="str">
        <f t="shared" ref="BK386:BK449" si="129">IFERROR(VLOOKUP(3768, AG386:AV386, 16, FALSE), "")</f>
        <v/>
      </c>
      <c r="BL386" t="str">
        <f t="shared" ref="BL386:BL449" si="130">IFERROR(VLOOKUP(3768, AH386:AW386, 16, FALSE), "")</f>
        <v/>
      </c>
      <c r="BM386" t="str">
        <f t="shared" ref="BM386:BM449" si="131">IFERROR(VLOOKUP(3768, AI386:AX386, 16, FALSE), "")</f>
        <v/>
      </c>
      <c r="BN386" t="str">
        <f t="shared" ref="BN386:BN449" si="132">IFERROR(VLOOKUP(3768, AJ386:AY386, 16, FALSE), "")</f>
        <v/>
      </c>
      <c r="BO386" t="str">
        <f t="shared" ref="BO386:BO449" si="133">IFERROR(VLOOKUP(3768, AK386:AZ386, 16, FALSE), "")</f>
        <v/>
      </c>
      <c r="BP386" t="str">
        <f t="shared" ref="BP386:BP449" si="134">IFERROR(VLOOKUP(3768, AL386:BA386, 16, FALSE), "")</f>
        <v/>
      </c>
      <c r="BQ386" t="str">
        <f t="shared" ref="BQ386:BQ449" si="135">IFERROR(VLOOKUP(3768, AM386:BB386, 16, FALSE), "")</f>
        <v/>
      </c>
      <c r="BR386" t="str">
        <f t="shared" ref="BR386:BR449" si="136">IFERROR(VLOOKUP(3768, AN386:BC386, 16, FALSE), "")</f>
        <v/>
      </c>
      <c r="BS386" t="str">
        <f t="shared" ref="BS386:BS449" si="137">IFERROR(VLOOKUP(3768, AO386:BD386, 16, FALSE), "")</f>
        <v/>
      </c>
      <c r="BT386" t="str">
        <f t="shared" ref="BT386:BT449" si="138">IFERROR(VLOOKUP(3768, AP386:BE386, 16, FALSE), "")</f>
        <v/>
      </c>
      <c r="BU386" t="str">
        <f t="shared" ref="BU386:BU449" si="139">IFERROR(VLOOKUP(3768, AQ386:BF386, 16, FALSE), "")</f>
        <v/>
      </c>
      <c r="BV386" t="str">
        <f t="shared" ref="BV386:BV449" si="140">IFERROR(VLOOKUP(3768, AR386:BG386, 16, FALSE), "")</f>
        <v/>
      </c>
      <c r="BW386">
        <f t="shared" ref="BW386:BW449" si="141">IF(OR(BH386=-99, BI386=-99, BJ386=-99, BK386=-99, BL386=-99, BM386=-99, BN386=-99, BO386=-99, BP386=-99, BQ386=-99, BR386=-99, BS386=-99, BT386=-99, BU386=-99, BV386=-99), " ", MIN(BH386:BV386))</f>
        <v>10</v>
      </c>
      <c r="BX386">
        <f t="shared" ref="BX386:BX449" si="142">COUNTIF($AD386:$AR386, "=66") + COUNTIF($AD386:$AR386, "=3601") + COUNTIF($AD386:$AR386, "=3602") + COUNTIF($AD386:$AR386, "=3605")</f>
        <v>0</v>
      </c>
      <c r="BY386">
        <f t="shared" ref="BY386:BY449" si="143">COUNTIF(O386:AC386, "=78551")</f>
        <v>1</v>
      </c>
      <c r="BZ386">
        <f t="shared" ref="BZ386:BZ449" si="144">SUMPRODUCT(--(LEFT(O386:AC386,3)="410"))</f>
        <v>0</v>
      </c>
      <c r="CA386">
        <f t="shared" ref="CA386:CA449" si="145">SUM(BZ386:BZ386)</f>
        <v>0</v>
      </c>
      <c r="CB386">
        <f t="shared" ref="CB386:CB449" si="146">COUNTIF(O386:AC386, "=4280")</f>
        <v>0</v>
      </c>
    </row>
    <row r="387" spans="1:80" x14ac:dyDescent="0.35">
      <c r="A387">
        <v>4.5922435999999998</v>
      </c>
      <c r="B387">
        <v>2011</v>
      </c>
      <c r="C387">
        <v>62</v>
      </c>
      <c r="D387">
        <v>0</v>
      </c>
      <c r="E387">
        <v>3</v>
      </c>
      <c r="F387">
        <v>3</v>
      </c>
      <c r="G387">
        <v>0</v>
      </c>
      <c r="H387">
        <v>36336</v>
      </c>
      <c r="I387">
        <v>8</v>
      </c>
      <c r="J387">
        <v>1</v>
      </c>
      <c r="K387">
        <v>135421</v>
      </c>
      <c r="L387">
        <v>4</v>
      </c>
      <c r="M387">
        <v>3</v>
      </c>
      <c r="N387">
        <v>1</v>
      </c>
      <c r="O387">
        <v>27739</v>
      </c>
      <c r="P387">
        <v>5845</v>
      </c>
      <c r="Q387">
        <v>78551</v>
      </c>
      <c r="R387">
        <v>380</v>
      </c>
      <c r="S387">
        <v>4233</v>
      </c>
      <c r="T387">
        <v>5185</v>
      </c>
      <c r="U387">
        <v>34831</v>
      </c>
      <c r="V387">
        <v>78720</v>
      </c>
      <c r="W387">
        <v>78959</v>
      </c>
      <c r="X387">
        <v>5853</v>
      </c>
      <c r="Y387">
        <v>34839</v>
      </c>
      <c r="Z387">
        <v>99592</v>
      </c>
      <c r="AA387">
        <v>5119</v>
      </c>
      <c r="AB387">
        <v>2639</v>
      </c>
      <c r="AC387">
        <v>2761</v>
      </c>
      <c r="AD387">
        <v>3760</v>
      </c>
      <c r="AE387">
        <v>311</v>
      </c>
      <c r="AF387">
        <v>9672</v>
      </c>
      <c r="AG387">
        <v>3403</v>
      </c>
      <c r="AH387">
        <v>4311</v>
      </c>
      <c r="AI387">
        <v>3768</v>
      </c>
      <c r="AJ387">
        <v>3712</v>
      </c>
      <c r="AK387">
        <v>341</v>
      </c>
      <c r="AL387">
        <v>3957</v>
      </c>
      <c r="AM387">
        <v>3763</v>
      </c>
      <c r="AN387">
        <v>8967</v>
      </c>
      <c r="AO387">
        <v>8968</v>
      </c>
      <c r="AP387">
        <v>3721</v>
      </c>
      <c r="AQ387">
        <v>8605</v>
      </c>
      <c r="AR387">
        <v>8967</v>
      </c>
      <c r="AS387">
        <v>11</v>
      </c>
      <c r="AT387">
        <v>46</v>
      </c>
      <c r="AU387">
        <v>11</v>
      </c>
      <c r="AV387">
        <v>21</v>
      </c>
      <c r="AW387">
        <v>11</v>
      </c>
      <c r="AX387">
        <v>11</v>
      </c>
      <c r="AY387">
        <v>11</v>
      </c>
      <c r="AZ387">
        <v>21</v>
      </c>
      <c r="BA387">
        <v>32</v>
      </c>
      <c r="BB387">
        <v>32</v>
      </c>
      <c r="BC387">
        <v>0</v>
      </c>
      <c r="BD387">
        <v>0</v>
      </c>
      <c r="BE387">
        <v>0</v>
      </c>
      <c r="BF387">
        <v>0</v>
      </c>
      <c r="BG387">
        <v>0</v>
      </c>
      <c r="BH387" t="str">
        <f t="shared" si="126"/>
        <v/>
      </c>
      <c r="BI387" t="str">
        <f t="shared" si="127"/>
        <v/>
      </c>
      <c r="BJ387" t="str">
        <f t="shared" si="128"/>
        <v/>
      </c>
      <c r="BK387" t="str">
        <f t="shared" si="129"/>
        <v/>
      </c>
      <c r="BL387" t="str">
        <f t="shared" si="130"/>
        <v/>
      </c>
      <c r="BM387">
        <f t="shared" si="131"/>
        <v>11</v>
      </c>
      <c r="BN387" t="str">
        <f t="shared" si="132"/>
        <v/>
      </c>
      <c r="BO387" t="str">
        <f t="shared" si="133"/>
        <v/>
      </c>
      <c r="BP387" t="str">
        <f t="shared" si="134"/>
        <v/>
      </c>
      <c r="BQ387" t="str">
        <f t="shared" si="135"/>
        <v/>
      </c>
      <c r="BR387" t="str">
        <f t="shared" si="136"/>
        <v/>
      </c>
      <c r="BS387" t="str">
        <f t="shared" si="137"/>
        <v/>
      </c>
      <c r="BT387" t="str">
        <f t="shared" si="138"/>
        <v/>
      </c>
      <c r="BU387" t="str">
        <f t="shared" si="139"/>
        <v/>
      </c>
      <c r="BV387" t="str">
        <f t="shared" si="140"/>
        <v/>
      </c>
      <c r="BW387">
        <f t="shared" si="141"/>
        <v>11</v>
      </c>
      <c r="BX387">
        <f t="shared" si="142"/>
        <v>0</v>
      </c>
      <c r="BY387">
        <f t="shared" si="143"/>
        <v>1</v>
      </c>
      <c r="BZ387">
        <f t="shared" si="144"/>
        <v>0</v>
      </c>
      <c r="CA387">
        <f t="shared" si="145"/>
        <v>0</v>
      </c>
      <c r="CB387">
        <f t="shared" si="146"/>
        <v>0</v>
      </c>
    </row>
    <row r="388" spans="1:80" x14ac:dyDescent="0.35">
      <c r="A388">
        <v>4.6285534999999998</v>
      </c>
      <c r="B388">
        <v>2011</v>
      </c>
      <c r="C388">
        <v>62</v>
      </c>
      <c r="D388">
        <v>0</v>
      </c>
      <c r="E388">
        <v>1</v>
      </c>
      <c r="F388">
        <v>2</v>
      </c>
      <c r="G388">
        <v>1</v>
      </c>
      <c r="H388">
        <v>37022</v>
      </c>
      <c r="I388">
        <v>7</v>
      </c>
      <c r="J388">
        <v>2</v>
      </c>
      <c r="K388">
        <v>152410</v>
      </c>
      <c r="L388">
        <v>2</v>
      </c>
      <c r="M388">
        <v>2</v>
      </c>
      <c r="N388">
        <v>1</v>
      </c>
      <c r="O388">
        <v>42843</v>
      </c>
      <c r="P388">
        <v>41519</v>
      </c>
      <c r="Q388">
        <v>41091</v>
      </c>
      <c r="R388">
        <v>78551</v>
      </c>
      <c r="S388">
        <v>5849</v>
      </c>
      <c r="T388">
        <v>5119</v>
      </c>
      <c r="U388">
        <v>2875</v>
      </c>
      <c r="V388">
        <v>51884</v>
      </c>
      <c r="W388" t="s">
        <v>81</v>
      </c>
      <c r="X388">
        <v>4259</v>
      </c>
      <c r="Y388">
        <v>5081</v>
      </c>
      <c r="Z388">
        <v>99672</v>
      </c>
      <c r="AA388">
        <v>99812</v>
      </c>
      <c r="AB388">
        <v>2764</v>
      </c>
      <c r="AC388">
        <v>4241</v>
      </c>
      <c r="AD388">
        <v>3965</v>
      </c>
      <c r="AE388">
        <v>3965</v>
      </c>
      <c r="AF388">
        <v>3768</v>
      </c>
      <c r="AG388">
        <v>3596</v>
      </c>
      <c r="AH388">
        <v>3950</v>
      </c>
      <c r="AI388">
        <v>3816</v>
      </c>
      <c r="AJ388">
        <v>3808</v>
      </c>
      <c r="AK388">
        <v>40</v>
      </c>
      <c r="AL388">
        <v>40</v>
      </c>
      <c r="AM388">
        <v>3722</v>
      </c>
      <c r="AN388">
        <v>8856</v>
      </c>
      <c r="AO388">
        <v>8842</v>
      </c>
      <c r="AP388">
        <v>3778</v>
      </c>
      <c r="AQ388">
        <v>8848</v>
      </c>
      <c r="AR388">
        <v>3895</v>
      </c>
      <c r="AS388">
        <v>15</v>
      </c>
      <c r="AT388">
        <v>16</v>
      </c>
      <c r="AU388">
        <v>14</v>
      </c>
      <c r="AV388">
        <v>14</v>
      </c>
      <c r="AW388">
        <v>16</v>
      </c>
      <c r="AX388">
        <v>16</v>
      </c>
      <c r="AY388">
        <v>16</v>
      </c>
      <c r="AZ388">
        <v>16</v>
      </c>
      <c r="BA388">
        <v>16</v>
      </c>
      <c r="BB388">
        <v>14</v>
      </c>
      <c r="BC388">
        <v>14</v>
      </c>
      <c r="BD388">
        <v>14</v>
      </c>
      <c r="BE388">
        <v>15</v>
      </c>
      <c r="BF388">
        <v>14</v>
      </c>
      <c r="BG388">
        <v>14</v>
      </c>
      <c r="BH388" t="str">
        <f t="shared" si="126"/>
        <v/>
      </c>
      <c r="BI388" t="str">
        <f t="shared" si="127"/>
        <v/>
      </c>
      <c r="BJ388">
        <f t="shared" si="128"/>
        <v>14</v>
      </c>
      <c r="BK388" t="str">
        <f t="shared" si="129"/>
        <v/>
      </c>
      <c r="BL388" t="str">
        <f t="shared" si="130"/>
        <v/>
      </c>
      <c r="BM388" t="str">
        <f t="shared" si="131"/>
        <v/>
      </c>
      <c r="BN388" t="str">
        <f t="shared" si="132"/>
        <v/>
      </c>
      <c r="BO388" t="str">
        <f t="shared" si="133"/>
        <v/>
      </c>
      <c r="BP388" t="str">
        <f t="shared" si="134"/>
        <v/>
      </c>
      <c r="BQ388" t="str">
        <f t="shared" si="135"/>
        <v/>
      </c>
      <c r="BR388" t="str">
        <f t="shared" si="136"/>
        <v/>
      </c>
      <c r="BS388" t="str">
        <f t="shared" si="137"/>
        <v/>
      </c>
      <c r="BT388" t="str">
        <f t="shared" si="138"/>
        <v/>
      </c>
      <c r="BU388" t="str">
        <f t="shared" si="139"/>
        <v/>
      </c>
      <c r="BV388" t="str">
        <f t="shared" si="140"/>
        <v/>
      </c>
      <c r="BW388">
        <f t="shared" si="141"/>
        <v>14</v>
      </c>
      <c r="BX388">
        <f t="shared" si="142"/>
        <v>0</v>
      </c>
      <c r="BY388">
        <f t="shared" si="143"/>
        <v>1</v>
      </c>
      <c r="BZ388">
        <f t="shared" si="144"/>
        <v>1</v>
      </c>
      <c r="CA388">
        <f t="shared" si="145"/>
        <v>1</v>
      </c>
      <c r="CB388">
        <f t="shared" si="146"/>
        <v>0</v>
      </c>
    </row>
    <row r="389" spans="1:80" x14ac:dyDescent="0.35">
      <c r="A389">
        <v>5.8345004999999999</v>
      </c>
      <c r="B389">
        <v>2011</v>
      </c>
      <c r="C389">
        <v>62</v>
      </c>
      <c r="D389">
        <v>1</v>
      </c>
      <c r="E389">
        <v>1</v>
      </c>
      <c r="F389">
        <v>1</v>
      </c>
      <c r="G389">
        <v>1</v>
      </c>
      <c r="H389">
        <v>42158</v>
      </c>
      <c r="I389">
        <v>5</v>
      </c>
      <c r="J389">
        <v>1</v>
      </c>
      <c r="K389">
        <v>308260</v>
      </c>
      <c r="L389">
        <v>2</v>
      </c>
      <c r="M389">
        <v>2</v>
      </c>
      <c r="N389">
        <v>20</v>
      </c>
      <c r="O389">
        <v>4254</v>
      </c>
      <c r="P389">
        <v>42823</v>
      </c>
      <c r="Q389" t="s">
        <v>81</v>
      </c>
      <c r="R389">
        <v>383</v>
      </c>
      <c r="S389">
        <v>570</v>
      </c>
      <c r="T389">
        <v>3849</v>
      </c>
      <c r="U389">
        <v>5845</v>
      </c>
      <c r="V389">
        <v>34839</v>
      </c>
      <c r="W389">
        <v>5119</v>
      </c>
      <c r="X389">
        <v>42731</v>
      </c>
      <c r="Y389">
        <v>2639</v>
      </c>
      <c r="Z389">
        <v>51851</v>
      </c>
      <c r="AA389">
        <v>99801</v>
      </c>
      <c r="AB389" t="s">
        <v>115</v>
      </c>
      <c r="AC389">
        <v>99592</v>
      </c>
      <c r="AD389">
        <v>3766</v>
      </c>
      <c r="AE389">
        <v>9672</v>
      </c>
      <c r="AF389">
        <v>311</v>
      </c>
      <c r="AG389">
        <v>3768</v>
      </c>
      <c r="AH389">
        <v>3514</v>
      </c>
      <c r="AI389">
        <v>3764</v>
      </c>
      <c r="AJ389">
        <v>8937</v>
      </c>
      <c r="AK389">
        <v>3721</v>
      </c>
      <c r="AL389">
        <v>3723</v>
      </c>
      <c r="AM389">
        <v>8857</v>
      </c>
      <c r="AN389">
        <v>8964</v>
      </c>
      <c r="AO389">
        <v>3491</v>
      </c>
      <c r="AP389">
        <v>3895</v>
      </c>
      <c r="AQ389">
        <v>3995</v>
      </c>
      <c r="AR389">
        <v>3897</v>
      </c>
      <c r="AS389">
        <v>13</v>
      </c>
      <c r="AT389">
        <v>13</v>
      </c>
      <c r="AU389">
        <v>49</v>
      </c>
      <c r="AV389">
        <v>55</v>
      </c>
      <c r="AW389">
        <v>63</v>
      </c>
      <c r="AX389">
        <v>63</v>
      </c>
      <c r="AY389">
        <v>6</v>
      </c>
      <c r="AZ389">
        <v>3</v>
      </c>
      <c r="BA389">
        <v>6</v>
      </c>
      <c r="BB389">
        <v>6</v>
      </c>
      <c r="BC389">
        <v>41</v>
      </c>
      <c r="BD389">
        <v>7</v>
      </c>
      <c r="BE389">
        <v>17</v>
      </c>
      <c r="BF389">
        <v>14</v>
      </c>
      <c r="BG389">
        <v>27</v>
      </c>
      <c r="BH389" t="str">
        <f t="shared" si="126"/>
        <v/>
      </c>
      <c r="BI389" t="str">
        <f t="shared" si="127"/>
        <v/>
      </c>
      <c r="BJ389" t="str">
        <f t="shared" si="128"/>
        <v/>
      </c>
      <c r="BK389">
        <f t="shared" si="129"/>
        <v>55</v>
      </c>
      <c r="BL389" t="str">
        <f t="shared" si="130"/>
        <v/>
      </c>
      <c r="BM389" t="str">
        <f t="shared" si="131"/>
        <v/>
      </c>
      <c r="BN389" t="str">
        <f t="shared" si="132"/>
        <v/>
      </c>
      <c r="BO389" t="str">
        <f t="shared" si="133"/>
        <v/>
      </c>
      <c r="BP389" t="str">
        <f t="shared" si="134"/>
        <v/>
      </c>
      <c r="BQ389" t="str">
        <f t="shared" si="135"/>
        <v/>
      </c>
      <c r="BR389" t="str">
        <f t="shared" si="136"/>
        <v/>
      </c>
      <c r="BS389" t="str">
        <f t="shared" si="137"/>
        <v/>
      </c>
      <c r="BT389" t="str">
        <f t="shared" si="138"/>
        <v/>
      </c>
      <c r="BU389" t="str">
        <f t="shared" si="139"/>
        <v/>
      </c>
      <c r="BV389" t="str">
        <f t="shared" si="140"/>
        <v/>
      </c>
      <c r="BW389">
        <f t="shared" si="141"/>
        <v>55</v>
      </c>
      <c r="BX389">
        <f t="shared" si="142"/>
        <v>0</v>
      </c>
      <c r="BY389">
        <f t="shared" si="143"/>
        <v>0</v>
      </c>
      <c r="BZ389">
        <f t="shared" si="144"/>
        <v>0</v>
      </c>
      <c r="CA389">
        <f t="shared" si="145"/>
        <v>0</v>
      </c>
      <c r="CB389">
        <f t="shared" si="146"/>
        <v>0</v>
      </c>
    </row>
    <row r="390" spans="1:80" x14ac:dyDescent="0.35">
      <c r="A390">
        <v>4.4396323000000004</v>
      </c>
      <c r="B390">
        <v>2005</v>
      </c>
      <c r="C390">
        <v>63</v>
      </c>
      <c r="D390">
        <v>0</v>
      </c>
      <c r="E390">
        <v>3</v>
      </c>
      <c r="F390">
        <v>-9</v>
      </c>
      <c r="G390">
        <v>1</v>
      </c>
      <c r="H390">
        <v>29165</v>
      </c>
      <c r="I390">
        <v>2</v>
      </c>
      <c r="J390">
        <v>6</v>
      </c>
      <c r="K390">
        <v>116930</v>
      </c>
      <c r="L390">
        <v>3</v>
      </c>
      <c r="M390">
        <v>3</v>
      </c>
      <c r="N390">
        <v>2</v>
      </c>
      <c r="O390">
        <v>41031</v>
      </c>
      <c r="P390">
        <v>4280</v>
      </c>
      <c r="Q390">
        <v>78551</v>
      </c>
      <c r="R390">
        <v>4240</v>
      </c>
      <c r="S390">
        <v>9971</v>
      </c>
      <c r="T390">
        <v>4271</v>
      </c>
      <c r="U390">
        <v>9973</v>
      </c>
      <c r="V390">
        <v>51881</v>
      </c>
      <c r="W390">
        <v>5070</v>
      </c>
      <c r="X390" t="s">
        <v>61</v>
      </c>
      <c r="Y390" t="s">
        <v>61</v>
      </c>
      <c r="Z390" t="s">
        <v>61</v>
      </c>
      <c r="AA390" t="s">
        <v>61</v>
      </c>
      <c r="AB390" t="s">
        <v>61</v>
      </c>
      <c r="AC390" t="s">
        <v>61</v>
      </c>
      <c r="AD390">
        <v>3723</v>
      </c>
      <c r="AE390">
        <v>3768</v>
      </c>
      <c r="AF390">
        <v>66</v>
      </c>
      <c r="AG390">
        <v>8853</v>
      </c>
      <c r="AH390">
        <v>8856</v>
      </c>
      <c r="AI390">
        <v>40</v>
      </c>
      <c r="AJ390" t="s">
        <v>62</v>
      </c>
      <c r="AK390" t="s">
        <v>62</v>
      </c>
      <c r="AL390" t="s">
        <v>62</v>
      </c>
      <c r="AM390" t="s">
        <v>62</v>
      </c>
      <c r="AN390" t="s">
        <v>62</v>
      </c>
      <c r="AO390" t="s">
        <v>62</v>
      </c>
      <c r="AP390" t="s">
        <v>62</v>
      </c>
      <c r="AQ390" t="s">
        <v>62</v>
      </c>
      <c r="AR390" t="s">
        <v>62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-99</v>
      </c>
      <c r="AZ390">
        <v>-99</v>
      </c>
      <c r="BA390">
        <v>-99</v>
      </c>
      <c r="BB390">
        <v>-99</v>
      </c>
      <c r="BC390">
        <v>-99</v>
      </c>
      <c r="BD390">
        <v>-99</v>
      </c>
      <c r="BE390">
        <v>-99</v>
      </c>
      <c r="BF390">
        <v>-99</v>
      </c>
      <c r="BG390">
        <v>-99</v>
      </c>
      <c r="BH390" t="str">
        <f t="shared" si="126"/>
        <v/>
      </c>
      <c r="BI390">
        <f t="shared" si="127"/>
        <v>0</v>
      </c>
      <c r="BJ390" t="str">
        <f t="shared" si="128"/>
        <v/>
      </c>
      <c r="BK390" t="str">
        <f t="shared" si="129"/>
        <v/>
      </c>
      <c r="BL390" t="str">
        <f t="shared" si="130"/>
        <v/>
      </c>
      <c r="BM390" t="str">
        <f t="shared" si="131"/>
        <v/>
      </c>
      <c r="BN390" t="str">
        <f t="shared" si="132"/>
        <v/>
      </c>
      <c r="BO390" t="str">
        <f t="shared" si="133"/>
        <v/>
      </c>
      <c r="BP390" t="str">
        <f t="shared" si="134"/>
        <v/>
      </c>
      <c r="BQ390" t="str">
        <f t="shared" si="135"/>
        <v/>
      </c>
      <c r="BR390" t="str">
        <f t="shared" si="136"/>
        <v/>
      </c>
      <c r="BS390" t="str">
        <f t="shared" si="137"/>
        <v/>
      </c>
      <c r="BT390" t="str">
        <f t="shared" si="138"/>
        <v/>
      </c>
      <c r="BU390" t="str">
        <f t="shared" si="139"/>
        <v/>
      </c>
      <c r="BV390" t="str">
        <f t="shared" si="140"/>
        <v/>
      </c>
      <c r="BW390">
        <f t="shared" si="141"/>
        <v>0</v>
      </c>
      <c r="BX390">
        <f t="shared" si="142"/>
        <v>1</v>
      </c>
      <c r="BY390">
        <f t="shared" si="143"/>
        <v>1</v>
      </c>
      <c r="BZ390">
        <f t="shared" si="144"/>
        <v>1</v>
      </c>
      <c r="CA390">
        <f t="shared" si="145"/>
        <v>1</v>
      </c>
      <c r="CB390">
        <f t="shared" si="146"/>
        <v>1</v>
      </c>
    </row>
    <row r="391" spans="1:80" x14ac:dyDescent="0.35">
      <c r="A391">
        <v>4.9350116000000002</v>
      </c>
      <c r="B391">
        <v>2007</v>
      </c>
      <c r="C391">
        <v>63</v>
      </c>
      <c r="D391">
        <v>0</v>
      </c>
      <c r="E391">
        <v>3</v>
      </c>
      <c r="F391">
        <v>-9</v>
      </c>
      <c r="G391">
        <v>0</v>
      </c>
      <c r="H391">
        <v>21048</v>
      </c>
      <c r="I391">
        <v>1</v>
      </c>
      <c r="J391">
        <v>-9</v>
      </c>
      <c r="K391">
        <v>90592</v>
      </c>
      <c r="L391">
        <v>2</v>
      </c>
      <c r="M391">
        <v>3</v>
      </c>
      <c r="N391">
        <v>1</v>
      </c>
      <c r="O391">
        <v>41401</v>
      </c>
      <c r="P391">
        <v>42843</v>
      </c>
      <c r="Q391">
        <v>4111</v>
      </c>
      <c r="R391">
        <v>41012</v>
      </c>
      <c r="S391">
        <v>4280</v>
      </c>
      <c r="T391">
        <v>2724</v>
      </c>
      <c r="U391">
        <v>79029</v>
      </c>
      <c r="V391">
        <v>7963</v>
      </c>
      <c r="W391">
        <v>4148</v>
      </c>
      <c r="X391" t="s">
        <v>75</v>
      </c>
      <c r="Y391">
        <v>60000</v>
      </c>
      <c r="Z391" t="s">
        <v>61</v>
      </c>
      <c r="AA391" t="s">
        <v>61</v>
      </c>
      <c r="AB391" t="s">
        <v>61</v>
      </c>
      <c r="AC391" t="s">
        <v>61</v>
      </c>
      <c r="AD391">
        <v>3768</v>
      </c>
      <c r="AE391">
        <v>8853</v>
      </c>
      <c r="AF391">
        <v>66</v>
      </c>
      <c r="AG391">
        <v>3607</v>
      </c>
      <c r="AH391">
        <v>45</v>
      </c>
      <c r="AI391">
        <v>40</v>
      </c>
      <c r="AJ391" t="s">
        <v>62</v>
      </c>
      <c r="AK391" t="s">
        <v>62</v>
      </c>
      <c r="AL391" t="s">
        <v>62</v>
      </c>
      <c r="AM391" t="s">
        <v>62</v>
      </c>
      <c r="AN391" t="s">
        <v>62</v>
      </c>
      <c r="AO391" t="s">
        <v>62</v>
      </c>
      <c r="AP391" t="s">
        <v>62</v>
      </c>
      <c r="AQ391" t="s">
        <v>62</v>
      </c>
      <c r="AR391" t="s">
        <v>62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-99</v>
      </c>
      <c r="AZ391">
        <v>-99</v>
      </c>
      <c r="BA391">
        <v>-99</v>
      </c>
      <c r="BB391">
        <v>-99</v>
      </c>
      <c r="BC391">
        <v>-99</v>
      </c>
      <c r="BD391">
        <v>-99</v>
      </c>
      <c r="BE391">
        <v>-99</v>
      </c>
      <c r="BF391">
        <v>-99</v>
      </c>
      <c r="BG391">
        <v>-99</v>
      </c>
      <c r="BH391">
        <f t="shared" si="126"/>
        <v>0</v>
      </c>
      <c r="BI391" t="str">
        <f t="shared" si="127"/>
        <v/>
      </c>
      <c r="BJ391" t="str">
        <f t="shared" si="128"/>
        <v/>
      </c>
      <c r="BK391" t="str">
        <f t="shared" si="129"/>
        <v/>
      </c>
      <c r="BL391" t="str">
        <f t="shared" si="130"/>
        <v/>
      </c>
      <c r="BM391" t="str">
        <f t="shared" si="131"/>
        <v/>
      </c>
      <c r="BN391" t="str">
        <f t="shared" si="132"/>
        <v/>
      </c>
      <c r="BO391" t="str">
        <f t="shared" si="133"/>
        <v/>
      </c>
      <c r="BP391" t="str">
        <f t="shared" si="134"/>
        <v/>
      </c>
      <c r="BQ391" t="str">
        <f t="shared" si="135"/>
        <v/>
      </c>
      <c r="BR391" t="str">
        <f t="shared" si="136"/>
        <v/>
      </c>
      <c r="BS391" t="str">
        <f t="shared" si="137"/>
        <v/>
      </c>
      <c r="BT391" t="str">
        <f t="shared" si="138"/>
        <v/>
      </c>
      <c r="BU391" t="str">
        <f t="shared" si="139"/>
        <v/>
      </c>
      <c r="BV391" t="str">
        <f t="shared" si="140"/>
        <v/>
      </c>
      <c r="BW391">
        <f t="shared" si="141"/>
        <v>0</v>
      </c>
      <c r="BX391">
        <f t="shared" si="142"/>
        <v>1</v>
      </c>
      <c r="BY391">
        <f t="shared" si="143"/>
        <v>0</v>
      </c>
      <c r="BZ391">
        <f t="shared" si="144"/>
        <v>1</v>
      </c>
      <c r="CA391">
        <f t="shared" si="145"/>
        <v>1</v>
      </c>
      <c r="CB391">
        <f t="shared" si="146"/>
        <v>1</v>
      </c>
    </row>
    <row r="392" spans="1:80" x14ac:dyDescent="0.35">
      <c r="A392">
        <v>4.5865057</v>
      </c>
      <c r="B392">
        <v>2007</v>
      </c>
      <c r="C392">
        <v>63</v>
      </c>
      <c r="D392">
        <v>0</v>
      </c>
      <c r="E392">
        <v>1</v>
      </c>
      <c r="F392">
        <v>-9</v>
      </c>
      <c r="G392">
        <v>1</v>
      </c>
      <c r="H392">
        <v>40010</v>
      </c>
      <c r="I392">
        <v>12</v>
      </c>
      <c r="J392">
        <v>1</v>
      </c>
      <c r="K392">
        <v>107917</v>
      </c>
      <c r="L392">
        <v>1</v>
      </c>
      <c r="M392">
        <v>3</v>
      </c>
      <c r="N392">
        <v>6</v>
      </c>
      <c r="O392">
        <v>41011</v>
      </c>
      <c r="P392">
        <v>570</v>
      </c>
      <c r="Q392">
        <v>4254</v>
      </c>
      <c r="R392">
        <v>4264</v>
      </c>
      <c r="S392">
        <v>5990</v>
      </c>
      <c r="T392" t="s">
        <v>81</v>
      </c>
      <c r="U392">
        <v>28529</v>
      </c>
      <c r="V392">
        <v>5845</v>
      </c>
      <c r="W392">
        <v>34830</v>
      </c>
      <c r="X392">
        <v>42731</v>
      </c>
      <c r="Y392">
        <v>40390</v>
      </c>
      <c r="Z392">
        <v>4280</v>
      </c>
      <c r="AA392">
        <v>78551</v>
      </c>
      <c r="AB392">
        <v>41401</v>
      </c>
      <c r="AC392">
        <v>51881</v>
      </c>
      <c r="AD392">
        <v>3768</v>
      </c>
      <c r="AE392">
        <v>9744</v>
      </c>
      <c r="AF392">
        <v>8855</v>
      </c>
      <c r="AG392">
        <v>9962</v>
      </c>
      <c r="AH392">
        <v>9904</v>
      </c>
      <c r="AI392">
        <v>9672</v>
      </c>
      <c r="AJ392">
        <v>3721</v>
      </c>
      <c r="AK392" t="s">
        <v>62</v>
      </c>
      <c r="AL392" t="s">
        <v>62</v>
      </c>
      <c r="AM392" t="s">
        <v>62</v>
      </c>
      <c r="AN392" t="s">
        <v>62</v>
      </c>
      <c r="AO392" t="s">
        <v>62</v>
      </c>
      <c r="AP392" t="s">
        <v>62</v>
      </c>
      <c r="AQ392" t="s">
        <v>62</v>
      </c>
      <c r="AR392" t="s">
        <v>62</v>
      </c>
      <c r="AS392">
        <v>0</v>
      </c>
      <c r="AT392">
        <v>0</v>
      </c>
      <c r="AU392">
        <v>0</v>
      </c>
      <c r="AV392">
        <v>6</v>
      </c>
      <c r="AW392">
        <v>3</v>
      </c>
      <c r="AX392">
        <v>0</v>
      </c>
      <c r="AY392">
        <v>0</v>
      </c>
      <c r="AZ392">
        <v>-99</v>
      </c>
      <c r="BA392">
        <v>-99</v>
      </c>
      <c r="BB392">
        <v>-99</v>
      </c>
      <c r="BC392">
        <v>-99</v>
      </c>
      <c r="BD392">
        <v>-99</v>
      </c>
      <c r="BE392">
        <v>-99</v>
      </c>
      <c r="BF392">
        <v>-99</v>
      </c>
      <c r="BG392">
        <v>-99</v>
      </c>
      <c r="BH392">
        <f t="shared" si="126"/>
        <v>0</v>
      </c>
      <c r="BI392" t="str">
        <f t="shared" si="127"/>
        <v/>
      </c>
      <c r="BJ392" t="str">
        <f t="shared" si="128"/>
        <v/>
      </c>
      <c r="BK392" t="str">
        <f t="shared" si="129"/>
        <v/>
      </c>
      <c r="BL392" t="str">
        <f t="shared" si="130"/>
        <v/>
      </c>
      <c r="BM392" t="str">
        <f t="shared" si="131"/>
        <v/>
      </c>
      <c r="BN392" t="str">
        <f t="shared" si="132"/>
        <v/>
      </c>
      <c r="BO392" t="str">
        <f t="shared" si="133"/>
        <v/>
      </c>
      <c r="BP392" t="str">
        <f t="shared" si="134"/>
        <v/>
      </c>
      <c r="BQ392" t="str">
        <f t="shared" si="135"/>
        <v/>
      </c>
      <c r="BR392" t="str">
        <f t="shared" si="136"/>
        <v/>
      </c>
      <c r="BS392" t="str">
        <f t="shared" si="137"/>
        <v/>
      </c>
      <c r="BT392" t="str">
        <f t="shared" si="138"/>
        <v/>
      </c>
      <c r="BU392" t="str">
        <f t="shared" si="139"/>
        <v/>
      </c>
      <c r="BV392" t="str">
        <f t="shared" si="140"/>
        <v/>
      </c>
      <c r="BW392">
        <f t="shared" si="141"/>
        <v>0</v>
      </c>
      <c r="BX392">
        <f t="shared" si="142"/>
        <v>0</v>
      </c>
      <c r="BY392">
        <f t="shared" si="143"/>
        <v>1</v>
      </c>
      <c r="BZ392">
        <f t="shared" si="144"/>
        <v>1</v>
      </c>
      <c r="CA392">
        <f t="shared" si="145"/>
        <v>1</v>
      </c>
      <c r="CB392">
        <f t="shared" si="146"/>
        <v>1</v>
      </c>
    </row>
    <row r="393" spans="1:80" x14ac:dyDescent="0.35">
      <c r="A393">
        <v>4.0452089000000004</v>
      </c>
      <c r="B393">
        <v>2008</v>
      </c>
      <c r="C393">
        <v>63</v>
      </c>
      <c r="D393">
        <v>0</v>
      </c>
      <c r="E393">
        <v>1</v>
      </c>
      <c r="F393">
        <v>-9</v>
      </c>
      <c r="G393">
        <v>0</v>
      </c>
      <c r="H393">
        <v>4111</v>
      </c>
      <c r="I393">
        <v>3</v>
      </c>
      <c r="J393">
        <v>3</v>
      </c>
      <c r="K393">
        <v>213234</v>
      </c>
      <c r="L393">
        <v>1</v>
      </c>
      <c r="M393">
        <v>3</v>
      </c>
      <c r="N393">
        <v>1</v>
      </c>
      <c r="O393">
        <v>4280</v>
      </c>
      <c r="P393">
        <v>2761</v>
      </c>
      <c r="Q393">
        <v>4254</v>
      </c>
      <c r="R393">
        <v>4271</v>
      </c>
      <c r="S393">
        <v>5856</v>
      </c>
      <c r="T393">
        <v>5119</v>
      </c>
      <c r="U393">
        <v>6822</v>
      </c>
      <c r="V393">
        <v>5559</v>
      </c>
      <c r="W393">
        <v>1122</v>
      </c>
      <c r="X393">
        <v>99812</v>
      </c>
      <c r="Y393">
        <v>99591</v>
      </c>
      <c r="Z393">
        <v>5569</v>
      </c>
      <c r="AA393">
        <v>5849</v>
      </c>
      <c r="AB393">
        <v>389</v>
      </c>
      <c r="AC393">
        <v>51881</v>
      </c>
      <c r="AD393">
        <v>3766</v>
      </c>
      <c r="AE393">
        <v>3764</v>
      </c>
      <c r="AF393">
        <v>3891</v>
      </c>
      <c r="AG393">
        <v>8872</v>
      </c>
      <c r="AH393">
        <v>3891</v>
      </c>
      <c r="AI393">
        <v>3723</v>
      </c>
      <c r="AJ393">
        <v>8856</v>
      </c>
      <c r="AK393">
        <v>3514</v>
      </c>
      <c r="AL393">
        <v>341</v>
      </c>
      <c r="AM393">
        <v>3711</v>
      </c>
      <c r="AN393">
        <v>3895</v>
      </c>
      <c r="AO393">
        <v>3768</v>
      </c>
      <c r="AP393">
        <v>3961</v>
      </c>
      <c r="AQ393">
        <v>8853</v>
      </c>
      <c r="AR393">
        <v>3762</v>
      </c>
      <c r="AS393">
        <v>6</v>
      </c>
      <c r="AT393">
        <v>6</v>
      </c>
      <c r="AU393">
        <v>7</v>
      </c>
      <c r="AV393">
        <v>0</v>
      </c>
      <c r="AW393">
        <v>0</v>
      </c>
      <c r="AX393">
        <v>0</v>
      </c>
      <c r="AY393">
        <v>0</v>
      </c>
      <c r="AZ393">
        <v>6</v>
      </c>
      <c r="BA393">
        <v>7</v>
      </c>
      <c r="BB393">
        <v>6</v>
      </c>
      <c r="BC393">
        <v>7</v>
      </c>
      <c r="BD393">
        <v>0</v>
      </c>
      <c r="BE393">
        <v>6</v>
      </c>
      <c r="BF393">
        <v>0</v>
      </c>
      <c r="BG393">
        <v>6</v>
      </c>
      <c r="BH393" t="str">
        <f t="shared" si="126"/>
        <v/>
      </c>
      <c r="BI393" t="str">
        <f t="shared" si="127"/>
        <v/>
      </c>
      <c r="BJ393" t="str">
        <f t="shared" si="128"/>
        <v/>
      </c>
      <c r="BK393" t="str">
        <f t="shared" si="129"/>
        <v/>
      </c>
      <c r="BL393" t="str">
        <f t="shared" si="130"/>
        <v/>
      </c>
      <c r="BM393" t="str">
        <f t="shared" si="131"/>
        <v/>
      </c>
      <c r="BN393" t="str">
        <f t="shared" si="132"/>
        <v/>
      </c>
      <c r="BO393" t="str">
        <f t="shared" si="133"/>
        <v/>
      </c>
      <c r="BP393" t="str">
        <f t="shared" si="134"/>
        <v/>
      </c>
      <c r="BQ393" t="str">
        <f t="shared" si="135"/>
        <v/>
      </c>
      <c r="BR393" t="str">
        <f t="shared" si="136"/>
        <v/>
      </c>
      <c r="BS393">
        <f t="shared" si="137"/>
        <v>0</v>
      </c>
      <c r="BT393" t="str">
        <f t="shared" si="138"/>
        <v/>
      </c>
      <c r="BU393" t="str">
        <f t="shared" si="139"/>
        <v/>
      </c>
      <c r="BV393" t="str">
        <f t="shared" si="140"/>
        <v/>
      </c>
      <c r="BW393">
        <f t="shared" si="141"/>
        <v>0</v>
      </c>
      <c r="BX393">
        <f t="shared" si="142"/>
        <v>0</v>
      </c>
      <c r="BY393">
        <f t="shared" si="143"/>
        <v>0</v>
      </c>
      <c r="BZ393">
        <f t="shared" si="144"/>
        <v>0</v>
      </c>
      <c r="CA393">
        <f t="shared" si="145"/>
        <v>0</v>
      </c>
      <c r="CB393">
        <f t="shared" si="146"/>
        <v>1</v>
      </c>
    </row>
    <row r="394" spans="1:80" x14ac:dyDescent="0.35">
      <c r="A394">
        <v>4.8502001999999997</v>
      </c>
      <c r="B394">
        <v>2008</v>
      </c>
      <c r="C394">
        <v>63</v>
      </c>
      <c r="D394">
        <v>0</v>
      </c>
      <c r="E394">
        <v>2</v>
      </c>
      <c r="F394">
        <v>-9</v>
      </c>
      <c r="G394">
        <v>1</v>
      </c>
      <c r="H394">
        <v>6350</v>
      </c>
      <c r="I394">
        <v>11</v>
      </c>
      <c r="J394">
        <v>2</v>
      </c>
      <c r="K394">
        <v>198978</v>
      </c>
      <c r="L394">
        <v>1</v>
      </c>
      <c r="M394">
        <v>-9</v>
      </c>
      <c r="N394">
        <v>5</v>
      </c>
      <c r="O394">
        <v>41401</v>
      </c>
      <c r="P394">
        <v>9971</v>
      </c>
      <c r="Q394">
        <v>4260</v>
      </c>
      <c r="R394">
        <v>79439</v>
      </c>
      <c r="S394">
        <v>496</v>
      </c>
      <c r="T394">
        <v>4148</v>
      </c>
      <c r="U394">
        <v>4479</v>
      </c>
      <c r="V394">
        <v>43310</v>
      </c>
      <c r="W394">
        <v>78609</v>
      </c>
      <c r="X394">
        <v>27802</v>
      </c>
      <c r="Y394">
        <v>3051</v>
      </c>
      <c r="Z394" t="s">
        <v>87</v>
      </c>
      <c r="AA394" t="s">
        <v>61</v>
      </c>
      <c r="AB394" t="s">
        <v>61</v>
      </c>
      <c r="AC394" t="s">
        <v>61</v>
      </c>
      <c r="AD394">
        <v>3768</v>
      </c>
      <c r="AE394">
        <v>8855</v>
      </c>
      <c r="AF394">
        <v>66</v>
      </c>
      <c r="AG394">
        <v>3607</v>
      </c>
      <c r="AH394">
        <v>45</v>
      </c>
      <c r="AI394">
        <v>40</v>
      </c>
      <c r="AJ394">
        <v>3778</v>
      </c>
      <c r="AK394" t="s">
        <v>62</v>
      </c>
      <c r="AL394" t="s">
        <v>62</v>
      </c>
      <c r="AM394" t="s">
        <v>62</v>
      </c>
      <c r="AN394" t="s">
        <v>62</v>
      </c>
      <c r="AO394" t="s">
        <v>62</v>
      </c>
      <c r="AP394" t="s">
        <v>62</v>
      </c>
      <c r="AQ394" t="s">
        <v>62</v>
      </c>
      <c r="AR394" t="s">
        <v>62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-99</v>
      </c>
      <c r="BA394">
        <v>-99</v>
      </c>
      <c r="BB394">
        <v>-99</v>
      </c>
      <c r="BC394">
        <v>-99</v>
      </c>
      <c r="BD394">
        <v>-99</v>
      </c>
      <c r="BE394">
        <v>-99</v>
      </c>
      <c r="BF394">
        <v>-99</v>
      </c>
      <c r="BG394">
        <v>-99</v>
      </c>
      <c r="BH394">
        <f t="shared" si="126"/>
        <v>0</v>
      </c>
      <c r="BI394" t="str">
        <f t="shared" si="127"/>
        <v/>
      </c>
      <c r="BJ394" t="str">
        <f t="shared" si="128"/>
        <v/>
      </c>
      <c r="BK394" t="str">
        <f t="shared" si="129"/>
        <v/>
      </c>
      <c r="BL394" t="str">
        <f t="shared" si="130"/>
        <v/>
      </c>
      <c r="BM394" t="str">
        <f t="shared" si="131"/>
        <v/>
      </c>
      <c r="BN394" t="str">
        <f t="shared" si="132"/>
        <v/>
      </c>
      <c r="BO394" t="str">
        <f t="shared" si="133"/>
        <v/>
      </c>
      <c r="BP394" t="str">
        <f t="shared" si="134"/>
        <v/>
      </c>
      <c r="BQ394" t="str">
        <f t="shared" si="135"/>
        <v/>
      </c>
      <c r="BR394" t="str">
        <f t="shared" si="136"/>
        <v/>
      </c>
      <c r="BS394" t="str">
        <f t="shared" si="137"/>
        <v/>
      </c>
      <c r="BT394" t="str">
        <f t="shared" si="138"/>
        <v/>
      </c>
      <c r="BU394" t="str">
        <f t="shared" si="139"/>
        <v/>
      </c>
      <c r="BV394" t="str">
        <f t="shared" si="140"/>
        <v/>
      </c>
      <c r="BW394">
        <f t="shared" si="141"/>
        <v>0</v>
      </c>
      <c r="BX394">
        <f t="shared" si="142"/>
        <v>1</v>
      </c>
      <c r="BY394">
        <f t="shared" si="143"/>
        <v>0</v>
      </c>
      <c r="BZ394">
        <f t="shared" si="144"/>
        <v>0</v>
      </c>
      <c r="CA394">
        <f t="shared" si="145"/>
        <v>0</v>
      </c>
      <c r="CB394">
        <f t="shared" si="146"/>
        <v>0</v>
      </c>
    </row>
    <row r="395" spans="1:80" x14ac:dyDescent="0.35">
      <c r="A395">
        <v>5.1214389999999996</v>
      </c>
      <c r="B395">
        <v>2008</v>
      </c>
      <c r="C395">
        <v>63</v>
      </c>
      <c r="D395">
        <v>0</v>
      </c>
      <c r="E395">
        <v>3</v>
      </c>
      <c r="F395">
        <v>-9</v>
      </c>
      <c r="G395">
        <v>1</v>
      </c>
      <c r="H395">
        <v>17109</v>
      </c>
      <c r="I395">
        <v>1</v>
      </c>
      <c r="J395">
        <v>-9</v>
      </c>
      <c r="K395">
        <v>118530</v>
      </c>
      <c r="L395">
        <v>3</v>
      </c>
      <c r="M395">
        <v>3</v>
      </c>
      <c r="N395">
        <v>1</v>
      </c>
      <c r="O395">
        <v>4260</v>
      </c>
      <c r="P395">
        <v>42789</v>
      </c>
      <c r="Q395">
        <v>4275</v>
      </c>
      <c r="R395">
        <v>5849</v>
      </c>
      <c r="S395">
        <v>40390</v>
      </c>
      <c r="T395">
        <v>5859</v>
      </c>
      <c r="U395">
        <v>49390</v>
      </c>
      <c r="V395">
        <v>42731</v>
      </c>
      <c r="W395">
        <v>25000</v>
      </c>
      <c r="X395" t="s">
        <v>61</v>
      </c>
      <c r="Y395" t="s">
        <v>61</v>
      </c>
      <c r="Z395" t="s">
        <v>61</v>
      </c>
      <c r="AA395" t="s">
        <v>61</v>
      </c>
      <c r="AB395" t="s">
        <v>61</v>
      </c>
      <c r="AC395" t="s">
        <v>61</v>
      </c>
      <c r="AD395">
        <v>3772</v>
      </c>
      <c r="AE395">
        <v>3783</v>
      </c>
      <c r="AF395">
        <v>3768</v>
      </c>
      <c r="AG395">
        <v>3893</v>
      </c>
      <c r="AH395">
        <v>8945</v>
      </c>
      <c r="AI395" t="s">
        <v>62</v>
      </c>
      <c r="AJ395" t="s">
        <v>62</v>
      </c>
      <c r="AK395" t="s">
        <v>62</v>
      </c>
      <c r="AL395" t="s">
        <v>62</v>
      </c>
      <c r="AM395" t="s">
        <v>62</v>
      </c>
      <c r="AN395" t="s">
        <v>62</v>
      </c>
      <c r="AO395" t="s">
        <v>62</v>
      </c>
      <c r="AP395" t="s">
        <v>62</v>
      </c>
      <c r="AQ395" t="s">
        <v>62</v>
      </c>
      <c r="AR395" t="s">
        <v>62</v>
      </c>
      <c r="AS395">
        <v>1</v>
      </c>
      <c r="AT395">
        <v>1</v>
      </c>
      <c r="AU395">
        <v>0</v>
      </c>
      <c r="AV395">
        <v>0</v>
      </c>
      <c r="AW395">
        <v>2</v>
      </c>
      <c r="AX395">
        <v>-99</v>
      </c>
      <c r="AY395">
        <v>-99</v>
      </c>
      <c r="AZ395">
        <v>-99</v>
      </c>
      <c r="BA395">
        <v>-99</v>
      </c>
      <c r="BB395">
        <v>-99</v>
      </c>
      <c r="BC395">
        <v>-99</v>
      </c>
      <c r="BD395">
        <v>-99</v>
      </c>
      <c r="BE395">
        <v>-99</v>
      </c>
      <c r="BF395">
        <v>-99</v>
      </c>
      <c r="BG395">
        <v>-99</v>
      </c>
      <c r="BH395" t="str">
        <f t="shared" si="126"/>
        <v/>
      </c>
      <c r="BI395" t="str">
        <f t="shared" si="127"/>
        <v/>
      </c>
      <c r="BJ395">
        <f t="shared" si="128"/>
        <v>0</v>
      </c>
      <c r="BK395" t="str">
        <f t="shared" si="129"/>
        <v/>
      </c>
      <c r="BL395" t="str">
        <f t="shared" si="130"/>
        <v/>
      </c>
      <c r="BM395" t="str">
        <f t="shared" si="131"/>
        <v/>
      </c>
      <c r="BN395" t="str">
        <f t="shared" si="132"/>
        <v/>
      </c>
      <c r="BO395" t="str">
        <f t="shared" si="133"/>
        <v/>
      </c>
      <c r="BP395" t="str">
        <f t="shared" si="134"/>
        <v/>
      </c>
      <c r="BQ395" t="str">
        <f t="shared" si="135"/>
        <v/>
      </c>
      <c r="BR395" t="str">
        <f t="shared" si="136"/>
        <v/>
      </c>
      <c r="BS395" t="str">
        <f t="shared" si="137"/>
        <v/>
      </c>
      <c r="BT395" t="str">
        <f t="shared" si="138"/>
        <v/>
      </c>
      <c r="BU395" t="str">
        <f t="shared" si="139"/>
        <v/>
      </c>
      <c r="BV395" t="str">
        <f t="shared" si="140"/>
        <v/>
      </c>
      <c r="BW395">
        <f t="shared" si="141"/>
        <v>0</v>
      </c>
      <c r="BX395">
        <f t="shared" si="142"/>
        <v>0</v>
      </c>
      <c r="BY395">
        <f t="shared" si="143"/>
        <v>0</v>
      </c>
      <c r="BZ395">
        <f t="shared" si="144"/>
        <v>0</v>
      </c>
      <c r="CA395">
        <f t="shared" si="145"/>
        <v>0</v>
      </c>
      <c r="CB395">
        <f t="shared" si="146"/>
        <v>0</v>
      </c>
    </row>
    <row r="396" spans="1:80" x14ac:dyDescent="0.35">
      <c r="A396">
        <v>5.1214389999999996</v>
      </c>
      <c r="B396">
        <v>2008</v>
      </c>
      <c r="C396">
        <v>63</v>
      </c>
      <c r="D396">
        <v>1</v>
      </c>
      <c r="E396">
        <v>3</v>
      </c>
      <c r="F396">
        <v>-9</v>
      </c>
      <c r="G396">
        <v>0</v>
      </c>
      <c r="H396">
        <v>18007</v>
      </c>
      <c r="I396">
        <v>16</v>
      </c>
      <c r="J396">
        <v>1</v>
      </c>
      <c r="K396">
        <v>554758</v>
      </c>
      <c r="L396">
        <v>2</v>
      </c>
      <c r="M396">
        <v>3</v>
      </c>
      <c r="N396">
        <v>20</v>
      </c>
      <c r="O396">
        <v>41401</v>
      </c>
      <c r="P396">
        <v>5856</v>
      </c>
      <c r="Q396">
        <v>40391</v>
      </c>
      <c r="R396">
        <v>496</v>
      </c>
      <c r="S396">
        <v>25000</v>
      </c>
      <c r="T396">
        <v>4139</v>
      </c>
      <c r="U396">
        <v>28521</v>
      </c>
      <c r="V396">
        <v>28860</v>
      </c>
      <c r="W396">
        <v>412</v>
      </c>
      <c r="X396">
        <v>2720</v>
      </c>
      <c r="Y396" t="s">
        <v>61</v>
      </c>
      <c r="Z396" t="s">
        <v>61</v>
      </c>
      <c r="AA396" t="s">
        <v>61</v>
      </c>
      <c r="AB396" t="s">
        <v>61</v>
      </c>
      <c r="AC396" t="s">
        <v>61</v>
      </c>
      <c r="AD396">
        <v>3768</v>
      </c>
      <c r="AE396">
        <v>3722</v>
      </c>
      <c r="AF396">
        <v>66</v>
      </c>
      <c r="AG396">
        <v>3768</v>
      </c>
      <c r="AH396">
        <v>3607</v>
      </c>
      <c r="AI396">
        <v>46</v>
      </c>
      <c r="AJ396">
        <v>41</v>
      </c>
      <c r="AK396">
        <v>8856</v>
      </c>
      <c r="AL396">
        <v>8853</v>
      </c>
      <c r="AM396">
        <v>3995</v>
      </c>
      <c r="AN396">
        <v>9904</v>
      </c>
      <c r="AO396" t="s">
        <v>62</v>
      </c>
      <c r="AP396" t="s">
        <v>62</v>
      </c>
      <c r="AQ396" t="s">
        <v>62</v>
      </c>
      <c r="AR396" t="s">
        <v>62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  <c r="BC396">
        <v>1</v>
      </c>
      <c r="BD396">
        <v>-99</v>
      </c>
      <c r="BE396">
        <v>-99</v>
      </c>
      <c r="BF396">
        <v>-99</v>
      </c>
      <c r="BG396">
        <v>-99</v>
      </c>
      <c r="BH396">
        <f t="shared" si="126"/>
        <v>0</v>
      </c>
      <c r="BI396" t="str">
        <f t="shared" si="127"/>
        <v/>
      </c>
      <c r="BJ396" t="str">
        <f t="shared" si="128"/>
        <v/>
      </c>
      <c r="BK396">
        <f t="shared" si="129"/>
        <v>0</v>
      </c>
      <c r="BL396" t="str">
        <f t="shared" si="130"/>
        <v/>
      </c>
      <c r="BM396" t="str">
        <f t="shared" si="131"/>
        <v/>
      </c>
      <c r="BN396" t="str">
        <f t="shared" si="132"/>
        <v/>
      </c>
      <c r="BO396" t="str">
        <f t="shared" si="133"/>
        <v/>
      </c>
      <c r="BP396" t="str">
        <f t="shared" si="134"/>
        <v/>
      </c>
      <c r="BQ396" t="str">
        <f t="shared" si="135"/>
        <v/>
      </c>
      <c r="BR396" t="str">
        <f t="shared" si="136"/>
        <v/>
      </c>
      <c r="BS396" t="str">
        <f t="shared" si="137"/>
        <v/>
      </c>
      <c r="BT396" t="str">
        <f t="shared" si="138"/>
        <v/>
      </c>
      <c r="BU396" t="str">
        <f t="shared" si="139"/>
        <v/>
      </c>
      <c r="BV396" t="str">
        <f t="shared" si="140"/>
        <v/>
      </c>
      <c r="BW396">
        <f t="shared" si="141"/>
        <v>0</v>
      </c>
      <c r="BX396">
        <f t="shared" si="142"/>
        <v>1</v>
      </c>
      <c r="BY396">
        <f t="shared" si="143"/>
        <v>0</v>
      </c>
      <c r="BZ396">
        <f t="shared" si="144"/>
        <v>0</v>
      </c>
      <c r="CA396">
        <f t="shared" si="145"/>
        <v>0</v>
      </c>
      <c r="CB396">
        <f t="shared" si="146"/>
        <v>0</v>
      </c>
    </row>
    <row r="397" spans="1:80" x14ac:dyDescent="0.35">
      <c r="A397">
        <v>4.9165448999999999</v>
      </c>
      <c r="B397">
        <v>2008</v>
      </c>
      <c r="C397">
        <v>63</v>
      </c>
      <c r="D397">
        <v>0</v>
      </c>
      <c r="E397">
        <v>2</v>
      </c>
      <c r="F397">
        <v>4</v>
      </c>
      <c r="G397">
        <v>0</v>
      </c>
      <c r="H397">
        <v>36125</v>
      </c>
      <c r="I397">
        <v>2</v>
      </c>
      <c r="J397">
        <v>6</v>
      </c>
      <c r="K397">
        <v>101002</v>
      </c>
      <c r="L397">
        <v>1</v>
      </c>
      <c r="M397">
        <v>1</v>
      </c>
      <c r="N397">
        <v>1</v>
      </c>
      <c r="O397">
        <v>9971</v>
      </c>
      <c r="P397">
        <v>570</v>
      </c>
      <c r="Q397">
        <v>4280</v>
      </c>
      <c r="R397">
        <v>2867</v>
      </c>
      <c r="S397">
        <v>2762</v>
      </c>
      <c r="T397">
        <v>4254</v>
      </c>
      <c r="U397" t="s">
        <v>81</v>
      </c>
      <c r="V397">
        <v>78001</v>
      </c>
      <c r="W397">
        <v>4142</v>
      </c>
      <c r="X397">
        <v>4592</v>
      </c>
      <c r="Y397">
        <v>78551</v>
      </c>
      <c r="Z397">
        <v>42653</v>
      </c>
      <c r="AA397">
        <v>99604</v>
      </c>
      <c r="AB397">
        <v>42842</v>
      </c>
      <c r="AC397">
        <v>41071</v>
      </c>
      <c r="AD397">
        <v>3768</v>
      </c>
      <c r="AE397">
        <v>66</v>
      </c>
      <c r="AF397">
        <v>41</v>
      </c>
      <c r="AG397">
        <v>9604</v>
      </c>
      <c r="AH397">
        <v>9960</v>
      </c>
      <c r="AI397">
        <v>9671</v>
      </c>
      <c r="AJ397">
        <v>3606</v>
      </c>
      <c r="AK397">
        <v>9981</v>
      </c>
      <c r="AL397">
        <v>8856</v>
      </c>
      <c r="AM397">
        <v>9905</v>
      </c>
      <c r="AN397">
        <v>47</v>
      </c>
      <c r="AO397">
        <v>9907</v>
      </c>
      <c r="AP397">
        <v>9904</v>
      </c>
      <c r="AQ397">
        <v>8968</v>
      </c>
      <c r="AR397">
        <v>3722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1</v>
      </c>
      <c r="BG397">
        <v>0</v>
      </c>
      <c r="BH397">
        <f t="shared" si="126"/>
        <v>0</v>
      </c>
      <c r="BI397" t="str">
        <f t="shared" si="127"/>
        <v/>
      </c>
      <c r="BJ397" t="str">
        <f t="shared" si="128"/>
        <v/>
      </c>
      <c r="BK397" t="str">
        <f t="shared" si="129"/>
        <v/>
      </c>
      <c r="BL397" t="str">
        <f t="shared" si="130"/>
        <v/>
      </c>
      <c r="BM397" t="str">
        <f t="shared" si="131"/>
        <v/>
      </c>
      <c r="BN397" t="str">
        <f t="shared" si="132"/>
        <v/>
      </c>
      <c r="BO397" t="str">
        <f t="shared" si="133"/>
        <v/>
      </c>
      <c r="BP397" t="str">
        <f t="shared" si="134"/>
        <v/>
      </c>
      <c r="BQ397" t="str">
        <f t="shared" si="135"/>
        <v/>
      </c>
      <c r="BR397" t="str">
        <f t="shared" si="136"/>
        <v/>
      </c>
      <c r="BS397" t="str">
        <f t="shared" si="137"/>
        <v/>
      </c>
      <c r="BT397" t="str">
        <f t="shared" si="138"/>
        <v/>
      </c>
      <c r="BU397" t="str">
        <f t="shared" si="139"/>
        <v/>
      </c>
      <c r="BV397" t="str">
        <f t="shared" si="140"/>
        <v/>
      </c>
      <c r="BW397">
        <f t="shared" si="141"/>
        <v>0</v>
      </c>
      <c r="BX397">
        <f t="shared" si="142"/>
        <v>1</v>
      </c>
      <c r="BY397">
        <f t="shared" si="143"/>
        <v>1</v>
      </c>
      <c r="BZ397">
        <f t="shared" si="144"/>
        <v>1</v>
      </c>
      <c r="CA397">
        <f t="shared" si="145"/>
        <v>1</v>
      </c>
      <c r="CB397">
        <f t="shared" si="146"/>
        <v>1</v>
      </c>
    </row>
    <row r="398" spans="1:80" x14ac:dyDescent="0.35">
      <c r="A398">
        <v>4.9165448999999999</v>
      </c>
      <c r="B398">
        <v>2008</v>
      </c>
      <c r="C398">
        <v>63</v>
      </c>
      <c r="D398">
        <v>0</v>
      </c>
      <c r="E398">
        <v>1</v>
      </c>
      <c r="F398">
        <v>1</v>
      </c>
      <c r="G398">
        <v>0</v>
      </c>
      <c r="H398">
        <v>42323</v>
      </c>
      <c r="I398">
        <v>9</v>
      </c>
      <c r="J398">
        <v>-9</v>
      </c>
      <c r="K398">
        <v>286628</v>
      </c>
      <c r="L398">
        <v>1</v>
      </c>
      <c r="M398">
        <v>3</v>
      </c>
      <c r="N398">
        <v>6</v>
      </c>
      <c r="O398">
        <v>41401</v>
      </c>
      <c r="P398">
        <v>42833</v>
      </c>
      <c r="Q398">
        <v>4111</v>
      </c>
      <c r="R398">
        <v>2761</v>
      </c>
      <c r="S398">
        <v>99811</v>
      </c>
      <c r="T398">
        <v>2851</v>
      </c>
      <c r="U398">
        <v>41402</v>
      </c>
      <c r="V398">
        <v>4280</v>
      </c>
      <c r="W398">
        <v>4019</v>
      </c>
      <c r="X398">
        <v>4439</v>
      </c>
      <c r="Y398">
        <v>42789</v>
      </c>
      <c r="Z398">
        <v>2948</v>
      </c>
      <c r="AA398">
        <v>42613</v>
      </c>
      <c r="AB398">
        <v>42769</v>
      </c>
      <c r="AC398">
        <v>2738</v>
      </c>
      <c r="AD398">
        <v>3768</v>
      </c>
      <c r="AE398">
        <v>66</v>
      </c>
      <c r="AF398">
        <v>66</v>
      </c>
      <c r="AG398">
        <v>3606</v>
      </c>
      <c r="AH398">
        <v>45</v>
      </c>
      <c r="AI398">
        <v>41</v>
      </c>
      <c r="AJ398">
        <v>3606</v>
      </c>
      <c r="AK398">
        <v>45</v>
      </c>
      <c r="AL398">
        <v>41</v>
      </c>
      <c r="AM398">
        <v>9904</v>
      </c>
      <c r="AN398" t="s">
        <v>62</v>
      </c>
      <c r="AO398" t="s">
        <v>62</v>
      </c>
      <c r="AP398" t="s">
        <v>62</v>
      </c>
      <c r="AQ398" t="s">
        <v>62</v>
      </c>
      <c r="AR398" t="s">
        <v>62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-99</v>
      </c>
      <c r="AZ398">
        <v>-99</v>
      </c>
      <c r="BA398">
        <v>-99</v>
      </c>
      <c r="BB398">
        <v>-99</v>
      </c>
      <c r="BC398">
        <v>-99</v>
      </c>
      <c r="BD398">
        <v>-99</v>
      </c>
      <c r="BE398">
        <v>-99</v>
      </c>
      <c r="BF398">
        <v>-99</v>
      </c>
      <c r="BG398">
        <v>-99</v>
      </c>
      <c r="BH398">
        <f t="shared" si="126"/>
        <v>0</v>
      </c>
      <c r="BI398" t="str">
        <f t="shared" si="127"/>
        <v/>
      </c>
      <c r="BJ398" t="str">
        <f t="shared" si="128"/>
        <v/>
      </c>
      <c r="BK398" t="str">
        <f t="shared" si="129"/>
        <v/>
      </c>
      <c r="BL398" t="str">
        <f t="shared" si="130"/>
        <v/>
      </c>
      <c r="BM398" t="str">
        <f t="shared" si="131"/>
        <v/>
      </c>
      <c r="BN398" t="str">
        <f t="shared" si="132"/>
        <v/>
      </c>
      <c r="BO398" t="str">
        <f t="shared" si="133"/>
        <v/>
      </c>
      <c r="BP398" t="str">
        <f t="shared" si="134"/>
        <v/>
      </c>
      <c r="BQ398" t="str">
        <f t="shared" si="135"/>
        <v/>
      </c>
      <c r="BR398" t="str">
        <f t="shared" si="136"/>
        <v/>
      </c>
      <c r="BS398" t="str">
        <f t="shared" si="137"/>
        <v/>
      </c>
      <c r="BT398" t="str">
        <f t="shared" si="138"/>
        <v/>
      </c>
      <c r="BU398" t="str">
        <f t="shared" si="139"/>
        <v/>
      </c>
      <c r="BV398" t="str">
        <f t="shared" si="140"/>
        <v/>
      </c>
      <c r="BW398">
        <f t="shared" si="141"/>
        <v>0</v>
      </c>
      <c r="BX398">
        <f t="shared" si="142"/>
        <v>2</v>
      </c>
      <c r="BY398">
        <f t="shared" si="143"/>
        <v>0</v>
      </c>
      <c r="BZ398">
        <f t="shared" si="144"/>
        <v>0</v>
      </c>
      <c r="CA398">
        <f t="shared" si="145"/>
        <v>0</v>
      </c>
      <c r="CB398">
        <f t="shared" si="146"/>
        <v>1</v>
      </c>
    </row>
    <row r="399" spans="1:80" x14ac:dyDescent="0.35">
      <c r="A399">
        <v>4.9165448999999999</v>
      </c>
      <c r="B399">
        <v>2008</v>
      </c>
      <c r="C399">
        <v>63</v>
      </c>
      <c r="D399">
        <v>1</v>
      </c>
      <c r="E399">
        <v>3</v>
      </c>
      <c r="F399">
        <v>-9</v>
      </c>
      <c r="G399">
        <v>1</v>
      </c>
      <c r="H399">
        <v>42323</v>
      </c>
      <c r="I399">
        <v>3</v>
      </c>
      <c r="J399">
        <v>-9</v>
      </c>
      <c r="K399">
        <v>442744</v>
      </c>
      <c r="L399">
        <v>1</v>
      </c>
      <c r="M399">
        <v>1</v>
      </c>
      <c r="N399">
        <v>20</v>
      </c>
      <c r="O399">
        <v>41401</v>
      </c>
      <c r="P399">
        <v>42833</v>
      </c>
      <c r="Q399">
        <v>99672</v>
      </c>
      <c r="R399">
        <v>4139</v>
      </c>
      <c r="S399">
        <v>4019</v>
      </c>
      <c r="T399">
        <v>43310</v>
      </c>
      <c r="U399">
        <v>2724</v>
      </c>
      <c r="V399">
        <v>4401</v>
      </c>
      <c r="W399" t="s">
        <v>61</v>
      </c>
      <c r="X399" t="s">
        <v>61</v>
      </c>
      <c r="Y399" t="s">
        <v>61</v>
      </c>
      <c r="Z399" t="s">
        <v>61</v>
      </c>
      <c r="AA399" t="s">
        <v>61</v>
      </c>
      <c r="AB399" t="s">
        <v>61</v>
      </c>
      <c r="AC399" t="s">
        <v>61</v>
      </c>
      <c r="AD399">
        <v>3722</v>
      </c>
      <c r="AE399">
        <v>3768</v>
      </c>
      <c r="AF399">
        <v>8842</v>
      </c>
      <c r="AG399">
        <v>9920</v>
      </c>
      <c r="AH399">
        <v>66</v>
      </c>
      <c r="AI399">
        <v>3607</v>
      </c>
      <c r="AJ399">
        <v>48</v>
      </c>
      <c r="AK399">
        <v>41</v>
      </c>
      <c r="AL399" t="s">
        <v>62</v>
      </c>
      <c r="AM399" t="s">
        <v>62</v>
      </c>
      <c r="AN399" t="s">
        <v>62</v>
      </c>
      <c r="AO399" t="s">
        <v>62</v>
      </c>
      <c r="AP399" t="s">
        <v>62</v>
      </c>
      <c r="AQ399" t="s">
        <v>62</v>
      </c>
      <c r="AR399" t="s">
        <v>62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-99</v>
      </c>
      <c r="BB399">
        <v>-99</v>
      </c>
      <c r="BC399">
        <v>-99</v>
      </c>
      <c r="BD399">
        <v>-99</v>
      </c>
      <c r="BE399">
        <v>-99</v>
      </c>
      <c r="BF399">
        <v>-99</v>
      </c>
      <c r="BG399">
        <v>-99</v>
      </c>
      <c r="BH399" t="str">
        <f t="shared" si="126"/>
        <v/>
      </c>
      <c r="BI399">
        <f t="shared" si="127"/>
        <v>0</v>
      </c>
      <c r="BJ399" t="str">
        <f t="shared" si="128"/>
        <v/>
      </c>
      <c r="BK399" t="str">
        <f t="shared" si="129"/>
        <v/>
      </c>
      <c r="BL399" t="str">
        <f t="shared" si="130"/>
        <v/>
      </c>
      <c r="BM399" t="str">
        <f t="shared" si="131"/>
        <v/>
      </c>
      <c r="BN399" t="str">
        <f t="shared" si="132"/>
        <v/>
      </c>
      <c r="BO399" t="str">
        <f t="shared" si="133"/>
        <v/>
      </c>
      <c r="BP399" t="str">
        <f t="shared" si="134"/>
        <v/>
      </c>
      <c r="BQ399" t="str">
        <f t="shared" si="135"/>
        <v/>
      </c>
      <c r="BR399" t="str">
        <f t="shared" si="136"/>
        <v/>
      </c>
      <c r="BS399" t="str">
        <f t="shared" si="137"/>
        <v/>
      </c>
      <c r="BT399" t="str">
        <f t="shared" si="138"/>
        <v/>
      </c>
      <c r="BU399" t="str">
        <f t="shared" si="139"/>
        <v/>
      </c>
      <c r="BV399" t="str">
        <f t="shared" si="140"/>
        <v/>
      </c>
      <c r="BW399">
        <f t="shared" si="141"/>
        <v>0</v>
      </c>
      <c r="BX399">
        <f t="shared" si="142"/>
        <v>1</v>
      </c>
      <c r="BY399">
        <f t="shared" si="143"/>
        <v>0</v>
      </c>
      <c r="BZ399">
        <f t="shared" si="144"/>
        <v>0</v>
      </c>
      <c r="CA399">
        <f t="shared" si="145"/>
        <v>0</v>
      </c>
      <c r="CB399">
        <f t="shared" si="146"/>
        <v>0</v>
      </c>
    </row>
    <row r="400" spans="1:80" x14ac:dyDescent="0.35">
      <c r="A400">
        <v>4.8502001999999997</v>
      </c>
      <c r="B400">
        <v>2008</v>
      </c>
      <c r="C400">
        <v>63</v>
      </c>
      <c r="D400">
        <v>1</v>
      </c>
      <c r="E400">
        <v>2</v>
      </c>
      <c r="F400">
        <v>2</v>
      </c>
      <c r="G400">
        <v>1</v>
      </c>
      <c r="H400">
        <v>49016</v>
      </c>
      <c r="I400">
        <v>4</v>
      </c>
      <c r="J400">
        <v>1</v>
      </c>
      <c r="K400">
        <v>101268</v>
      </c>
      <c r="L400">
        <v>2</v>
      </c>
      <c r="M400">
        <v>2</v>
      </c>
      <c r="N400">
        <v>20</v>
      </c>
      <c r="O400">
        <v>41071</v>
      </c>
      <c r="P400">
        <v>78551</v>
      </c>
      <c r="Q400">
        <v>42841</v>
      </c>
      <c r="R400">
        <v>4280</v>
      </c>
      <c r="S400">
        <v>43820</v>
      </c>
      <c r="T400" t="s">
        <v>75</v>
      </c>
      <c r="U400" t="s">
        <v>76</v>
      </c>
      <c r="V400">
        <v>41401</v>
      </c>
      <c r="W400">
        <v>4019</v>
      </c>
      <c r="X400">
        <v>25000</v>
      </c>
      <c r="Y400">
        <v>2724</v>
      </c>
      <c r="Z400" t="s">
        <v>61</v>
      </c>
      <c r="AA400" t="s">
        <v>61</v>
      </c>
      <c r="AB400" t="s">
        <v>61</v>
      </c>
      <c r="AC400" t="s">
        <v>61</v>
      </c>
      <c r="AD400">
        <v>3768</v>
      </c>
      <c r="AE400">
        <v>3722</v>
      </c>
      <c r="AF400">
        <v>66</v>
      </c>
      <c r="AG400">
        <v>9904</v>
      </c>
      <c r="AH400">
        <v>9744</v>
      </c>
      <c r="AI400">
        <v>8856</v>
      </c>
      <c r="AJ400" t="s">
        <v>62</v>
      </c>
      <c r="AK400" t="s">
        <v>62</v>
      </c>
      <c r="AL400" t="s">
        <v>62</v>
      </c>
      <c r="AM400" t="s">
        <v>62</v>
      </c>
      <c r="AN400" t="s">
        <v>62</v>
      </c>
      <c r="AO400" t="s">
        <v>62</v>
      </c>
      <c r="AP400" t="s">
        <v>62</v>
      </c>
      <c r="AQ400" t="s">
        <v>62</v>
      </c>
      <c r="AR400" t="s">
        <v>62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0</v>
      </c>
      <c r="AY400">
        <v>-99</v>
      </c>
      <c r="AZ400">
        <v>-99</v>
      </c>
      <c r="BA400">
        <v>-99</v>
      </c>
      <c r="BB400">
        <v>-99</v>
      </c>
      <c r="BC400">
        <v>-99</v>
      </c>
      <c r="BD400">
        <v>-99</v>
      </c>
      <c r="BE400">
        <v>-99</v>
      </c>
      <c r="BF400">
        <v>-99</v>
      </c>
      <c r="BG400">
        <v>-99</v>
      </c>
      <c r="BH400">
        <f t="shared" si="126"/>
        <v>0</v>
      </c>
      <c r="BI400" t="str">
        <f t="shared" si="127"/>
        <v/>
      </c>
      <c r="BJ400" t="str">
        <f t="shared" si="128"/>
        <v/>
      </c>
      <c r="BK400" t="str">
        <f t="shared" si="129"/>
        <v/>
      </c>
      <c r="BL400" t="str">
        <f t="shared" si="130"/>
        <v/>
      </c>
      <c r="BM400" t="str">
        <f t="shared" si="131"/>
        <v/>
      </c>
      <c r="BN400" t="str">
        <f t="shared" si="132"/>
        <v/>
      </c>
      <c r="BO400" t="str">
        <f t="shared" si="133"/>
        <v/>
      </c>
      <c r="BP400" t="str">
        <f t="shared" si="134"/>
        <v/>
      </c>
      <c r="BQ400" t="str">
        <f t="shared" si="135"/>
        <v/>
      </c>
      <c r="BR400" t="str">
        <f t="shared" si="136"/>
        <v/>
      </c>
      <c r="BS400" t="str">
        <f t="shared" si="137"/>
        <v/>
      </c>
      <c r="BT400" t="str">
        <f t="shared" si="138"/>
        <v/>
      </c>
      <c r="BU400" t="str">
        <f t="shared" si="139"/>
        <v/>
      </c>
      <c r="BV400" t="str">
        <f t="shared" si="140"/>
        <v/>
      </c>
      <c r="BW400">
        <f t="shared" si="141"/>
        <v>0</v>
      </c>
      <c r="BX400">
        <f t="shared" si="142"/>
        <v>1</v>
      </c>
      <c r="BY400">
        <f t="shared" si="143"/>
        <v>1</v>
      </c>
      <c r="BZ400">
        <f t="shared" si="144"/>
        <v>1</v>
      </c>
      <c r="CA400">
        <f t="shared" si="145"/>
        <v>1</v>
      </c>
      <c r="CB400">
        <f t="shared" si="146"/>
        <v>1</v>
      </c>
    </row>
    <row r="401" spans="1:80" x14ac:dyDescent="0.35">
      <c r="A401">
        <v>4.4836565000000004</v>
      </c>
      <c r="B401">
        <v>2009</v>
      </c>
      <c r="C401">
        <v>63</v>
      </c>
      <c r="D401">
        <v>1</v>
      </c>
      <c r="E401">
        <v>3</v>
      </c>
      <c r="F401">
        <v>-9</v>
      </c>
      <c r="G401">
        <v>0</v>
      </c>
      <c r="H401">
        <v>6144</v>
      </c>
      <c r="I401">
        <v>1</v>
      </c>
      <c r="J401">
        <v>1</v>
      </c>
      <c r="K401">
        <v>236881</v>
      </c>
      <c r="L401">
        <v>4</v>
      </c>
      <c r="M401">
        <v>-9</v>
      </c>
      <c r="N401">
        <v>20</v>
      </c>
      <c r="O401">
        <v>41402</v>
      </c>
      <c r="P401">
        <v>5849</v>
      </c>
      <c r="Q401">
        <v>4280</v>
      </c>
      <c r="R401">
        <v>4148</v>
      </c>
      <c r="S401">
        <v>41401</v>
      </c>
      <c r="T401">
        <v>42731</v>
      </c>
      <c r="U401">
        <v>25000</v>
      </c>
      <c r="V401">
        <v>2449</v>
      </c>
      <c r="W401" t="s">
        <v>68</v>
      </c>
      <c r="X401" t="s">
        <v>59</v>
      </c>
      <c r="Y401" t="s">
        <v>66</v>
      </c>
      <c r="Z401">
        <v>4139</v>
      </c>
      <c r="AA401" t="s">
        <v>71</v>
      </c>
      <c r="AB401" t="s">
        <v>61</v>
      </c>
      <c r="AC401" t="s">
        <v>61</v>
      </c>
      <c r="AD401">
        <v>3768</v>
      </c>
      <c r="AE401">
        <v>3721</v>
      </c>
      <c r="AF401">
        <v>3607</v>
      </c>
      <c r="AG401">
        <v>66</v>
      </c>
      <c r="AH401">
        <v>46</v>
      </c>
      <c r="AI401">
        <v>41</v>
      </c>
      <c r="AJ401">
        <v>8842</v>
      </c>
      <c r="AK401">
        <v>8968</v>
      </c>
      <c r="AL401" t="s">
        <v>62</v>
      </c>
      <c r="AM401" t="s">
        <v>62</v>
      </c>
      <c r="AN401" t="s">
        <v>62</v>
      </c>
      <c r="AO401" t="s">
        <v>62</v>
      </c>
      <c r="AP401" t="s">
        <v>62</v>
      </c>
      <c r="AQ401" t="s">
        <v>62</v>
      </c>
      <c r="AR401" t="s">
        <v>62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-99</v>
      </c>
      <c r="BB401">
        <v>-99</v>
      </c>
      <c r="BC401">
        <v>-99</v>
      </c>
      <c r="BD401">
        <v>-99</v>
      </c>
      <c r="BE401">
        <v>-99</v>
      </c>
      <c r="BF401">
        <v>-99</v>
      </c>
      <c r="BG401">
        <v>-99</v>
      </c>
      <c r="BH401">
        <f t="shared" si="126"/>
        <v>0</v>
      </c>
      <c r="BI401" t="str">
        <f t="shared" si="127"/>
        <v/>
      </c>
      <c r="BJ401" t="str">
        <f t="shared" si="128"/>
        <v/>
      </c>
      <c r="BK401" t="str">
        <f t="shared" si="129"/>
        <v/>
      </c>
      <c r="BL401" t="str">
        <f t="shared" si="130"/>
        <v/>
      </c>
      <c r="BM401" t="str">
        <f t="shared" si="131"/>
        <v/>
      </c>
      <c r="BN401" t="str">
        <f t="shared" si="132"/>
        <v/>
      </c>
      <c r="BO401" t="str">
        <f t="shared" si="133"/>
        <v/>
      </c>
      <c r="BP401" t="str">
        <f t="shared" si="134"/>
        <v/>
      </c>
      <c r="BQ401" t="str">
        <f t="shared" si="135"/>
        <v/>
      </c>
      <c r="BR401" t="str">
        <f t="shared" si="136"/>
        <v/>
      </c>
      <c r="BS401" t="str">
        <f t="shared" si="137"/>
        <v/>
      </c>
      <c r="BT401" t="str">
        <f t="shared" si="138"/>
        <v/>
      </c>
      <c r="BU401" t="str">
        <f t="shared" si="139"/>
        <v/>
      </c>
      <c r="BV401" t="str">
        <f t="shared" si="140"/>
        <v/>
      </c>
      <c r="BW401">
        <f t="shared" si="141"/>
        <v>0</v>
      </c>
      <c r="BX401">
        <f t="shared" si="142"/>
        <v>1</v>
      </c>
      <c r="BY401">
        <f t="shared" si="143"/>
        <v>0</v>
      </c>
      <c r="BZ401">
        <f t="shared" si="144"/>
        <v>0</v>
      </c>
      <c r="CA401">
        <f t="shared" si="145"/>
        <v>0</v>
      </c>
      <c r="CB401">
        <f t="shared" si="146"/>
        <v>1</v>
      </c>
    </row>
    <row r="402" spans="1:80" x14ac:dyDescent="0.35">
      <c r="A402">
        <v>5.2392257999999998</v>
      </c>
      <c r="B402">
        <v>2009</v>
      </c>
      <c r="C402">
        <v>63</v>
      </c>
      <c r="D402">
        <v>1</v>
      </c>
      <c r="E402">
        <v>3</v>
      </c>
      <c r="F402">
        <v>-9</v>
      </c>
      <c r="G402">
        <v>0</v>
      </c>
      <c r="H402">
        <v>6624</v>
      </c>
      <c r="I402">
        <v>7</v>
      </c>
      <c r="J402">
        <v>1</v>
      </c>
      <c r="K402">
        <v>465119</v>
      </c>
      <c r="L402">
        <v>4</v>
      </c>
      <c r="M402">
        <v>-9</v>
      </c>
      <c r="N402">
        <v>20</v>
      </c>
      <c r="O402">
        <v>41401</v>
      </c>
      <c r="P402">
        <v>42823</v>
      </c>
      <c r="Q402">
        <v>4280</v>
      </c>
      <c r="R402">
        <v>25000</v>
      </c>
      <c r="S402">
        <v>4019</v>
      </c>
      <c r="T402">
        <v>2724</v>
      </c>
      <c r="U402">
        <v>4414</v>
      </c>
      <c r="V402" t="s">
        <v>83</v>
      </c>
      <c r="W402" t="s">
        <v>64</v>
      </c>
      <c r="X402" t="s">
        <v>61</v>
      </c>
      <c r="Y402" t="s">
        <v>61</v>
      </c>
      <c r="Z402" t="s">
        <v>61</v>
      </c>
      <c r="AA402" t="s">
        <v>61</v>
      </c>
      <c r="AB402" t="s">
        <v>61</v>
      </c>
      <c r="AC402" t="s">
        <v>61</v>
      </c>
      <c r="AD402">
        <v>3768</v>
      </c>
      <c r="AE402">
        <v>66</v>
      </c>
      <c r="AF402">
        <v>3607</v>
      </c>
      <c r="AG402">
        <v>45</v>
      </c>
      <c r="AH402">
        <v>40</v>
      </c>
      <c r="AI402">
        <v>9744</v>
      </c>
      <c r="AJ402" t="s">
        <v>62</v>
      </c>
      <c r="AK402" t="s">
        <v>62</v>
      </c>
      <c r="AL402" t="s">
        <v>62</v>
      </c>
      <c r="AM402" t="s">
        <v>62</v>
      </c>
      <c r="AN402" t="s">
        <v>62</v>
      </c>
      <c r="AO402" t="s">
        <v>62</v>
      </c>
      <c r="AP402" t="s">
        <v>62</v>
      </c>
      <c r="AQ402" t="s">
        <v>62</v>
      </c>
      <c r="AR402" t="s">
        <v>62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-99</v>
      </c>
      <c r="AZ402">
        <v>-99</v>
      </c>
      <c r="BA402">
        <v>-99</v>
      </c>
      <c r="BB402">
        <v>-99</v>
      </c>
      <c r="BC402">
        <v>-99</v>
      </c>
      <c r="BD402">
        <v>-99</v>
      </c>
      <c r="BE402">
        <v>-99</v>
      </c>
      <c r="BF402">
        <v>-99</v>
      </c>
      <c r="BG402">
        <v>-99</v>
      </c>
      <c r="BH402">
        <f t="shared" si="126"/>
        <v>0</v>
      </c>
      <c r="BI402" t="str">
        <f t="shared" si="127"/>
        <v/>
      </c>
      <c r="BJ402" t="str">
        <f t="shared" si="128"/>
        <v/>
      </c>
      <c r="BK402" t="str">
        <f t="shared" si="129"/>
        <v/>
      </c>
      <c r="BL402" t="str">
        <f t="shared" si="130"/>
        <v/>
      </c>
      <c r="BM402" t="str">
        <f t="shared" si="131"/>
        <v/>
      </c>
      <c r="BN402" t="str">
        <f t="shared" si="132"/>
        <v/>
      </c>
      <c r="BO402" t="str">
        <f t="shared" si="133"/>
        <v/>
      </c>
      <c r="BP402" t="str">
        <f t="shared" si="134"/>
        <v/>
      </c>
      <c r="BQ402" t="str">
        <f t="shared" si="135"/>
        <v/>
      </c>
      <c r="BR402" t="str">
        <f t="shared" si="136"/>
        <v/>
      </c>
      <c r="BS402" t="str">
        <f t="shared" si="137"/>
        <v/>
      </c>
      <c r="BT402" t="str">
        <f t="shared" si="138"/>
        <v/>
      </c>
      <c r="BU402" t="str">
        <f t="shared" si="139"/>
        <v/>
      </c>
      <c r="BV402" t="str">
        <f t="shared" si="140"/>
        <v/>
      </c>
      <c r="BW402">
        <f t="shared" si="141"/>
        <v>0</v>
      </c>
      <c r="BX402">
        <f t="shared" si="142"/>
        <v>1</v>
      </c>
      <c r="BY402">
        <f t="shared" si="143"/>
        <v>0</v>
      </c>
      <c r="BZ402">
        <f t="shared" si="144"/>
        <v>0</v>
      </c>
      <c r="CA402">
        <f t="shared" si="145"/>
        <v>0</v>
      </c>
      <c r="CB402">
        <f t="shared" si="146"/>
        <v>1</v>
      </c>
    </row>
    <row r="403" spans="1:80" x14ac:dyDescent="0.35">
      <c r="A403">
        <v>4.6981218</v>
      </c>
      <c r="B403">
        <v>2009</v>
      </c>
      <c r="C403">
        <v>63</v>
      </c>
      <c r="D403">
        <v>0</v>
      </c>
      <c r="E403">
        <v>1</v>
      </c>
      <c r="F403">
        <v>3</v>
      </c>
      <c r="G403">
        <v>1</v>
      </c>
      <c r="H403">
        <v>17123</v>
      </c>
      <c r="I403">
        <v>36</v>
      </c>
      <c r="J403">
        <v>1</v>
      </c>
      <c r="K403">
        <v>897931</v>
      </c>
      <c r="L403">
        <v>2</v>
      </c>
      <c r="M403">
        <v>2</v>
      </c>
      <c r="N403">
        <v>5</v>
      </c>
      <c r="O403">
        <v>41001</v>
      </c>
      <c r="P403">
        <v>51881</v>
      </c>
      <c r="Q403">
        <v>41041</v>
      </c>
      <c r="R403">
        <v>5845</v>
      </c>
      <c r="S403">
        <v>42821</v>
      </c>
      <c r="T403">
        <v>570</v>
      </c>
      <c r="U403">
        <v>4271</v>
      </c>
      <c r="V403">
        <v>3481</v>
      </c>
      <c r="W403">
        <v>2851</v>
      </c>
      <c r="X403">
        <v>2869</v>
      </c>
      <c r="Y403">
        <v>99811</v>
      </c>
      <c r="Z403">
        <v>78551</v>
      </c>
      <c r="AA403">
        <v>79029</v>
      </c>
      <c r="AB403">
        <v>42741</v>
      </c>
      <c r="AC403" t="s">
        <v>61</v>
      </c>
      <c r="AD403">
        <v>3768</v>
      </c>
      <c r="AE403">
        <v>3614</v>
      </c>
      <c r="AF403">
        <v>3615</v>
      </c>
      <c r="AG403">
        <v>3403</v>
      </c>
      <c r="AH403">
        <v>3961</v>
      </c>
      <c r="AI403">
        <v>9744</v>
      </c>
      <c r="AJ403">
        <v>9672</v>
      </c>
      <c r="AK403">
        <v>3891</v>
      </c>
      <c r="AL403">
        <v>966</v>
      </c>
      <c r="AM403" t="s">
        <v>62</v>
      </c>
      <c r="AN403" t="s">
        <v>62</v>
      </c>
      <c r="AO403" t="s">
        <v>62</v>
      </c>
      <c r="AP403" t="s">
        <v>62</v>
      </c>
      <c r="AQ403" t="s">
        <v>62</v>
      </c>
      <c r="AR403" t="s">
        <v>62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-99</v>
      </c>
      <c r="AZ403">
        <v>-99</v>
      </c>
      <c r="BA403">
        <v>-99</v>
      </c>
      <c r="BB403">
        <v>-99</v>
      </c>
      <c r="BC403">
        <v>-99</v>
      </c>
      <c r="BD403">
        <v>-99</v>
      </c>
      <c r="BE403">
        <v>-99</v>
      </c>
      <c r="BF403">
        <v>-99</v>
      </c>
      <c r="BG403">
        <v>-99</v>
      </c>
      <c r="BH403">
        <f t="shared" si="126"/>
        <v>0</v>
      </c>
      <c r="BI403" t="str">
        <f t="shared" si="127"/>
        <v/>
      </c>
      <c r="BJ403" t="str">
        <f t="shared" si="128"/>
        <v/>
      </c>
      <c r="BK403" t="str">
        <f t="shared" si="129"/>
        <v/>
      </c>
      <c r="BL403" t="str">
        <f t="shared" si="130"/>
        <v/>
      </c>
      <c r="BM403" t="str">
        <f t="shared" si="131"/>
        <v/>
      </c>
      <c r="BN403" t="str">
        <f t="shared" si="132"/>
        <v/>
      </c>
      <c r="BO403" t="str">
        <f t="shared" si="133"/>
        <v/>
      </c>
      <c r="BP403" t="str">
        <f t="shared" si="134"/>
        <v/>
      </c>
      <c r="BQ403" t="str">
        <f t="shared" si="135"/>
        <v/>
      </c>
      <c r="BR403" t="str">
        <f t="shared" si="136"/>
        <v/>
      </c>
      <c r="BS403" t="str">
        <f t="shared" si="137"/>
        <v/>
      </c>
      <c r="BT403" t="str">
        <f t="shared" si="138"/>
        <v/>
      </c>
      <c r="BU403" t="str">
        <f t="shared" si="139"/>
        <v/>
      </c>
      <c r="BV403" t="str">
        <f t="shared" si="140"/>
        <v/>
      </c>
      <c r="BW403">
        <f t="shared" si="141"/>
        <v>0</v>
      </c>
      <c r="BX403">
        <f t="shared" si="142"/>
        <v>0</v>
      </c>
      <c r="BY403">
        <f t="shared" si="143"/>
        <v>1</v>
      </c>
      <c r="BZ403">
        <f t="shared" si="144"/>
        <v>2</v>
      </c>
      <c r="CA403">
        <f t="shared" si="145"/>
        <v>2</v>
      </c>
      <c r="CB403">
        <f t="shared" si="146"/>
        <v>0</v>
      </c>
    </row>
    <row r="404" spans="1:80" x14ac:dyDescent="0.35">
      <c r="A404">
        <v>4.5808131000000003</v>
      </c>
      <c r="B404">
        <v>2009</v>
      </c>
      <c r="C404">
        <v>63</v>
      </c>
      <c r="D404">
        <v>0</v>
      </c>
      <c r="E404">
        <v>6</v>
      </c>
      <c r="F404">
        <v>-9</v>
      </c>
      <c r="G404">
        <v>0</v>
      </c>
      <c r="H404">
        <v>22113</v>
      </c>
      <c r="I404">
        <v>45</v>
      </c>
      <c r="J404">
        <v>-9</v>
      </c>
      <c r="K404">
        <v>330178</v>
      </c>
      <c r="L404">
        <v>1</v>
      </c>
      <c r="M404">
        <v>1</v>
      </c>
      <c r="N404">
        <v>5</v>
      </c>
      <c r="O404">
        <v>41011</v>
      </c>
      <c r="P404">
        <v>51881</v>
      </c>
      <c r="Q404">
        <v>42741</v>
      </c>
      <c r="R404">
        <v>570</v>
      </c>
      <c r="S404">
        <v>78551</v>
      </c>
      <c r="T404">
        <v>5070</v>
      </c>
      <c r="U404">
        <v>4260</v>
      </c>
      <c r="V404">
        <v>5849</v>
      </c>
      <c r="W404">
        <v>4271</v>
      </c>
      <c r="X404">
        <v>2760</v>
      </c>
      <c r="Y404">
        <v>41401</v>
      </c>
      <c r="Z404" t="s">
        <v>75</v>
      </c>
      <c r="AA404">
        <v>4148</v>
      </c>
      <c r="AB404">
        <v>4019</v>
      </c>
      <c r="AC404" t="s">
        <v>63</v>
      </c>
      <c r="AD404">
        <v>3766</v>
      </c>
      <c r="AE404">
        <v>3762</v>
      </c>
      <c r="AF404">
        <v>3768</v>
      </c>
      <c r="AG404">
        <v>3403</v>
      </c>
      <c r="AH404">
        <v>3957</v>
      </c>
      <c r="AI404">
        <v>9744</v>
      </c>
      <c r="AJ404">
        <v>8847</v>
      </c>
      <c r="AK404">
        <v>8872</v>
      </c>
      <c r="AL404">
        <v>9744</v>
      </c>
      <c r="AM404">
        <v>9659</v>
      </c>
      <c r="AN404">
        <v>9907</v>
      </c>
      <c r="AO404">
        <v>9904</v>
      </c>
      <c r="AP404">
        <v>9905</v>
      </c>
      <c r="AQ404">
        <v>3893</v>
      </c>
      <c r="AR404">
        <v>8949</v>
      </c>
      <c r="AS404">
        <v>5</v>
      </c>
      <c r="AT404">
        <v>1</v>
      </c>
      <c r="AU404">
        <v>0</v>
      </c>
      <c r="AV404">
        <v>2</v>
      </c>
      <c r="AW404">
        <v>0</v>
      </c>
      <c r="AX404">
        <v>0</v>
      </c>
      <c r="AY404">
        <v>0</v>
      </c>
      <c r="AZ404">
        <v>0</v>
      </c>
      <c r="BA404">
        <v>5</v>
      </c>
      <c r="BB404">
        <v>2</v>
      </c>
      <c r="BC404">
        <v>1</v>
      </c>
      <c r="BD404">
        <v>1</v>
      </c>
      <c r="BE404">
        <v>1</v>
      </c>
      <c r="BF404">
        <v>1</v>
      </c>
      <c r="BG404">
        <v>3</v>
      </c>
      <c r="BH404" t="str">
        <f t="shared" si="126"/>
        <v/>
      </c>
      <c r="BI404" t="str">
        <f t="shared" si="127"/>
        <v/>
      </c>
      <c r="BJ404">
        <f t="shared" si="128"/>
        <v>0</v>
      </c>
      <c r="BK404" t="str">
        <f t="shared" si="129"/>
        <v/>
      </c>
      <c r="BL404" t="str">
        <f t="shared" si="130"/>
        <v/>
      </c>
      <c r="BM404" t="str">
        <f t="shared" si="131"/>
        <v/>
      </c>
      <c r="BN404" t="str">
        <f t="shared" si="132"/>
        <v/>
      </c>
      <c r="BO404" t="str">
        <f t="shared" si="133"/>
        <v/>
      </c>
      <c r="BP404" t="str">
        <f t="shared" si="134"/>
        <v/>
      </c>
      <c r="BQ404" t="str">
        <f t="shared" si="135"/>
        <v/>
      </c>
      <c r="BR404" t="str">
        <f t="shared" si="136"/>
        <v/>
      </c>
      <c r="BS404" t="str">
        <f t="shared" si="137"/>
        <v/>
      </c>
      <c r="BT404" t="str">
        <f t="shared" si="138"/>
        <v/>
      </c>
      <c r="BU404" t="str">
        <f t="shared" si="139"/>
        <v/>
      </c>
      <c r="BV404" t="str">
        <f t="shared" si="140"/>
        <v/>
      </c>
      <c r="BW404">
        <f t="shared" si="141"/>
        <v>0</v>
      </c>
      <c r="BX404">
        <f t="shared" si="142"/>
        <v>0</v>
      </c>
      <c r="BY404">
        <f t="shared" si="143"/>
        <v>1</v>
      </c>
      <c r="BZ404">
        <f t="shared" si="144"/>
        <v>1</v>
      </c>
      <c r="CA404">
        <f t="shared" si="145"/>
        <v>1</v>
      </c>
      <c r="CB404">
        <f t="shared" si="146"/>
        <v>0</v>
      </c>
    </row>
    <row r="405" spans="1:80" x14ac:dyDescent="0.35">
      <c r="A405">
        <v>4.6981218</v>
      </c>
      <c r="B405">
        <v>2009</v>
      </c>
      <c r="C405">
        <v>63</v>
      </c>
      <c r="D405">
        <v>0</v>
      </c>
      <c r="E405">
        <v>2</v>
      </c>
      <c r="F405">
        <v>-9</v>
      </c>
      <c r="G405">
        <v>0</v>
      </c>
      <c r="H405">
        <v>26049</v>
      </c>
      <c r="I405">
        <v>4</v>
      </c>
      <c r="J405">
        <v>1</v>
      </c>
      <c r="K405">
        <v>191235</v>
      </c>
      <c r="L405">
        <v>1</v>
      </c>
      <c r="M405">
        <v>2</v>
      </c>
      <c r="N405">
        <v>6</v>
      </c>
      <c r="O405">
        <v>41011</v>
      </c>
      <c r="P405">
        <v>5845</v>
      </c>
      <c r="Q405">
        <v>389</v>
      </c>
      <c r="R405">
        <v>78552</v>
      </c>
      <c r="S405">
        <v>570</v>
      </c>
      <c r="T405">
        <v>42732</v>
      </c>
      <c r="U405">
        <v>486</v>
      </c>
      <c r="V405">
        <v>28984</v>
      </c>
      <c r="W405">
        <v>2761</v>
      </c>
      <c r="X405">
        <v>42731</v>
      </c>
      <c r="Y405">
        <v>5185</v>
      </c>
      <c r="Z405">
        <v>42821</v>
      </c>
      <c r="AA405">
        <v>99592</v>
      </c>
      <c r="AB405">
        <v>5990</v>
      </c>
      <c r="AC405" t="s">
        <v>120</v>
      </c>
      <c r="AD405">
        <v>3768</v>
      </c>
      <c r="AE405">
        <v>3995</v>
      </c>
      <c r="AF405">
        <v>3723</v>
      </c>
      <c r="AG405">
        <v>9672</v>
      </c>
      <c r="AH405">
        <v>8856</v>
      </c>
      <c r="AI405">
        <v>8847</v>
      </c>
      <c r="AJ405">
        <v>9744</v>
      </c>
      <c r="AK405">
        <v>8964</v>
      </c>
      <c r="AL405">
        <v>8967</v>
      </c>
      <c r="AM405">
        <v>9920</v>
      </c>
      <c r="AN405">
        <v>9904</v>
      </c>
      <c r="AO405">
        <v>14</v>
      </c>
      <c r="AP405">
        <v>3322</v>
      </c>
      <c r="AQ405">
        <v>9604</v>
      </c>
      <c r="AR405">
        <v>9671</v>
      </c>
      <c r="AS405">
        <v>0</v>
      </c>
      <c r="AT405">
        <v>3</v>
      </c>
      <c r="AU405">
        <v>0</v>
      </c>
      <c r="AV405">
        <v>3</v>
      </c>
      <c r="AW405">
        <v>0</v>
      </c>
      <c r="AX405">
        <v>0</v>
      </c>
      <c r="AY405">
        <v>2</v>
      </c>
      <c r="AZ405">
        <v>3</v>
      </c>
      <c r="BA405">
        <v>3</v>
      </c>
      <c r="BB405">
        <v>-1</v>
      </c>
      <c r="BC405">
        <v>4</v>
      </c>
      <c r="BD405">
        <v>10</v>
      </c>
      <c r="BE405">
        <v>3</v>
      </c>
      <c r="BF405">
        <v>3</v>
      </c>
      <c r="BG405">
        <v>0</v>
      </c>
      <c r="BH405">
        <f t="shared" si="126"/>
        <v>0</v>
      </c>
      <c r="BI405" t="str">
        <f t="shared" si="127"/>
        <v/>
      </c>
      <c r="BJ405" t="str">
        <f t="shared" si="128"/>
        <v/>
      </c>
      <c r="BK405" t="str">
        <f t="shared" si="129"/>
        <v/>
      </c>
      <c r="BL405" t="str">
        <f t="shared" si="130"/>
        <v/>
      </c>
      <c r="BM405" t="str">
        <f t="shared" si="131"/>
        <v/>
      </c>
      <c r="BN405" t="str">
        <f t="shared" si="132"/>
        <v/>
      </c>
      <c r="BO405" t="str">
        <f t="shared" si="133"/>
        <v/>
      </c>
      <c r="BP405" t="str">
        <f t="shared" si="134"/>
        <v/>
      </c>
      <c r="BQ405" t="str">
        <f t="shared" si="135"/>
        <v/>
      </c>
      <c r="BR405" t="str">
        <f t="shared" si="136"/>
        <v/>
      </c>
      <c r="BS405" t="str">
        <f t="shared" si="137"/>
        <v/>
      </c>
      <c r="BT405" t="str">
        <f t="shared" si="138"/>
        <v/>
      </c>
      <c r="BU405" t="str">
        <f t="shared" si="139"/>
        <v/>
      </c>
      <c r="BV405" t="str">
        <f t="shared" si="140"/>
        <v/>
      </c>
      <c r="BW405">
        <f t="shared" si="141"/>
        <v>0</v>
      </c>
      <c r="BX405">
        <f t="shared" si="142"/>
        <v>0</v>
      </c>
      <c r="BY405">
        <f t="shared" si="143"/>
        <v>0</v>
      </c>
      <c r="BZ405">
        <f t="shared" si="144"/>
        <v>1</v>
      </c>
      <c r="CA405">
        <f t="shared" si="145"/>
        <v>1</v>
      </c>
      <c r="CB405">
        <f t="shared" si="146"/>
        <v>0</v>
      </c>
    </row>
    <row r="406" spans="1:80" x14ac:dyDescent="0.35">
      <c r="A406">
        <v>5.6621094999999997</v>
      </c>
      <c r="B406">
        <v>2009</v>
      </c>
      <c r="C406">
        <v>63</v>
      </c>
      <c r="D406">
        <v>0</v>
      </c>
      <c r="E406">
        <v>3</v>
      </c>
      <c r="F406">
        <v>-9</v>
      </c>
      <c r="G406">
        <v>0</v>
      </c>
      <c r="H406">
        <v>36014</v>
      </c>
      <c r="I406">
        <v>8</v>
      </c>
      <c r="J406">
        <v>1</v>
      </c>
      <c r="K406">
        <v>181665</v>
      </c>
      <c r="L406">
        <v>4</v>
      </c>
      <c r="M406">
        <v>2</v>
      </c>
      <c r="N406">
        <v>1</v>
      </c>
      <c r="O406">
        <v>41401</v>
      </c>
      <c r="P406">
        <v>1629</v>
      </c>
      <c r="Q406">
        <v>42822</v>
      </c>
      <c r="R406">
        <v>35800</v>
      </c>
      <c r="S406">
        <v>4019</v>
      </c>
      <c r="T406">
        <v>4240</v>
      </c>
      <c r="U406" t="s">
        <v>72</v>
      </c>
      <c r="V406">
        <v>4280</v>
      </c>
      <c r="W406">
        <v>25000</v>
      </c>
      <c r="X406">
        <v>53081</v>
      </c>
      <c r="Y406">
        <v>311</v>
      </c>
      <c r="Z406" t="s">
        <v>83</v>
      </c>
      <c r="AA406" t="s">
        <v>61</v>
      </c>
      <c r="AB406" t="s">
        <v>61</v>
      </c>
      <c r="AC406" t="s">
        <v>61</v>
      </c>
      <c r="AD406">
        <v>3768</v>
      </c>
      <c r="AE406">
        <v>3723</v>
      </c>
      <c r="AF406">
        <v>66</v>
      </c>
      <c r="AG406">
        <v>3607</v>
      </c>
      <c r="AH406">
        <v>47</v>
      </c>
      <c r="AI406">
        <v>42</v>
      </c>
      <c r="AJ406" t="s">
        <v>62</v>
      </c>
      <c r="AK406" t="s">
        <v>62</v>
      </c>
      <c r="AL406" t="s">
        <v>62</v>
      </c>
      <c r="AM406" t="s">
        <v>62</v>
      </c>
      <c r="AN406" t="s">
        <v>62</v>
      </c>
      <c r="AO406" t="s">
        <v>62</v>
      </c>
      <c r="AP406" t="s">
        <v>62</v>
      </c>
      <c r="AQ406" t="s">
        <v>62</v>
      </c>
      <c r="AR406" t="s">
        <v>62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-99</v>
      </c>
      <c r="AZ406">
        <v>-99</v>
      </c>
      <c r="BA406">
        <v>-99</v>
      </c>
      <c r="BB406">
        <v>-99</v>
      </c>
      <c r="BC406">
        <v>-99</v>
      </c>
      <c r="BD406">
        <v>-99</v>
      </c>
      <c r="BE406">
        <v>-99</v>
      </c>
      <c r="BF406">
        <v>-99</v>
      </c>
      <c r="BG406">
        <v>-99</v>
      </c>
      <c r="BH406">
        <f t="shared" si="126"/>
        <v>0</v>
      </c>
      <c r="BI406" t="str">
        <f t="shared" si="127"/>
        <v/>
      </c>
      <c r="BJ406" t="str">
        <f t="shared" si="128"/>
        <v/>
      </c>
      <c r="BK406" t="str">
        <f t="shared" si="129"/>
        <v/>
      </c>
      <c r="BL406" t="str">
        <f t="shared" si="130"/>
        <v/>
      </c>
      <c r="BM406" t="str">
        <f t="shared" si="131"/>
        <v/>
      </c>
      <c r="BN406" t="str">
        <f t="shared" si="132"/>
        <v/>
      </c>
      <c r="BO406" t="str">
        <f t="shared" si="133"/>
        <v/>
      </c>
      <c r="BP406" t="str">
        <f t="shared" si="134"/>
        <v/>
      </c>
      <c r="BQ406" t="str">
        <f t="shared" si="135"/>
        <v/>
      </c>
      <c r="BR406" t="str">
        <f t="shared" si="136"/>
        <v/>
      </c>
      <c r="BS406" t="str">
        <f t="shared" si="137"/>
        <v/>
      </c>
      <c r="BT406" t="str">
        <f t="shared" si="138"/>
        <v/>
      </c>
      <c r="BU406" t="str">
        <f t="shared" si="139"/>
        <v/>
      </c>
      <c r="BV406" t="str">
        <f t="shared" si="140"/>
        <v/>
      </c>
      <c r="BW406">
        <f t="shared" si="141"/>
        <v>0</v>
      </c>
      <c r="BX406">
        <f t="shared" si="142"/>
        <v>1</v>
      </c>
      <c r="BY406">
        <f t="shared" si="143"/>
        <v>0</v>
      </c>
      <c r="BZ406">
        <f t="shared" si="144"/>
        <v>0</v>
      </c>
      <c r="CA406">
        <f t="shared" si="145"/>
        <v>0</v>
      </c>
      <c r="CB406">
        <f t="shared" si="146"/>
        <v>1</v>
      </c>
    </row>
    <row r="407" spans="1:80" x14ac:dyDescent="0.35">
      <c r="A407">
        <v>5.6621094999999997</v>
      </c>
      <c r="B407">
        <v>2009</v>
      </c>
      <c r="C407">
        <v>63</v>
      </c>
      <c r="D407">
        <v>1</v>
      </c>
      <c r="E407">
        <v>3</v>
      </c>
      <c r="F407">
        <v>-9</v>
      </c>
      <c r="G407">
        <v>0</v>
      </c>
      <c r="H407">
        <v>36205</v>
      </c>
      <c r="I407">
        <v>10</v>
      </c>
      <c r="J407">
        <v>1</v>
      </c>
      <c r="K407">
        <v>153288</v>
      </c>
      <c r="L407">
        <v>4</v>
      </c>
      <c r="M407">
        <v>1</v>
      </c>
      <c r="N407">
        <v>20</v>
      </c>
      <c r="O407">
        <v>41402</v>
      </c>
      <c r="P407">
        <v>4111</v>
      </c>
      <c r="Q407">
        <v>42822</v>
      </c>
      <c r="R407">
        <v>4280</v>
      </c>
      <c r="S407">
        <v>4148</v>
      </c>
      <c r="T407" t="s">
        <v>126</v>
      </c>
      <c r="U407" t="s">
        <v>61</v>
      </c>
      <c r="V407" t="s">
        <v>61</v>
      </c>
      <c r="W407" t="s">
        <v>61</v>
      </c>
      <c r="X407" t="s">
        <v>61</v>
      </c>
      <c r="Y407" t="s">
        <v>61</v>
      </c>
      <c r="Z407" t="s">
        <v>61</v>
      </c>
      <c r="AA407" t="s">
        <v>61</v>
      </c>
      <c r="AB407" t="s">
        <v>61</v>
      </c>
      <c r="AC407" t="s">
        <v>61</v>
      </c>
      <c r="AD407">
        <v>3768</v>
      </c>
      <c r="AE407">
        <v>66</v>
      </c>
      <c r="AF407">
        <v>3607</v>
      </c>
      <c r="AG407">
        <v>45</v>
      </c>
      <c r="AH407">
        <v>40</v>
      </c>
      <c r="AI407" t="s">
        <v>62</v>
      </c>
      <c r="AJ407" t="s">
        <v>62</v>
      </c>
      <c r="AK407" t="s">
        <v>62</v>
      </c>
      <c r="AL407" t="s">
        <v>62</v>
      </c>
      <c r="AM407" t="s">
        <v>62</v>
      </c>
      <c r="AN407" t="s">
        <v>62</v>
      </c>
      <c r="AO407" t="s">
        <v>62</v>
      </c>
      <c r="AP407" t="s">
        <v>62</v>
      </c>
      <c r="AQ407" t="s">
        <v>62</v>
      </c>
      <c r="AR407" t="s">
        <v>62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-99</v>
      </c>
      <c r="AY407">
        <v>-99</v>
      </c>
      <c r="AZ407">
        <v>-99</v>
      </c>
      <c r="BA407">
        <v>-99</v>
      </c>
      <c r="BB407">
        <v>-99</v>
      </c>
      <c r="BC407">
        <v>-99</v>
      </c>
      <c r="BD407">
        <v>-99</v>
      </c>
      <c r="BE407">
        <v>-99</v>
      </c>
      <c r="BF407">
        <v>-99</v>
      </c>
      <c r="BG407">
        <v>-99</v>
      </c>
      <c r="BH407">
        <f t="shared" si="126"/>
        <v>0</v>
      </c>
      <c r="BI407" t="str">
        <f t="shared" si="127"/>
        <v/>
      </c>
      <c r="BJ407" t="str">
        <f t="shared" si="128"/>
        <v/>
      </c>
      <c r="BK407" t="str">
        <f t="shared" si="129"/>
        <v/>
      </c>
      <c r="BL407" t="str">
        <f t="shared" si="130"/>
        <v/>
      </c>
      <c r="BM407" t="str">
        <f t="shared" si="131"/>
        <v/>
      </c>
      <c r="BN407" t="str">
        <f t="shared" si="132"/>
        <v/>
      </c>
      <c r="BO407" t="str">
        <f t="shared" si="133"/>
        <v/>
      </c>
      <c r="BP407" t="str">
        <f t="shared" si="134"/>
        <v/>
      </c>
      <c r="BQ407" t="str">
        <f t="shared" si="135"/>
        <v/>
      </c>
      <c r="BR407" t="str">
        <f t="shared" si="136"/>
        <v/>
      </c>
      <c r="BS407" t="str">
        <f t="shared" si="137"/>
        <v/>
      </c>
      <c r="BT407" t="str">
        <f t="shared" si="138"/>
        <v/>
      </c>
      <c r="BU407" t="str">
        <f t="shared" si="139"/>
        <v/>
      </c>
      <c r="BV407" t="str">
        <f t="shared" si="140"/>
        <v/>
      </c>
      <c r="BW407">
        <f t="shared" si="141"/>
        <v>0</v>
      </c>
      <c r="BX407">
        <f t="shared" si="142"/>
        <v>1</v>
      </c>
      <c r="BY407">
        <f t="shared" si="143"/>
        <v>0</v>
      </c>
      <c r="BZ407">
        <f t="shared" si="144"/>
        <v>0</v>
      </c>
      <c r="CA407">
        <f t="shared" si="145"/>
        <v>0</v>
      </c>
      <c r="CB407">
        <f t="shared" si="146"/>
        <v>1</v>
      </c>
    </row>
    <row r="408" spans="1:80" x14ac:dyDescent="0.35">
      <c r="A408">
        <v>5.3693093999999997</v>
      </c>
      <c r="B408">
        <v>2010</v>
      </c>
      <c r="C408">
        <v>63</v>
      </c>
      <c r="D408">
        <v>0</v>
      </c>
      <c r="E408">
        <v>1</v>
      </c>
      <c r="F408">
        <v>3</v>
      </c>
      <c r="G408">
        <v>0</v>
      </c>
      <c r="H408">
        <v>21048</v>
      </c>
      <c r="I408">
        <v>1</v>
      </c>
      <c r="J408">
        <v>1</v>
      </c>
      <c r="K408">
        <v>110211</v>
      </c>
      <c r="L408">
        <v>3</v>
      </c>
      <c r="M408">
        <v>3</v>
      </c>
      <c r="N408">
        <v>1</v>
      </c>
      <c r="O408">
        <v>41001</v>
      </c>
      <c r="P408">
        <v>51881</v>
      </c>
      <c r="Q408">
        <v>2866</v>
      </c>
      <c r="R408">
        <v>43411</v>
      </c>
      <c r="S408">
        <v>431</v>
      </c>
      <c r="T408">
        <v>42741</v>
      </c>
      <c r="U408">
        <v>4271</v>
      </c>
      <c r="V408">
        <v>5780</v>
      </c>
      <c r="W408">
        <v>7854</v>
      </c>
      <c r="X408">
        <v>5119</v>
      </c>
      <c r="Y408">
        <v>3484</v>
      </c>
      <c r="Z408">
        <v>5849</v>
      </c>
      <c r="AA408">
        <v>3314</v>
      </c>
      <c r="AB408">
        <v>3481</v>
      </c>
      <c r="AC408">
        <v>6822</v>
      </c>
      <c r="AD408">
        <v>3766</v>
      </c>
      <c r="AE408">
        <v>3768</v>
      </c>
      <c r="AF408">
        <v>3403</v>
      </c>
      <c r="AG408">
        <v>311</v>
      </c>
      <c r="AH408">
        <v>9672</v>
      </c>
      <c r="AI408">
        <v>3765</v>
      </c>
      <c r="AJ408">
        <v>3763</v>
      </c>
      <c r="AK408">
        <v>8411</v>
      </c>
      <c r="AL408">
        <v>8385</v>
      </c>
      <c r="AM408">
        <v>3409</v>
      </c>
      <c r="AN408">
        <v>3897</v>
      </c>
      <c r="AO408">
        <v>966</v>
      </c>
      <c r="AP408">
        <v>3721</v>
      </c>
      <c r="AQ408">
        <v>8968</v>
      </c>
      <c r="AR408">
        <v>9744</v>
      </c>
      <c r="AS408">
        <v>5</v>
      </c>
      <c r="AT408">
        <v>1</v>
      </c>
      <c r="AU408">
        <v>7</v>
      </c>
      <c r="AV408">
        <v>14</v>
      </c>
      <c r="AW408">
        <v>0</v>
      </c>
      <c r="AX408">
        <v>5</v>
      </c>
      <c r="AY408">
        <v>11</v>
      </c>
      <c r="AZ408">
        <v>47</v>
      </c>
      <c r="BA408">
        <v>47</v>
      </c>
      <c r="BB408">
        <v>36</v>
      </c>
      <c r="BC408">
        <v>41</v>
      </c>
      <c r="BD408">
        <v>53</v>
      </c>
      <c r="BE408">
        <v>63</v>
      </c>
      <c r="BF408">
        <v>63</v>
      </c>
      <c r="BG408">
        <v>6</v>
      </c>
      <c r="BH408" t="str">
        <f t="shared" si="126"/>
        <v/>
      </c>
      <c r="BI408">
        <f t="shared" si="127"/>
        <v>1</v>
      </c>
      <c r="BJ408" t="str">
        <f t="shared" si="128"/>
        <v/>
      </c>
      <c r="BK408" t="str">
        <f t="shared" si="129"/>
        <v/>
      </c>
      <c r="BL408" t="str">
        <f t="shared" si="130"/>
        <v/>
      </c>
      <c r="BM408" t="str">
        <f t="shared" si="131"/>
        <v/>
      </c>
      <c r="BN408" t="str">
        <f t="shared" si="132"/>
        <v/>
      </c>
      <c r="BO408" t="str">
        <f t="shared" si="133"/>
        <v/>
      </c>
      <c r="BP408" t="str">
        <f t="shared" si="134"/>
        <v/>
      </c>
      <c r="BQ408" t="str">
        <f t="shared" si="135"/>
        <v/>
      </c>
      <c r="BR408" t="str">
        <f t="shared" si="136"/>
        <v/>
      </c>
      <c r="BS408" t="str">
        <f t="shared" si="137"/>
        <v/>
      </c>
      <c r="BT408" t="str">
        <f t="shared" si="138"/>
        <v/>
      </c>
      <c r="BU408" t="str">
        <f t="shared" si="139"/>
        <v/>
      </c>
      <c r="BV408" t="str">
        <f t="shared" si="140"/>
        <v/>
      </c>
      <c r="BW408">
        <f t="shared" si="141"/>
        <v>1</v>
      </c>
      <c r="BX408">
        <f t="shared" si="142"/>
        <v>0</v>
      </c>
      <c r="BY408">
        <f t="shared" si="143"/>
        <v>0</v>
      </c>
      <c r="BZ408">
        <f t="shared" si="144"/>
        <v>1</v>
      </c>
      <c r="CA408">
        <f t="shared" si="145"/>
        <v>1</v>
      </c>
      <c r="CB408">
        <f t="shared" si="146"/>
        <v>0</v>
      </c>
    </row>
    <row r="409" spans="1:80" x14ac:dyDescent="0.35">
      <c r="A409">
        <v>4.2371436999999998</v>
      </c>
      <c r="B409">
        <v>2010</v>
      </c>
      <c r="C409">
        <v>63</v>
      </c>
      <c r="D409">
        <v>0</v>
      </c>
      <c r="E409">
        <v>3</v>
      </c>
      <c r="F409">
        <v>1</v>
      </c>
      <c r="G409">
        <v>0</v>
      </c>
      <c r="H409">
        <v>28009</v>
      </c>
      <c r="I409">
        <v>1</v>
      </c>
      <c r="J409">
        <v>1</v>
      </c>
      <c r="K409">
        <v>83671</v>
      </c>
      <c r="L409">
        <v>1</v>
      </c>
      <c r="M409">
        <v>2</v>
      </c>
      <c r="N409">
        <v>1</v>
      </c>
      <c r="O409">
        <v>4280</v>
      </c>
      <c r="P409">
        <v>99812</v>
      </c>
      <c r="Q409">
        <v>4439</v>
      </c>
      <c r="R409">
        <v>53550</v>
      </c>
      <c r="S409">
        <v>2270</v>
      </c>
      <c r="T409">
        <v>412</v>
      </c>
      <c r="U409">
        <v>40291</v>
      </c>
      <c r="V409">
        <v>25000</v>
      </c>
      <c r="W409">
        <v>496</v>
      </c>
      <c r="X409">
        <v>4258</v>
      </c>
      <c r="Y409">
        <v>3051</v>
      </c>
      <c r="Z409">
        <v>44481</v>
      </c>
      <c r="AA409" t="s">
        <v>61</v>
      </c>
      <c r="AB409" t="s">
        <v>61</v>
      </c>
      <c r="AC409" t="s">
        <v>61</v>
      </c>
      <c r="AD409">
        <v>3768</v>
      </c>
      <c r="AE409">
        <v>66</v>
      </c>
      <c r="AF409">
        <v>3722</v>
      </c>
      <c r="AG409">
        <v>8853</v>
      </c>
      <c r="AH409">
        <v>8856</v>
      </c>
      <c r="AI409">
        <v>3990</v>
      </c>
      <c r="AJ409">
        <v>3950</v>
      </c>
      <c r="AK409">
        <v>45</v>
      </c>
      <c r="AL409">
        <v>45</v>
      </c>
      <c r="AM409">
        <v>40</v>
      </c>
      <c r="AN409">
        <v>40</v>
      </c>
      <c r="AO409">
        <v>3607</v>
      </c>
      <c r="AP409">
        <v>8842</v>
      </c>
      <c r="AQ409">
        <v>8856</v>
      </c>
      <c r="AR409" t="s">
        <v>62</v>
      </c>
      <c r="AS409">
        <v>2</v>
      </c>
      <c r="AT409">
        <v>2</v>
      </c>
      <c r="AU409">
        <v>0</v>
      </c>
      <c r="AV409">
        <v>0</v>
      </c>
      <c r="AW409">
        <v>0</v>
      </c>
      <c r="AX409">
        <v>2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>
        <v>0</v>
      </c>
      <c r="BF409">
        <v>2</v>
      </c>
      <c r="BG409">
        <v>-99</v>
      </c>
      <c r="BH409">
        <f t="shared" si="126"/>
        <v>2</v>
      </c>
      <c r="BI409" t="str">
        <f t="shared" si="127"/>
        <v/>
      </c>
      <c r="BJ409" t="str">
        <f t="shared" si="128"/>
        <v/>
      </c>
      <c r="BK409" t="str">
        <f t="shared" si="129"/>
        <v/>
      </c>
      <c r="BL409" t="str">
        <f t="shared" si="130"/>
        <v/>
      </c>
      <c r="BM409" t="str">
        <f t="shared" si="131"/>
        <v/>
      </c>
      <c r="BN409" t="str">
        <f t="shared" si="132"/>
        <v/>
      </c>
      <c r="BO409" t="str">
        <f t="shared" si="133"/>
        <v/>
      </c>
      <c r="BP409" t="str">
        <f t="shared" si="134"/>
        <v/>
      </c>
      <c r="BQ409" t="str">
        <f t="shared" si="135"/>
        <v/>
      </c>
      <c r="BR409" t="str">
        <f t="shared" si="136"/>
        <v/>
      </c>
      <c r="BS409" t="str">
        <f t="shared" si="137"/>
        <v/>
      </c>
      <c r="BT409" t="str">
        <f t="shared" si="138"/>
        <v/>
      </c>
      <c r="BU409" t="str">
        <f t="shared" si="139"/>
        <v/>
      </c>
      <c r="BV409" t="str">
        <f t="shared" si="140"/>
        <v/>
      </c>
      <c r="BW409">
        <f t="shared" si="141"/>
        <v>2</v>
      </c>
      <c r="BX409">
        <f t="shared" si="142"/>
        <v>1</v>
      </c>
      <c r="BY409">
        <f t="shared" si="143"/>
        <v>0</v>
      </c>
      <c r="BZ409">
        <f t="shared" si="144"/>
        <v>0</v>
      </c>
      <c r="CA409">
        <f t="shared" si="145"/>
        <v>0</v>
      </c>
      <c r="CB409">
        <f t="shared" si="146"/>
        <v>1</v>
      </c>
    </row>
    <row r="410" spans="1:80" x14ac:dyDescent="0.35">
      <c r="A410">
        <v>4.6257744000000001</v>
      </c>
      <c r="B410">
        <v>2010</v>
      </c>
      <c r="C410">
        <v>63</v>
      </c>
      <c r="D410">
        <v>0</v>
      </c>
      <c r="E410">
        <v>3</v>
      </c>
      <c r="F410">
        <v>-8</v>
      </c>
      <c r="G410">
        <v>0</v>
      </c>
      <c r="H410">
        <v>35008</v>
      </c>
      <c r="I410">
        <v>8</v>
      </c>
      <c r="J410">
        <v>1</v>
      </c>
      <c r="K410">
        <v>229471</v>
      </c>
      <c r="L410">
        <v>1</v>
      </c>
      <c r="M410">
        <v>2</v>
      </c>
      <c r="N410">
        <v>1</v>
      </c>
      <c r="O410">
        <v>41071</v>
      </c>
      <c r="P410">
        <v>5849</v>
      </c>
      <c r="Q410">
        <v>51881</v>
      </c>
      <c r="R410">
        <v>78551</v>
      </c>
      <c r="S410">
        <v>34982</v>
      </c>
      <c r="T410">
        <v>41402</v>
      </c>
      <c r="U410">
        <v>2752</v>
      </c>
      <c r="V410">
        <v>45341</v>
      </c>
      <c r="W410">
        <v>2761</v>
      </c>
      <c r="X410">
        <v>4271</v>
      </c>
      <c r="Y410">
        <v>25000</v>
      </c>
      <c r="Z410">
        <v>4019</v>
      </c>
      <c r="AA410">
        <v>41401</v>
      </c>
      <c r="AB410">
        <v>27800</v>
      </c>
      <c r="AC410" t="s">
        <v>151</v>
      </c>
      <c r="AD410">
        <v>3768</v>
      </c>
      <c r="AE410">
        <v>3723</v>
      </c>
      <c r="AF410">
        <v>66</v>
      </c>
      <c r="AG410">
        <v>3606</v>
      </c>
      <c r="AH410">
        <v>9672</v>
      </c>
      <c r="AI410">
        <v>9604</v>
      </c>
      <c r="AJ410">
        <v>3893</v>
      </c>
      <c r="AK410">
        <v>3324</v>
      </c>
      <c r="AL410">
        <v>40</v>
      </c>
      <c r="AM410">
        <v>45</v>
      </c>
      <c r="AN410">
        <v>8853</v>
      </c>
      <c r="AO410">
        <v>8856</v>
      </c>
      <c r="AP410" t="s">
        <v>62</v>
      </c>
      <c r="AQ410" t="s">
        <v>62</v>
      </c>
      <c r="AR410" t="s">
        <v>62</v>
      </c>
      <c r="AS410">
        <v>2</v>
      </c>
      <c r="AT410">
        <v>1</v>
      </c>
      <c r="AU410">
        <v>2</v>
      </c>
      <c r="AV410">
        <v>2</v>
      </c>
      <c r="AW410">
        <v>1</v>
      </c>
      <c r="AX410">
        <v>1</v>
      </c>
      <c r="AY410">
        <v>4</v>
      </c>
      <c r="AZ410">
        <v>7</v>
      </c>
      <c r="BA410">
        <v>2</v>
      </c>
      <c r="BB410">
        <v>2</v>
      </c>
      <c r="BC410">
        <v>1</v>
      </c>
      <c r="BD410">
        <v>1</v>
      </c>
      <c r="BE410">
        <v>-99</v>
      </c>
      <c r="BF410">
        <v>-99</v>
      </c>
      <c r="BG410">
        <v>-99</v>
      </c>
      <c r="BH410">
        <f t="shared" si="126"/>
        <v>2</v>
      </c>
      <c r="BI410" t="str">
        <f t="shared" si="127"/>
        <v/>
      </c>
      <c r="BJ410" t="str">
        <f t="shared" si="128"/>
        <v/>
      </c>
      <c r="BK410" t="str">
        <f t="shared" si="129"/>
        <v/>
      </c>
      <c r="BL410" t="str">
        <f t="shared" si="130"/>
        <v/>
      </c>
      <c r="BM410" t="str">
        <f t="shared" si="131"/>
        <v/>
      </c>
      <c r="BN410" t="str">
        <f t="shared" si="132"/>
        <v/>
      </c>
      <c r="BO410" t="str">
        <f t="shared" si="133"/>
        <v/>
      </c>
      <c r="BP410" t="str">
        <f t="shared" si="134"/>
        <v/>
      </c>
      <c r="BQ410" t="str">
        <f t="shared" si="135"/>
        <v/>
      </c>
      <c r="BR410" t="str">
        <f t="shared" si="136"/>
        <v/>
      </c>
      <c r="BS410" t="str">
        <f t="shared" si="137"/>
        <v/>
      </c>
      <c r="BT410" t="str">
        <f t="shared" si="138"/>
        <v/>
      </c>
      <c r="BU410" t="str">
        <f t="shared" si="139"/>
        <v/>
      </c>
      <c r="BV410" t="str">
        <f t="shared" si="140"/>
        <v/>
      </c>
      <c r="BW410">
        <f t="shared" si="141"/>
        <v>2</v>
      </c>
      <c r="BX410">
        <f t="shared" si="142"/>
        <v>1</v>
      </c>
      <c r="BY410">
        <f t="shared" si="143"/>
        <v>1</v>
      </c>
      <c r="BZ410">
        <f t="shared" si="144"/>
        <v>1</v>
      </c>
      <c r="CA410">
        <f t="shared" si="145"/>
        <v>1</v>
      </c>
      <c r="CB410">
        <f t="shared" si="146"/>
        <v>0</v>
      </c>
    </row>
    <row r="411" spans="1:80" x14ac:dyDescent="0.35">
      <c r="A411">
        <v>5.3693093999999997</v>
      </c>
      <c r="B411">
        <v>2010</v>
      </c>
      <c r="C411">
        <v>63</v>
      </c>
      <c r="D411">
        <v>1</v>
      </c>
      <c r="E411">
        <v>3</v>
      </c>
      <c r="F411">
        <v>1</v>
      </c>
      <c r="G411">
        <v>0</v>
      </c>
      <c r="H411">
        <v>37062</v>
      </c>
      <c r="I411">
        <v>10</v>
      </c>
      <c r="J411">
        <v>2</v>
      </c>
      <c r="K411">
        <v>213421</v>
      </c>
      <c r="L411">
        <v>-9</v>
      </c>
      <c r="M411">
        <v>1</v>
      </c>
      <c r="N411">
        <v>20</v>
      </c>
      <c r="O411">
        <v>4271</v>
      </c>
      <c r="P411">
        <v>51851</v>
      </c>
      <c r="Q411">
        <v>34831</v>
      </c>
      <c r="R411">
        <v>5849</v>
      </c>
      <c r="S411">
        <v>78550</v>
      </c>
      <c r="T411">
        <v>51189</v>
      </c>
      <c r="U411">
        <v>4230</v>
      </c>
      <c r="V411">
        <v>42822</v>
      </c>
      <c r="W411">
        <v>2762</v>
      </c>
      <c r="X411">
        <v>5990</v>
      </c>
      <c r="Y411">
        <v>9972</v>
      </c>
      <c r="Z411">
        <v>44422</v>
      </c>
      <c r="AA411" t="s">
        <v>81</v>
      </c>
      <c r="AB411">
        <v>4148</v>
      </c>
      <c r="AC411">
        <v>4240</v>
      </c>
      <c r="AD411">
        <v>3768</v>
      </c>
      <c r="AE411">
        <v>3726</v>
      </c>
      <c r="AF411">
        <v>3808</v>
      </c>
      <c r="AG411">
        <v>3958</v>
      </c>
      <c r="AH411">
        <v>3734</v>
      </c>
      <c r="AI411">
        <v>3734</v>
      </c>
      <c r="AJ411">
        <v>8848</v>
      </c>
      <c r="AK411">
        <v>9910</v>
      </c>
      <c r="AL411">
        <v>3891</v>
      </c>
      <c r="AM411">
        <v>9904</v>
      </c>
      <c r="AN411" t="s">
        <v>62</v>
      </c>
      <c r="AO411" t="s">
        <v>62</v>
      </c>
      <c r="AP411" t="s">
        <v>62</v>
      </c>
      <c r="AQ411" t="s">
        <v>62</v>
      </c>
      <c r="AR411" t="s">
        <v>62</v>
      </c>
      <c r="AS411">
        <v>2</v>
      </c>
      <c r="AT411">
        <v>2</v>
      </c>
      <c r="AU411">
        <v>2</v>
      </c>
      <c r="AV411">
        <v>2</v>
      </c>
      <c r="AW411">
        <v>2</v>
      </c>
      <c r="AX411">
        <v>10</v>
      </c>
      <c r="AY411">
        <v>2</v>
      </c>
      <c r="AZ411">
        <v>2</v>
      </c>
      <c r="BA411">
        <v>2</v>
      </c>
      <c r="BB411">
        <v>2</v>
      </c>
      <c r="BC411">
        <v>-99</v>
      </c>
      <c r="BD411">
        <v>-99</v>
      </c>
      <c r="BE411">
        <v>-99</v>
      </c>
      <c r="BF411">
        <v>-99</v>
      </c>
      <c r="BG411">
        <v>-99</v>
      </c>
      <c r="BH411">
        <f t="shared" si="126"/>
        <v>2</v>
      </c>
      <c r="BI411" t="str">
        <f t="shared" si="127"/>
        <v/>
      </c>
      <c r="BJ411" t="str">
        <f t="shared" si="128"/>
        <v/>
      </c>
      <c r="BK411" t="str">
        <f t="shared" si="129"/>
        <v/>
      </c>
      <c r="BL411" t="str">
        <f t="shared" si="130"/>
        <v/>
      </c>
      <c r="BM411" t="str">
        <f t="shared" si="131"/>
        <v/>
      </c>
      <c r="BN411" t="str">
        <f t="shared" si="132"/>
        <v/>
      </c>
      <c r="BO411" t="str">
        <f t="shared" si="133"/>
        <v/>
      </c>
      <c r="BP411" t="str">
        <f t="shared" si="134"/>
        <v/>
      </c>
      <c r="BQ411" t="str">
        <f t="shared" si="135"/>
        <v/>
      </c>
      <c r="BR411" t="str">
        <f t="shared" si="136"/>
        <v/>
      </c>
      <c r="BS411" t="str">
        <f t="shared" si="137"/>
        <v/>
      </c>
      <c r="BT411" t="str">
        <f t="shared" si="138"/>
        <v/>
      </c>
      <c r="BU411" t="str">
        <f t="shared" si="139"/>
        <v/>
      </c>
      <c r="BV411" t="str">
        <f t="shared" si="140"/>
        <v/>
      </c>
      <c r="BW411">
        <f t="shared" si="141"/>
        <v>2</v>
      </c>
      <c r="BX411">
        <f t="shared" si="142"/>
        <v>0</v>
      </c>
      <c r="BY411">
        <f t="shared" si="143"/>
        <v>0</v>
      </c>
      <c r="BZ411">
        <f t="shared" si="144"/>
        <v>0</v>
      </c>
      <c r="CA411">
        <f t="shared" si="145"/>
        <v>0</v>
      </c>
      <c r="CB411">
        <f t="shared" si="146"/>
        <v>0</v>
      </c>
    </row>
    <row r="412" spans="1:80" x14ac:dyDescent="0.35">
      <c r="A412">
        <v>5.4700958999999996</v>
      </c>
      <c r="B412">
        <v>2010</v>
      </c>
      <c r="C412">
        <v>63</v>
      </c>
      <c r="D412">
        <v>0</v>
      </c>
      <c r="E412">
        <v>3</v>
      </c>
      <c r="F412">
        <v>-9</v>
      </c>
      <c r="G412">
        <v>0</v>
      </c>
      <c r="H412">
        <v>42038</v>
      </c>
      <c r="I412">
        <v>3</v>
      </c>
      <c r="J412">
        <v>-9</v>
      </c>
      <c r="K412">
        <v>122975</v>
      </c>
      <c r="L412">
        <v>1</v>
      </c>
      <c r="M412">
        <v>3</v>
      </c>
      <c r="N412">
        <v>1</v>
      </c>
      <c r="O412">
        <v>42843</v>
      </c>
      <c r="P412">
        <v>4275</v>
      </c>
      <c r="Q412">
        <v>4271</v>
      </c>
      <c r="R412">
        <v>27739</v>
      </c>
      <c r="S412">
        <v>4257</v>
      </c>
      <c r="T412">
        <v>42732</v>
      </c>
      <c r="U412">
        <v>6826</v>
      </c>
      <c r="V412">
        <v>45381</v>
      </c>
      <c r="W412">
        <v>4280</v>
      </c>
      <c r="X412">
        <v>42611</v>
      </c>
      <c r="Y412">
        <v>25000</v>
      </c>
      <c r="Z412" t="s">
        <v>68</v>
      </c>
      <c r="AA412" t="s">
        <v>72</v>
      </c>
      <c r="AB412" t="s">
        <v>143</v>
      </c>
      <c r="AC412" t="s">
        <v>65</v>
      </c>
      <c r="AD412">
        <v>3768</v>
      </c>
      <c r="AE412">
        <v>8872</v>
      </c>
      <c r="AF412">
        <v>9963</v>
      </c>
      <c r="AG412">
        <v>9962</v>
      </c>
      <c r="AH412">
        <v>9960</v>
      </c>
      <c r="AI412">
        <v>9671</v>
      </c>
      <c r="AJ412">
        <v>9604</v>
      </c>
      <c r="AK412">
        <v>9905</v>
      </c>
      <c r="AL412">
        <v>9907</v>
      </c>
      <c r="AM412" t="s">
        <v>62</v>
      </c>
      <c r="AN412" t="s">
        <v>62</v>
      </c>
      <c r="AO412" t="s">
        <v>62</v>
      </c>
      <c r="AP412" t="s">
        <v>62</v>
      </c>
      <c r="AQ412" t="s">
        <v>62</v>
      </c>
      <c r="AR412" t="s">
        <v>62</v>
      </c>
      <c r="AS412">
        <v>2</v>
      </c>
      <c r="AT412">
        <v>2</v>
      </c>
      <c r="AU412">
        <v>2</v>
      </c>
      <c r="AV412">
        <v>2</v>
      </c>
      <c r="AW412">
        <v>2</v>
      </c>
      <c r="AX412">
        <v>2</v>
      </c>
      <c r="AY412">
        <v>2</v>
      </c>
      <c r="AZ412">
        <v>2</v>
      </c>
      <c r="BA412">
        <v>2</v>
      </c>
      <c r="BB412">
        <v>-99</v>
      </c>
      <c r="BC412">
        <v>-99</v>
      </c>
      <c r="BD412">
        <v>-99</v>
      </c>
      <c r="BE412">
        <v>-99</v>
      </c>
      <c r="BF412">
        <v>-99</v>
      </c>
      <c r="BG412">
        <v>-99</v>
      </c>
      <c r="BH412">
        <f t="shared" si="126"/>
        <v>2</v>
      </c>
      <c r="BI412" t="str">
        <f t="shared" si="127"/>
        <v/>
      </c>
      <c r="BJ412" t="str">
        <f t="shared" si="128"/>
        <v/>
      </c>
      <c r="BK412" t="str">
        <f t="shared" si="129"/>
        <v/>
      </c>
      <c r="BL412" t="str">
        <f t="shared" si="130"/>
        <v/>
      </c>
      <c r="BM412" t="str">
        <f t="shared" si="131"/>
        <v/>
      </c>
      <c r="BN412" t="str">
        <f t="shared" si="132"/>
        <v/>
      </c>
      <c r="BO412" t="str">
        <f t="shared" si="133"/>
        <v/>
      </c>
      <c r="BP412" t="str">
        <f t="shared" si="134"/>
        <v/>
      </c>
      <c r="BQ412" t="str">
        <f t="shared" si="135"/>
        <v/>
      </c>
      <c r="BR412" t="str">
        <f t="shared" si="136"/>
        <v/>
      </c>
      <c r="BS412" t="str">
        <f t="shared" si="137"/>
        <v/>
      </c>
      <c r="BT412" t="str">
        <f t="shared" si="138"/>
        <v/>
      </c>
      <c r="BU412" t="str">
        <f t="shared" si="139"/>
        <v/>
      </c>
      <c r="BV412" t="str">
        <f t="shared" si="140"/>
        <v/>
      </c>
      <c r="BW412">
        <f t="shared" si="141"/>
        <v>2</v>
      </c>
      <c r="BX412">
        <f t="shared" si="142"/>
        <v>0</v>
      </c>
      <c r="BY412">
        <f t="shared" si="143"/>
        <v>0</v>
      </c>
      <c r="BZ412">
        <f t="shared" si="144"/>
        <v>0</v>
      </c>
      <c r="CA412">
        <f t="shared" si="145"/>
        <v>0</v>
      </c>
      <c r="CB412">
        <f t="shared" si="146"/>
        <v>1</v>
      </c>
    </row>
    <row r="413" spans="1:80" x14ac:dyDescent="0.35">
      <c r="A413">
        <v>5.3693093999999997</v>
      </c>
      <c r="B413">
        <v>2010</v>
      </c>
      <c r="C413">
        <v>63</v>
      </c>
      <c r="D413">
        <v>0</v>
      </c>
      <c r="E413">
        <v>4</v>
      </c>
      <c r="F413">
        <v>-9</v>
      </c>
      <c r="G413">
        <v>0</v>
      </c>
      <c r="H413">
        <v>47045</v>
      </c>
      <c r="I413">
        <v>10</v>
      </c>
      <c r="J413">
        <v>1</v>
      </c>
      <c r="K413">
        <v>103063</v>
      </c>
      <c r="L413">
        <v>2</v>
      </c>
      <c r="M413">
        <v>1</v>
      </c>
      <c r="N413">
        <v>1</v>
      </c>
      <c r="O413">
        <v>41401</v>
      </c>
      <c r="P413">
        <v>51884</v>
      </c>
      <c r="Q413">
        <v>49121</v>
      </c>
      <c r="R413">
        <v>4254</v>
      </c>
      <c r="S413">
        <v>4111</v>
      </c>
      <c r="T413">
        <v>4019</v>
      </c>
      <c r="U413">
        <v>2720</v>
      </c>
      <c r="V413">
        <v>3051</v>
      </c>
      <c r="W413">
        <v>32723</v>
      </c>
      <c r="X413" t="s">
        <v>61</v>
      </c>
      <c r="Y413" t="s">
        <v>61</v>
      </c>
      <c r="Z413" t="s">
        <v>61</v>
      </c>
      <c r="AA413" t="s">
        <v>61</v>
      </c>
      <c r="AB413" t="s">
        <v>61</v>
      </c>
      <c r="AC413" t="s">
        <v>61</v>
      </c>
      <c r="AD413">
        <v>66</v>
      </c>
      <c r="AE413">
        <v>3768</v>
      </c>
      <c r="AF413">
        <v>8856</v>
      </c>
      <c r="AG413">
        <v>9390</v>
      </c>
      <c r="AH413">
        <v>47</v>
      </c>
      <c r="AI413">
        <v>41</v>
      </c>
      <c r="AJ413" t="s">
        <v>62</v>
      </c>
      <c r="AK413" t="s">
        <v>62</v>
      </c>
      <c r="AL413" t="s">
        <v>62</v>
      </c>
      <c r="AM413" t="s">
        <v>62</v>
      </c>
      <c r="AN413" t="s">
        <v>62</v>
      </c>
      <c r="AO413" t="s">
        <v>62</v>
      </c>
      <c r="AP413" t="s">
        <v>62</v>
      </c>
      <c r="AQ413" t="s">
        <v>62</v>
      </c>
      <c r="AR413" t="s">
        <v>62</v>
      </c>
      <c r="AS413">
        <v>3</v>
      </c>
      <c r="AT413">
        <v>3</v>
      </c>
      <c r="AU413">
        <v>3</v>
      </c>
      <c r="AV413">
        <v>1</v>
      </c>
      <c r="AW413">
        <v>3</v>
      </c>
      <c r="AX413">
        <v>3</v>
      </c>
      <c r="AY413">
        <v>-99</v>
      </c>
      <c r="AZ413">
        <v>-99</v>
      </c>
      <c r="BA413">
        <v>-99</v>
      </c>
      <c r="BB413">
        <v>-99</v>
      </c>
      <c r="BC413">
        <v>-99</v>
      </c>
      <c r="BD413">
        <v>-99</v>
      </c>
      <c r="BE413">
        <v>-99</v>
      </c>
      <c r="BF413">
        <v>-99</v>
      </c>
      <c r="BG413">
        <v>-99</v>
      </c>
      <c r="BH413" t="str">
        <f t="shared" si="126"/>
        <v/>
      </c>
      <c r="BI413">
        <f t="shared" si="127"/>
        <v>3</v>
      </c>
      <c r="BJ413" t="str">
        <f t="shared" si="128"/>
        <v/>
      </c>
      <c r="BK413" t="str">
        <f t="shared" si="129"/>
        <v/>
      </c>
      <c r="BL413" t="str">
        <f t="shared" si="130"/>
        <v/>
      </c>
      <c r="BM413" t="str">
        <f t="shared" si="131"/>
        <v/>
      </c>
      <c r="BN413" t="str">
        <f t="shared" si="132"/>
        <v/>
      </c>
      <c r="BO413" t="str">
        <f t="shared" si="133"/>
        <v/>
      </c>
      <c r="BP413" t="str">
        <f t="shared" si="134"/>
        <v/>
      </c>
      <c r="BQ413" t="str">
        <f t="shared" si="135"/>
        <v/>
      </c>
      <c r="BR413" t="str">
        <f t="shared" si="136"/>
        <v/>
      </c>
      <c r="BS413" t="str">
        <f t="shared" si="137"/>
        <v/>
      </c>
      <c r="BT413" t="str">
        <f t="shared" si="138"/>
        <v/>
      </c>
      <c r="BU413" t="str">
        <f t="shared" si="139"/>
        <v/>
      </c>
      <c r="BV413" t="str">
        <f t="shared" si="140"/>
        <v/>
      </c>
      <c r="BW413">
        <f t="shared" si="141"/>
        <v>3</v>
      </c>
      <c r="BX413">
        <f t="shared" si="142"/>
        <v>1</v>
      </c>
      <c r="BY413">
        <f t="shared" si="143"/>
        <v>0</v>
      </c>
      <c r="BZ413">
        <f t="shared" si="144"/>
        <v>0</v>
      </c>
      <c r="CA413">
        <f t="shared" si="145"/>
        <v>0</v>
      </c>
      <c r="CB413">
        <f t="shared" si="146"/>
        <v>0</v>
      </c>
    </row>
    <row r="414" spans="1:80" x14ac:dyDescent="0.35">
      <c r="A414">
        <v>5.3693093999999997</v>
      </c>
      <c r="B414">
        <v>2010</v>
      </c>
      <c r="C414">
        <v>63</v>
      </c>
      <c r="D414">
        <v>0</v>
      </c>
      <c r="E414">
        <v>1</v>
      </c>
      <c r="F414">
        <v>2</v>
      </c>
      <c r="G414">
        <v>0</v>
      </c>
      <c r="H414">
        <v>47045</v>
      </c>
      <c r="I414">
        <v>2</v>
      </c>
      <c r="J414">
        <v>1</v>
      </c>
      <c r="K414">
        <v>78366</v>
      </c>
      <c r="L414">
        <v>1</v>
      </c>
      <c r="M414">
        <v>2</v>
      </c>
      <c r="N414">
        <v>1</v>
      </c>
      <c r="O414">
        <v>41001</v>
      </c>
      <c r="P414">
        <v>4271</v>
      </c>
      <c r="Q414">
        <v>41402</v>
      </c>
      <c r="R414">
        <v>412</v>
      </c>
      <c r="S414">
        <v>4264</v>
      </c>
      <c r="T414">
        <v>41401</v>
      </c>
      <c r="U414">
        <v>4148</v>
      </c>
      <c r="V414">
        <v>25002</v>
      </c>
      <c r="W414">
        <v>4019</v>
      </c>
      <c r="X414" t="s">
        <v>61</v>
      </c>
      <c r="Y414" t="s">
        <v>61</v>
      </c>
      <c r="Z414" t="s">
        <v>61</v>
      </c>
      <c r="AA414" t="s">
        <v>61</v>
      </c>
      <c r="AB414" t="s">
        <v>61</v>
      </c>
      <c r="AC414" t="s">
        <v>61</v>
      </c>
      <c r="AD414">
        <v>66</v>
      </c>
      <c r="AE414">
        <v>3768</v>
      </c>
      <c r="AF414">
        <v>3722</v>
      </c>
      <c r="AG414">
        <v>3606</v>
      </c>
      <c r="AH414">
        <v>24</v>
      </c>
      <c r="AI414">
        <v>40</v>
      </c>
      <c r="AJ414" t="s">
        <v>62</v>
      </c>
      <c r="AK414" t="s">
        <v>62</v>
      </c>
      <c r="AL414" t="s">
        <v>62</v>
      </c>
      <c r="AM414" t="s">
        <v>62</v>
      </c>
      <c r="AN414" t="s">
        <v>62</v>
      </c>
      <c r="AO414" t="s">
        <v>62</v>
      </c>
      <c r="AP414" t="s">
        <v>62</v>
      </c>
      <c r="AQ414" t="s">
        <v>62</v>
      </c>
      <c r="AR414" t="s">
        <v>62</v>
      </c>
      <c r="AS414">
        <v>3</v>
      </c>
      <c r="AT414">
        <v>3</v>
      </c>
      <c r="AU414">
        <v>3</v>
      </c>
      <c r="AV414">
        <v>3</v>
      </c>
      <c r="AW414">
        <v>3</v>
      </c>
      <c r="AX414">
        <v>3</v>
      </c>
      <c r="AY414">
        <v>-99</v>
      </c>
      <c r="AZ414">
        <v>-99</v>
      </c>
      <c r="BA414">
        <v>-99</v>
      </c>
      <c r="BB414">
        <v>-99</v>
      </c>
      <c r="BC414">
        <v>-99</v>
      </c>
      <c r="BD414">
        <v>-99</v>
      </c>
      <c r="BE414">
        <v>-99</v>
      </c>
      <c r="BF414">
        <v>-99</v>
      </c>
      <c r="BG414">
        <v>-99</v>
      </c>
      <c r="BH414" t="str">
        <f t="shared" si="126"/>
        <v/>
      </c>
      <c r="BI414">
        <f t="shared" si="127"/>
        <v>3</v>
      </c>
      <c r="BJ414" t="str">
        <f t="shared" si="128"/>
        <v/>
      </c>
      <c r="BK414" t="str">
        <f t="shared" si="129"/>
        <v/>
      </c>
      <c r="BL414" t="str">
        <f t="shared" si="130"/>
        <v/>
      </c>
      <c r="BM414" t="str">
        <f t="shared" si="131"/>
        <v/>
      </c>
      <c r="BN414" t="str">
        <f t="shared" si="132"/>
        <v/>
      </c>
      <c r="BO414" t="str">
        <f t="shared" si="133"/>
        <v/>
      </c>
      <c r="BP414" t="str">
        <f t="shared" si="134"/>
        <v/>
      </c>
      <c r="BQ414" t="str">
        <f t="shared" si="135"/>
        <v/>
      </c>
      <c r="BR414" t="str">
        <f t="shared" si="136"/>
        <v/>
      </c>
      <c r="BS414" t="str">
        <f t="shared" si="137"/>
        <v/>
      </c>
      <c r="BT414" t="str">
        <f t="shared" si="138"/>
        <v/>
      </c>
      <c r="BU414" t="str">
        <f t="shared" si="139"/>
        <v/>
      </c>
      <c r="BV414" t="str">
        <f t="shared" si="140"/>
        <v/>
      </c>
      <c r="BW414">
        <f t="shared" si="141"/>
        <v>3</v>
      </c>
      <c r="BX414">
        <f t="shared" si="142"/>
        <v>1</v>
      </c>
      <c r="BY414">
        <f t="shared" si="143"/>
        <v>0</v>
      </c>
      <c r="BZ414">
        <f t="shared" si="144"/>
        <v>1</v>
      </c>
      <c r="CA414">
        <f t="shared" si="145"/>
        <v>1</v>
      </c>
      <c r="CB414">
        <f t="shared" si="146"/>
        <v>0</v>
      </c>
    </row>
    <row r="415" spans="1:80" x14ac:dyDescent="0.35">
      <c r="A415">
        <v>4.5205622999999999</v>
      </c>
      <c r="B415">
        <v>2011</v>
      </c>
      <c r="C415">
        <v>63</v>
      </c>
      <c r="D415">
        <v>0</v>
      </c>
      <c r="E415">
        <v>3</v>
      </c>
      <c r="F415">
        <v>-9</v>
      </c>
      <c r="G415">
        <v>0</v>
      </c>
      <c r="H415">
        <v>26006</v>
      </c>
      <c r="I415">
        <v>5</v>
      </c>
      <c r="J415">
        <v>1</v>
      </c>
      <c r="K415">
        <v>110615</v>
      </c>
      <c r="L415">
        <v>2</v>
      </c>
      <c r="M415">
        <v>2</v>
      </c>
      <c r="N415">
        <v>1</v>
      </c>
      <c r="O415" t="s">
        <v>177</v>
      </c>
      <c r="P415">
        <v>7467</v>
      </c>
      <c r="Q415">
        <v>77181</v>
      </c>
      <c r="R415">
        <v>7761</v>
      </c>
      <c r="S415">
        <v>5119</v>
      </c>
      <c r="T415">
        <v>7465</v>
      </c>
      <c r="U415">
        <v>78959</v>
      </c>
      <c r="V415">
        <v>2763</v>
      </c>
      <c r="W415">
        <v>7755</v>
      </c>
      <c r="X415">
        <v>74689</v>
      </c>
      <c r="Y415">
        <v>7706</v>
      </c>
      <c r="Z415">
        <v>77982</v>
      </c>
      <c r="AA415">
        <v>53081</v>
      </c>
      <c r="AB415" t="s">
        <v>61</v>
      </c>
      <c r="AC415" t="s">
        <v>61</v>
      </c>
      <c r="AD415">
        <v>390</v>
      </c>
      <c r="AE415">
        <v>781</v>
      </c>
      <c r="AF415">
        <v>3768</v>
      </c>
      <c r="AG415">
        <v>3764</v>
      </c>
      <c r="AH415">
        <v>4311</v>
      </c>
      <c r="AI415">
        <v>3950</v>
      </c>
      <c r="AJ415">
        <v>3990</v>
      </c>
      <c r="AK415">
        <v>3479</v>
      </c>
      <c r="AL415">
        <v>3723</v>
      </c>
      <c r="AM415">
        <v>46</v>
      </c>
      <c r="AN415">
        <v>41</v>
      </c>
      <c r="AO415">
        <v>8843</v>
      </c>
      <c r="AP415">
        <v>3961</v>
      </c>
      <c r="AQ415">
        <v>3404</v>
      </c>
      <c r="AR415">
        <v>3891</v>
      </c>
      <c r="AS415">
        <v>7</v>
      </c>
      <c r="AT415">
        <v>7</v>
      </c>
      <c r="AU415">
        <v>7</v>
      </c>
      <c r="AV415">
        <v>8</v>
      </c>
      <c r="AW415">
        <v>73</v>
      </c>
      <c r="AX415">
        <v>11</v>
      </c>
      <c r="AY415">
        <v>11</v>
      </c>
      <c r="AZ415">
        <v>12</v>
      </c>
      <c r="BA415">
        <v>11</v>
      </c>
      <c r="BB415">
        <v>11</v>
      </c>
      <c r="BC415">
        <v>11</v>
      </c>
      <c r="BD415">
        <v>11</v>
      </c>
      <c r="BE415">
        <v>7</v>
      </c>
      <c r="BF415">
        <v>21</v>
      </c>
      <c r="BG415">
        <v>0</v>
      </c>
      <c r="BH415" t="str">
        <f t="shared" si="126"/>
        <v/>
      </c>
      <c r="BI415" t="str">
        <f t="shared" si="127"/>
        <v/>
      </c>
      <c r="BJ415">
        <f t="shared" si="128"/>
        <v>7</v>
      </c>
      <c r="BK415" t="str">
        <f t="shared" si="129"/>
        <v/>
      </c>
      <c r="BL415" t="str">
        <f t="shared" si="130"/>
        <v/>
      </c>
      <c r="BM415" t="str">
        <f t="shared" si="131"/>
        <v/>
      </c>
      <c r="BN415" t="str">
        <f t="shared" si="132"/>
        <v/>
      </c>
      <c r="BO415" t="str">
        <f t="shared" si="133"/>
        <v/>
      </c>
      <c r="BP415" t="str">
        <f t="shared" si="134"/>
        <v/>
      </c>
      <c r="BQ415" t="str">
        <f t="shared" si="135"/>
        <v/>
      </c>
      <c r="BR415" t="str">
        <f t="shared" si="136"/>
        <v/>
      </c>
      <c r="BS415" t="str">
        <f t="shared" si="137"/>
        <v/>
      </c>
      <c r="BT415" t="str">
        <f t="shared" si="138"/>
        <v/>
      </c>
      <c r="BU415" t="str">
        <f t="shared" si="139"/>
        <v/>
      </c>
      <c r="BV415" t="str">
        <f t="shared" si="140"/>
        <v/>
      </c>
      <c r="BW415">
        <f t="shared" si="141"/>
        <v>7</v>
      </c>
      <c r="BX415">
        <f t="shared" si="142"/>
        <v>0</v>
      </c>
      <c r="BY415">
        <f t="shared" si="143"/>
        <v>0</v>
      </c>
      <c r="BZ415">
        <f t="shared" si="144"/>
        <v>0</v>
      </c>
      <c r="CA415">
        <f t="shared" si="145"/>
        <v>0</v>
      </c>
      <c r="CB415">
        <f t="shared" si="146"/>
        <v>0</v>
      </c>
    </row>
    <row r="416" spans="1:80" x14ac:dyDescent="0.35">
      <c r="A416">
        <v>4.5205622999999999</v>
      </c>
      <c r="B416">
        <v>2011</v>
      </c>
      <c r="C416">
        <v>63</v>
      </c>
      <c r="D416">
        <v>1</v>
      </c>
      <c r="E416">
        <v>3</v>
      </c>
      <c r="F416">
        <v>-9</v>
      </c>
      <c r="G416">
        <v>0</v>
      </c>
      <c r="H416">
        <v>26022</v>
      </c>
      <c r="I416">
        <v>8</v>
      </c>
      <c r="J416">
        <v>-9</v>
      </c>
      <c r="K416">
        <v>190675</v>
      </c>
      <c r="L416">
        <v>3</v>
      </c>
      <c r="M416">
        <v>2</v>
      </c>
      <c r="N416">
        <v>20</v>
      </c>
      <c r="O416">
        <v>4280</v>
      </c>
      <c r="P416">
        <v>42821</v>
      </c>
      <c r="Q416">
        <v>4254</v>
      </c>
      <c r="R416">
        <v>5849</v>
      </c>
      <c r="S416">
        <v>5856</v>
      </c>
      <c r="T416">
        <v>5185</v>
      </c>
      <c r="U416">
        <v>389</v>
      </c>
      <c r="V416">
        <v>99592</v>
      </c>
      <c r="W416">
        <v>99683</v>
      </c>
      <c r="X416">
        <v>41181</v>
      </c>
      <c r="Y416">
        <v>4233</v>
      </c>
      <c r="Z416">
        <v>99811</v>
      </c>
      <c r="AA416">
        <v>99812</v>
      </c>
      <c r="AB416">
        <v>48282</v>
      </c>
      <c r="AC416">
        <v>48283</v>
      </c>
      <c r="AD416">
        <v>3751</v>
      </c>
      <c r="AE416">
        <v>93</v>
      </c>
      <c r="AF416">
        <v>3961</v>
      </c>
      <c r="AG416">
        <v>3768</v>
      </c>
      <c r="AH416">
        <v>3779</v>
      </c>
      <c r="AI416">
        <v>3777</v>
      </c>
      <c r="AJ416">
        <v>3403</v>
      </c>
      <c r="AK416">
        <v>3725</v>
      </c>
      <c r="AL416">
        <v>3733</v>
      </c>
      <c r="AM416">
        <v>3961</v>
      </c>
      <c r="AN416">
        <v>3752</v>
      </c>
      <c r="AO416">
        <v>3479</v>
      </c>
      <c r="AP416">
        <v>311</v>
      </c>
      <c r="AQ416">
        <v>3751</v>
      </c>
      <c r="AR416">
        <v>93</v>
      </c>
      <c r="AS416">
        <v>8</v>
      </c>
      <c r="AT416">
        <v>8</v>
      </c>
      <c r="AU416">
        <v>8</v>
      </c>
      <c r="AV416">
        <v>8</v>
      </c>
      <c r="AW416">
        <v>8</v>
      </c>
      <c r="AX416">
        <v>8</v>
      </c>
      <c r="AY416">
        <v>9</v>
      </c>
      <c r="AZ416">
        <v>9</v>
      </c>
      <c r="BA416">
        <v>10</v>
      </c>
      <c r="BB416">
        <v>10</v>
      </c>
      <c r="BC416">
        <v>10</v>
      </c>
      <c r="BD416">
        <v>12</v>
      </c>
      <c r="BE416">
        <v>42</v>
      </c>
      <c r="BF416">
        <v>127</v>
      </c>
      <c r="BG416">
        <v>127</v>
      </c>
      <c r="BH416" t="str">
        <f t="shared" si="126"/>
        <v/>
      </c>
      <c r="BI416" t="str">
        <f t="shared" si="127"/>
        <v/>
      </c>
      <c r="BJ416" t="str">
        <f t="shared" si="128"/>
        <v/>
      </c>
      <c r="BK416">
        <f t="shared" si="129"/>
        <v>8</v>
      </c>
      <c r="BL416" t="str">
        <f t="shared" si="130"/>
        <v/>
      </c>
      <c r="BM416" t="str">
        <f t="shared" si="131"/>
        <v/>
      </c>
      <c r="BN416" t="str">
        <f t="shared" si="132"/>
        <v/>
      </c>
      <c r="BO416" t="str">
        <f t="shared" si="133"/>
        <v/>
      </c>
      <c r="BP416" t="str">
        <f t="shared" si="134"/>
        <v/>
      </c>
      <c r="BQ416" t="str">
        <f t="shared" si="135"/>
        <v/>
      </c>
      <c r="BR416" t="str">
        <f t="shared" si="136"/>
        <v/>
      </c>
      <c r="BS416" t="str">
        <f t="shared" si="137"/>
        <v/>
      </c>
      <c r="BT416" t="str">
        <f t="shared" si="138"/>
        <v/>
      </c>
      <c r="BU416" t="str">
        <f t="shared" si="139"/>
        <v/>
      </c>
      <c r="BV416" t="str">
        <f t="shared" si="140"/>
        <v/>
      </c>
      <c r="BW416">
        <f t="shared" si="141"/>
        <v>8</v>
      </c>
      <c r="BX416">
        <f t="shared" si="142"/>
        <v>0</v>
      </c>
      <c r="BY416">
        <f t="shared" si="143"/>
        <v>0</v>
      </c>
      <c r="BZ416">
        <f t="shared" si="144"/>
        <v>0</v>
      </c>
      <c r="CA416">
        <f t="shared" si="145"/>
        <v>0</v>
      </c>
      <c r="CB416">
        <f t="shared" si="146"/>
        <v>1</v>
      </c>
    </row>
    <row r="417" spans="1:80" x14ac:dyDescent="0.35">
      <c r="A417">
        <v>4.6516884000000003</v>
      </c>
      <c r="B417">
        <v>2011</v>
      </c>
      <c r="C417">
        <v>63</v>
      </c>
      <c r="D417">
        <v>0</v>
      </c>
      <c r="E417">
        <v>3</v>
      </c>
      <c r="F417">
        <v>-9</v>
      </c>
      <c r="G417">
        <v>0</v>
      </c>
      <c r="H417">
        <v>26038</v>
      </c>
      <c r="I417">
        <v>12</v>
      </c>
      <c r="J417">
        <v>1</v>
      </c>
      <c r="K417">
        <v>99385</v>
      </c>
      <c r="L417">
        <v>4</v>
      </c>
      <c r="M417">
        <v>1</v>
      </c>
      <c r="N417">
        <v>1</v>
      </c>
      <c r="O417">
        <v>41071</v>
      </c>
      <c r="P417">
        <v>42821</v>
      </c>
      <c r="Q417">
        <v>486</v>
      </c>
      <c r="R417">
        <v>42612</v>
      </c>
      <c r="S417">
        <v>4280</v>
      </c>
      <c r="T417">
        <v>5853</v>
      </c>
      <c r="U417">
        <v>42731</v>
      </c>
      <c r="V417">
        <v>40390</v>
      </c>
      <c r="W417">
        <v>4240</v>
      </c>
      <c r="X417">
        <v>412</v>
      </c>
      <c r="Y417" t="s">
        <v>83</v>
      </c>
      <c r="Z417" t="s">
        <v>67</v>
      </c>
      <c r="AA417" t="s">
        <v>68</v>
      </c>
      <c r="AB417" t="s">
        <v>72</v>
      </c>
      <c r="AC417">
        <v>4148</v>
      </c>
      <c r="AD417">
        <v>3768</v>
      </c>
      <c r="AE417">
        <v>3722</v>
      </c>
      <c r="AF417">
        <v>66</v>
      </c>
      <c r="AG417">
        <v>3607</v>
      </c>
      <c r="AH417">
        <v>8856</v>
      </c>
      <c r="AI417">
        <v>8853</v>
      </c>
      <c r="AJ417">
        <v>45</v>
      </c>
      <c r="AK417">
        <v>40</v>
      </c>
      <c r="AL417">
        <v>8842</v>
      </c>
      <c r="AM417">
        <v>9919</v>
      </c>
      <c r="AN417">
        <v>9205</v>
      </c>
      <c r="AO417" t="s">
        <v>62</v>
      </c>
      <c r="AP417" t="s">
        <v>62</v>
      </c>
      <c r="AQ417" t="s">
        <v>62</v>
      </c>
      <c r="AR417" t="s">
        <v>62</v>
      </c>
      <c r="AS417">
        <v>8</v>
      </c>
      <c r="AT417">
        <v>8</v>
      </c>
      <c r="AU417">
        <v>8</v>
      </c>
      <c r="AV417">
        <v>8</v>
      </c>
      <c r="AW417">
        <v>8</v>
      </c>
      <c r="AX417">
        <v>8</v>
      </c>
      <c r="AY417">
        <v>8</v>
      </c>
      <c r="AZ417">
        <v>8</v>
      </c>
      <c r="BA417">
        <v>8</v>
      </c>
      <c r="BB417">
        <v>8</v>
      </c>
      <c r="BC417">
        <v>5</v>
      </c>
      <c r="BD417">
        <v>-99</v>
      </c>
      <c r="BE417">
        <v>-99</v>
      </c>
      <c r="BF417">
        <v>-99</v>
      </c>
      <c r="BG417">
        <v>-99</v>
      </c>
      <c r="BH417">
        <f t="shared" si="126"/>
        <v>8</v>
      </c>
      <c r="BI417" t="str">
        <f t="shared" si="127"/>
        <v/>
      </c>
      <c r="BJ417" t="str">
        <f t="shared" si="128"/>
        <v/>
      </c>
      <c r="BK417" t="str">
        <f t="shared" si="129"/>
        <v/>
      </c>
      <c r="BL417" t="str">
        <f t="shared" si="130"/>
        <v/>
      </c>
      <c r="BM417" t="str">
        <f t="shared" si="131"/>
        <v/>
      </c>
      <c r="BN417" t="str">
        <f t="shared" si="132"/>
        <v/>
      </c>
      <c r="BO417" t="str">
        <f t="shared" si="133"/>
        <v/>
      </c>
      <c r="BP417" t="str">
        <f t="shared" si="134"/>
        <v/>
      </c>
      <c r="BQ417" t="str">
        <f t="shared" si="135"/>
        <v/>
      </c>
      <c r="BR417" t="str">
        <f t="shared" si="136"/>
        <v/>
      </c>
      <c r="BS417" t="str">
        <f t="shared" si="137"/>
        <v/>
      </c>
      <c r="BT417" t="str">
        <f t="shared" si="138"/>
        <v/>
      </c>
      <c r="BU417" t="str">
        <f t="shared" si="139"/>
        <v/>
      </c>
      <c r="BV417" t="str">
        <f t="shared" si="140"/>
        <v/>
      </c>
      <c r="BW417">
        <f t="shared" si="141"/>
        <v>8</v>
      </c>
      <c r="BX417">
        <f t="shared" si="142"/>
        <v>1</v>
      </c>
      <c r="BY417">
        <f t="shared" si="143"/>
        <v>0</v>
      </c>
      <c r="BZ417">
        <f t="shared" si="144"/>
        <v>1</v>
      </c>
      <c r="CA417">
        <f t="shared" si="145"/>
        <v>1</v>
      </c>
      <c r="CB417">
        <f t="shared" si="146"/>
        <v>1</v>
      </c>
    </row>
    <row r="418" spans="1:80" x14ac:dyDescent="0.35">
      <c r="A418">
        <v>4.5205622999999999</v>
      </c>
      <c r="B418">
        <v>2011</v>
      </c>
      <c r="C418">
        <v>63</v>
      </c>
      <c r="D418">
        <v>1</v>
      </c>
      <c r="E418">
        <v>2</v>
      </c>
      <c r="F418">
        <v>-9</v>
      </c>
      <c r="G418">
        <v>0</v>
      </c>
      <c r="H418">
        <v>26155</v>
      </c>
      <c r="I418">
        <v>4</v>
      </c>
      <c r="J418">
        <v>1</v>
      </c>
      <c r="K418">
        <v>255591</v>
      </c>
      <c r="L418">
        <v>2</v>
      </c>
      <c r="M418">
        <v>3</v>
      </c>
      <c r="N418">
        <v>20</v>
      </c>
      <c r="O418">
        <v>41401</v>
      </c>
      <c r="P418">
        <v>5849</v>
      </c>
      <c r="Q418" t="s">
        <v>65</v>
      </c>
      <c r="R418">
        <v>44020</v>
      </c>
      <c r="S418">
        <v>53081</v>
      </c>
      <c r="T418">
        <v>4280</v>
      </c>
      <c r="U418">
        <v>4148</v>
      </c>
      <c r="V418">
        <v>2851</v>
      </c>
      <c r="W418">
        <v>2724</v>
      </c>
      <c r="X418">
        <v>40390</v>
      </c>
      <c r="Y418">
        <v>412</v>
      </c>
      <c r="Z418">
        <v>5859</v>
      </c>
      <c r="AA418">
        <v>25040</v>
      </c>
      <c r="AB418">
        <v>4168</v>
      </c>
      <c r="AC418">
        <v>78551</v>
      </c>
      <c r="AD418">
        <v>3768</v>
      </c>
      <c r="AE418">
        <v>66</v>
      </c>
      <c r="AF418">
        <v>8847</v>
      </c>
      <c r="AG418">
        <v>9744</v>
      </c>
      <c r="AH418">
        <v>24</v>
      </c>
      <c r="AI418">
        <v>3606</v>
      </c>
      <c r="AJ418">
        <v>41</v>
      </c>
      <c r="AK418">
        <v>8856</v>
      </c>
      <c r="AL418">
        <v>46</v>
      </c>
      <c r="AM418">
        <v>9904</v>
      </c>
      <c r="AN418">
        <v>3722</v>
      </c>
      <c r="AO418" t="s">
        <v>62</v>
      </c>
      <c r="AP418" t="s">
        <v>62</v>
      </c>
      <c r="AQ418" t="s">
        <v>62</v>
      </c>
      <c r="AR418" t="s">
        <v>62</v>
      </c>
      <c r="AS418">
        <v>8</v>
      </c>
      <c r="AT418">
        <v>8</v>
      </c>
      <c r="AU418">
        <v>8</v>
      </c>
      <c r="AV418">
        <v>8</v>
      </c>
      <c r="AW418">
        <v>8</v>
      </c>
      <c r="AX418">
        <v>8</v>
      </c>
      <c r="AY418">
        <v>8</v>
      </c>
      <c r="AZ418">
        <v>8</v>
      </c>
      <c r="BA418">
        <v>8</v>
      </c>
      <c r="BB418">
        <v>7</v>
      </c>
      <c r="BC418">
        <v>8</v>
      </c>
      <c r="BD418">
        <v>-99</v>
      </c>
      <c r="BE418">
        <v>-99</v>
      </c>
      <c r="BF418">
        <v>-99</v>
      </c>
      <c r="BG418">
        <v>-99</v>
      </c>
      <c r="BH418">
        <f t="shared" si="126"/>
        <v>8</v>
      </c>
      <c r="BI418" t="str">
        <f t="shared" si="127"/>
        <v/>
      </c>
      <c r="BJ418" t="str">
        <f t="shared" si="128"/>
        <v/>
      </c>
      <c r="BK418" t="str">
        <f t="shared" si="129"/>
        <v/>
      </c>
      <c r="BL418" t="str">
        <f t="shared" si="130"/>
        <v/>
      </c>
      <c r="BM418" t="str">
        <f t="shared" si="131"/>
        <v/>
      </c>
      <c r="BN418" t="str">
        <f t="shared" si="132"/>
        <v/>
      </c>
      <c r="BO418" t="str">
        <f t="shared" si="133"/>
        <v/>
      </c>
      <c r="BP418" t="str">
        <f t="shared" si="134"/>
        <v/>
      </c>
      <c r="BQ418" t="str">
        <f t="shared" si="135"/>
        <v/>
      </c>
      <c r="BR418" t="str">
        <f t="shared" si="136"/>
        <v/>
      </c>
      <c r="BS418" t="str">
        <f t="shared" si="137"/>
        <v/>
      </c>
      <c r="BT418" t="str">
        <f t="shared" si="138"/>
        <v/>
      </c>
      <c r="BU418" t="str">
        <f t="shared" si="139"/>
        <v/>
      </c>
      <c r="BV418" t="str">
        <f t="shared" si="140"/>
        <v/>
      </c>
      <c r="BW418">
        <f t="shared" si="141"/>
        <v>8</v>
      </c>
      <c r="BX418">
        <f t="shared" si="142"/>
        <v>1</v>
      </c>
      <c r="BY418">
        <f t="shared" si="143"/>
        <v>1</v>
      </c>
      <c r="BZ418">
        <f t="shared" si="144"/>
        <v>0</v>
      </c>
      <c r="CA418">
        <f t="shared" si="145"/>
        <v>0</v>
      </c>
      <c r="CB418">
        <f t="shared" si="146"/>
        <v>1</v>
      </c>
    </row>
    <row r="419" spans="1:80" x14ac:dyDescent="0.35">
      <c r="A419">
        <v>4.5205622999999999</v>
      </c>
      <c r="B419">
        <v>2011</v>
      </c>
      <c r="C419">
        <v>63</v>
      </c>
      <c r="D419">
        <v>0</v>
      </c>
      <c r="E419">
        <v>3</v>
      </c>
      <c r="F419">
        <v>-9</v>
      </c>
      <c r="G419">
        <v>0</v>
      </c>
      <c r="H419">
        <v>29185</v>
      </c>
      <c r="I419">
        <v>5</v>
      </c>
      <c r="J419">
        <v>1</v>
      </c>
      <c r="K419">
        <v>127929</v>
      </c>
      <c r="L419">
        <v>1</v>
      </c>
      <c r="M419">
        <v>3</v>
      </c>
      <c r="N419">
        <v>1</v>
      </c>
      <c r="O419">
        <v>41071</v>
      </c>
      <c r="P419">
        <v>51881</v>
      </c>
      <c r="Q419">
        <v>78551</v>
      </c>
      <c r="R419">
        <v>4168</v>
      </c>
      <c r="S419">
        <v>1970</v>
      </c>
      <c r="T419">
        <v>2761</v>
      </c>
      <c r="U419">
        <v>5180</v>
      </c>
      <c r="V419">
        <v>4280</v>
      </c>
      <c r="W419">
        <v>1749</v>
      </c>
      <c r="X419">
        <v>41401</v>
      </c>
      <c r="Y419" t="s">
        <v>61</v>
      </c>
      <c r="Z419" t="s">
        <v>61</v>
      </c>
      <c r="AA419" t="s">
        <v>61</v>
      </c>
      <c r="AB419" t="s">
        <v>61</v>
      </c>
      <c r="AC419" t="s">
        <v>61</v>
      </c>
      <c r="AD419">
        <v>3768</v>
      </c>
      <c r="AE419">
        <v>8856</v>
      </c>
      <c r="AF419">
        <v>66</v>
      </c>
      <c r="AG419">
        <v>9671</v>
      </c>
      <c r="AH419">
        <v>9604</v>
      </c>
      <c r="AI419">
        <v>3326</v>
      </c>
      <c r="AJ419">
        <v>8511</v>
      </c>
      <c r="AK419">
        <v>8853</v>
      </c>
      <c r="AL419">
        <v>3607</v>
      </c>
      <c r="AM419">
        <v>3721</v>
      </c>
      <c r="AN419">
        <v>40</v>
      </c>
      <c r="AO419">
        <v>3722</v>
      </c>
      <c r="AP419">
        <v>45</v>
      </c>
      <c r="AQ419" t="s">
        <v>62</v>
      </c>
      <c r="AR419" t="s">
        <v>62</v>
      </c>
      <c r="AS419">
        <v>9</v>
      </c>
      <c r="AT419">
        <v>5</v>
      </c>
      <c r="AU419">
        <v>9</v>
      </c>
      <c r="AV419">
        <v>9</v>
      </c>
      <c r="AW419">
        <v>9</v>
      </c>
      <c r="AX419">
        <v>7</v>
      </c>
      <c r="AY419">
        <v>7</v>
      </c>
      <c r="AZ419">
        <v>5</v>
      </c>
      <c r="BA419">
        <v>9</v>
      </c>
      <c r="BB419">
        <v>9</v>
      </c>
      <c r="BC419">
        <v>9</v>
      </c>
      <c r="BD419">
        <v>5</v>
      </c>
      <c r="BE419">
        <v>9</v>
      </c>
      <c r="BF419">
        <v>-99</v>
      </c>
      <c r="BG419">
        <v>-99</v>
      </c>
      <c r="BH419">
        <f t="shared" si="126"/>
        <v>9</v>
      </c>
      <c r="BI419" t="str">
        <f t="shared" si="127"/>
        <v/>
      </c>
      <c r="BJ419" t="str">
        <f t="shared" si="128"/>
        <v/>
      </c>
      <c r="BK419" t="str">
        <f t="shared" si="129"/>
        <v/>
      </c>
      <c r="BL419" t="str">
        <f t="shared" si="130"/>
        <v/>
      </c>
      <c r="BM419" t="str">
        <f t="shared" si="131"/>
        <v/>
      </c>
      <c r="BN419" t="str">
        <f t="shared" si="132"/>
        <v/>
      </c>
      <c r="BO419" t="str">
        <f t="shared" si="133"/>
        <v/>
      </c>
      <c r="BP419" t="str">
        <f t="shared" si="134"/>
        <v/>
      </c>
      <c r="BQ419" t="str">
        <f t="shared" si="135"/>
        <v/>
      </c>
      <c r="BR419" t="str">
        <f t="shared" si="136"/>
        <v/>
      </c>
      <c r="BS419" t="str">
        <f t="shared" si="137"/>
        <v/>
      </c>
      <c r="BT419" t="str">
        <f t="shared" si="138"/>
        <v/>
      </c>
      <c r="BU419" t="str">
        <f t="shared" si="139"/>
        <v/>
      </c>
      <c r="BV419" t="str">
        <f t="shared" si="140"/>
        <v/>
      </c>
      <c r="BW419">
        <f t="shared" si="141"/>
        <v>9</v>
      </c>
      <c r="BX419">
        <f t="shared" si="142"/>
        <v>1</v>
      </c>
      <c r="BY419">
        <f t="shared" si="143"/>
        <v>1</v>
      </c>
      <c r="BZ419">
        <f t="shared" si="144"/>
        <v>1</v>
      </c>
      <c r="CA419">
        <f t="shared" si="145"/>
        <v>1</v>
      </c>
      <c r="CB419">
        <f t="shared" si="146"/>
        <v>1</v>
      </c>
    </row>
    <row r="420" spans="1:80" x14ac:dyDescent="0.35">
      <c r="A420">
        <v>4.5205622999999999</v>
      </c>
      <c r="B420">
        <v>2011</v>
      </c>
      <c r="C420">
        <v>63</v>
      </c>
      <c r="D420">
        <v>0</v>
      </c>
      <c r="E420">
        <v>3</v>
      </c>
      <c r="F420">
        <v>-9</v>
      </c>
      <c r="G420">
        <v>0</v>
      </c>
      <c r="H420">
        <v>29185</v>
      </c>
      <c r="I420">
        <v>4</v>
      </c>
      <c r="J420">
        <v>1</v>
      </c>
      <c r="K420">
        <v>110343</v>
      </c>
      <c r="L420">
        <v>1</v>
      </c>
      <c r="M420">
        <v>3</v>
      </c>
      <c r="N420">
        <v>1</v>
      </c>
      <c r="O420">
        <v>4280</v>
      </c>
      <c r="P420">
        <v>5849</v>
      </c>
      <c r="Q420">
        <v>4239</v>
      </c>
      <c r="R420">
        <v>41401</v>
      </c>
      <c r="S420">
        <v>4148</v>
      </c>
      <c r="T420">
        <v>412</v>
      </c>
      <c r="U420">
        <v>2724</v>
      </c>
      <c r="V420">
        <v>25000</v>
      </c>
      <c r="W420">
        <v>4168</v>
      </c>
      <c r="X420" t="s">
        <v>61</v>
      </c>
      <c r="Y420" t="s">
        <v>61</v>
      </c>
      <c r="Z420" t="s">
        <v>61</v>
      </c>
      <c r="AA420" t="s">
        <v>61</v>
      </c>
      <c r="AB420" t="s">
        <v>61</v>
      </c>
      <c r="AC420" t="s">
        <v>61</v>
      </c>
      <c r="AD420">
        <v>3768</v>
      </c>
      <c r="AE420">
        <v>3723</v>
      </c>
      <c r="AF420">
        <v>66</v>
      </c>
      <c r="AG420">
        <v>8856</v>
      </c>
      <c r="AH420">
        <v>8854</v>
      </c>
      <c r="AI420">
        <v>8842</v>
      </c>
      <c r="AJ420" t="s">
        <v>62</v>
      </c>
      <c r="AK420" t="s">
        <v>62</v>
      </c>
      <c r="AL420" t="s">
        <v>62</v>
      </c>
      <c r="AM420" t="s">
        <v>62</v>
      </c>
      <c r="AN420" t="s">
        <v>62</v>
      </c>
      <c r="AO420" t="s">
        <v>62</v>
      </c>
      <c r="AP420" t="s">
        <v>62</v>
      </c>
      <c r="AQ420" t="s">
        <v>62</v>
      </c>
      <c r="AR420" t="s">
        <v>62</v>
      </c>
      <c r="AS420">
        <v>9</v>
      </c>
      <c r="AT420">
        <v>9</v>
      </c>
      <c r="AU420">
        <v>9</v>
      </c>
      <c r="AV420">
        <v>9</v>
      </c>
      <c r="AW420">
        <v>9</v>
      </c>
      <c r="AX420">
        <v>9</v>
      </c>
      <c r="AY420">
        <v>-99</v>
      </c>
      <c r="AZ420">
        <v>-99</v>
      </c>
      <c r="BA420">
        <v>-99</v>
      </c>
      <c r="BB420">
        <v>-99</v>
      </c>
      <c r="BC420">
        <v>-99</v>
      </c>
      <c r="BD420">
        <v>-99</v>
      </c>
      <c r="BE420">
        <v>-99</v>
      </c>
      <c r="BF420">
        <v>-99</v>
      </c>
      <c r="BG420">
        <v>-99</v>
      </c>
      <c r="BH420">
        <f t="shared" si="126"/>
        <v>9</v>
      </c>
      <c r="BI420" t="str">
        <f t="shared" si="127"/>
        <v/>
      </c>
      <c r="BJ420" t="str">
        <f t="shared" si="128"/>
        <v/>
      </c>
      <c r="BK420" t="str">
        <f t="shared" si="129"/>
        <v/>
      </c>
      <c r="BL420" t="str">
        <f t="shared" si="130"/>
        <v/>
      </c>
      <c r="BM420" t="str">
        <f t="shared" si="131"/>
        <v/>
      </c>
      <c r="BN420" t="str">
        <f t="shared" si="132"/>
        <v/>
      </c>
      <c r="BO420" t="str">
        <f t="shared" si="133"/>
        <v/>
      </c>
      <c r="BP420" t="str">
        <f t="shared" si="134"/>
        <v/>
      </c>
      <c r="BQ420" t="str">
        <f t="shared" si="135"/>
        <v/>
      </c>
      <c r="BR420" t="str">
        <f t="shared" si="136"/>
        <v/>
      </c>
      <c r="BS420" t="str">
        <f t="shared" si="137"/>
        <v/>
      </c>
      <c r="BT420" t="str">
        <f t="shared" si="138"/>
        <v/>
      </c>
      <c r="BU420" t="str">
        <f t="shared" si="139"/>
        <v/>
      </c>
      <c r="BV420" t="str">
        <f t="shared" si="140"/>
        <v/>
      </c>
      <c r="BW420">
        <f t="shared" si="141"/>
        <v>9</v>
      </c>
      <c r="BX420">
        <f t="shared" si="142"/>
        <v>1</v>
      </c>
      <c r="BY420">
        <f t="shared" si="143"/>
        <v>0</v>
      </c>
      <c r="BZ420">
        <f t="shared" si="144"/>
        <v>0</v>
      </c>
      <c r="CA420">
        <f t="shared" si="145"/>
        <v>0</v>
      </c>
      <c r="CB420">
        <f t="shared" si="146"/>
        <v>1</v>
      </c>
    </row>
    <row r="421" spans="1:80" x14ac:dyDescent="0.35">
      <c r="A421">
        <v>4.6285534999999998</v>
      </c>
      <c r="B421">
        <v>2011</v>
      </c>
      <c r="C421">
        <v>63</v>
      </c>
      <c r="D421">
        <v>1</v>
      </c>
      <c r="E421">
        <v>6</v>
      </c>
      <c r="F421">
        <v>-9</v>
      </c>
      <c r="G421">
        <v>0</v>
      </c>
      <c r="H421">
        <v>37016</v>
      </c>
      <c r="I421">
        <v>6</v>
      </c>
      <c r="J421">
        <v>1</v>
      </c>
      <c r="K421">
        <v>163441</v>
      </c>
      <c r="L421">
        <v>1</v>
      </c>
      <c r="M421">
        <v>2</v>
      </c>
      <c r="N421">
        <v>20</v>
      </c>
      <c r="O421">
        <v>42833</v>
      </c>
      <c r="P421">
        <v>389</v>
      </c>
      <c r="Q421">
        <v>2763</v>
      </c>
      <c r="R421">
        <v>570</v>
      </c>
      <c r="S421">
        <v>845</v>
      </c>
      <c r="T421">
        <v>2866</v>
      </c>
      <c r="U421">
        <v>4232</v>
      </c>
      <c r="V421">
        <v>78552</v>
      </c>
      <c r="W421">
        <v>2762</v>
      </c>
      <c r="X421">
        <v>5845</v>
      </c>
      <c r="Y421">
        <v>2761</v>
      </c>
      <c r="Z421">
        <v>51881</v>
      </c>
      <c r="AA421">
        <v>99592</v>
      </c>
      <c r="AB421">
        <v>4254</v>
      </c>
      <c r="AC421">
        <v>486</v>
      </c>
      <c r="AD421">
        <v>3768</v>
      </c>
      <c r="AE421">
        <v>8964</v>
      </c>
      <c r="AF421">
        <v>3961</v>
      </c>
      <c r="AG421">
        <v>370</v>
      </c>
      <c r="AH421">
        <v>9960</v>
      </c>
      <c r="AI421">
        <v>9604</v>
      </c>
      <c r="AJ421">
        <v>3324</v>
      </c>
      <c r="AK421">
        <v>3891</v>
      </c>
      <c r="AL421">
        <v>4524</v>
      </c>
      <c r="AM421">
        <v>3964</v>
      </c>
      <c r="AN421">
        <v>9672</v>
      </c>
      <c r="AO421">
        <v>3895</v>
      </c>
      <c r="AP421">
        <v>8964</v>
      </c>
      <c r="AQ421" t="s">
        <v>62</v>
      </c>
      <c r="AR421" t="s">
        <v>62</v>
      </c>
      <c r="AS421">
        <v>14</v>
      </c>
      <c r="AT421">
        <v>1</v>
      </c>
      <c r="AU421">
        <v>14</v>
      </c>
      <c r="AV421">
        <v>14</v>
      </c>
      <c r="AW421">
        <v>14</v>
      </c>
      <c r="AX421">
        <v>9</v>
      </c>
      <c r="AY421">
        <v>9</v>
      </c>
      <c r="AZ421">
        <v>9</v>
      </c>
      <c r="BA421">
        <v>14</v>
      </c>
      <c r="BB421">
        <v>14</v>
      </c>
      <c r="BC421">
        <v>9</v>
      </c>
      <c r="BD421">
        <v>8</v>
      </c>
      <c r="BE421">
        <v>1</v>
      </c>
      <c r="BF421">
        <v>-99</v>
      </c>
      <c r="BG421">
        <v>-99</v>
      </c>
      <c r="BH421">
        <f t="shared" si="126"/>
        <v>14</v>
      </c>
      <c r="BI421" t="str">
        <f t="shared" si="127"/>
        <v/>
      </c>
      <c r="BJ421" t="str">
        <f t="shared" si="128"/>
        <v/>
      </c>
      <c r="BK421" t="str">
        <f t="shared" si="129"/>
        <v/>
      </c>
      <c r="BL421" t="str">
        <f t="shared" si="130"/>
        <v/>
      </c>
      <c r="BM421" t="str">
        <f t="shared" si="131"/>
        <v/>
      </c>
      <c r="BN421" t="str">
        <f t="shared" si="132"/>
        <v/>
      </c>
      <c r="BO421" t="str">
        <f t="shared" si="133"/>
        <v/>
      </c>
      <c r="BP421" t="str">
        <f t="shared" si="134"/>
        <v/>
      </c>
      <c r="BQ421" t="str">
        <f t="shared" si="135"/>
        <v/>
      </c>
      <c r="BR421" t="str">
        <f t="shared" si="136"/>
        <v/>
      </c>
      <c r="BS421" t="str">
        <f t="shared" si="137"/>
        <v/>
      </c>
      <c r="BT421" t="str">
        <f t="shared" si="138"/>
        <v/>
      </c>
      <c r="BU421" t="str">
        <f t="shared" si="139"/>
        <v/>
      </c>
      <c r="BV421" t="str">
        <f t="shared" si="140"/>
        <v/>
      </c>
      <c r="BW421">
        <f t="shared" si="141"/>
        <v>14</v>
      </c>
      <c r="BX421">
        <f t="shared" si="142"/>
        <v>0</v>
      </c>
      <c r="BY421">
        <f t="shared" si="143"/>
        <v>0</v>
      </c>
      <c r="BZ421">
        <f t="shared" si="144"/>
        <v>0</v>
      </c>
      <c r="CA421">
        <f t="shared" si="145"/>
        <v>0</v>
      </c>
      <c r="CB421">
        <f t="shared" si="146"/>
        <v>0</v>
      </c>
    </row>
    <row r="422" spans="1:80" x14ac:dyDescent="0.35">
      <c r="A422">
        <v>4.5205622999999999</v>
      </c>
      <c r="B422">
        <v>2011</v>
      </c>
      <c r="C422">
        <v>63</v>
      </c>
      <c r="D422">
        <v>0</v>
      </c>
      <c r="E422">
        <v>4</v>
      </c>
      <c r="F422">
        <v>-9</v>
      </c>
      <c r="G422">
        <v>0</v>
      </c>
      <c r="H422">
        <v>39079</v>
      </c>
      <c r="I422">
        <v>23</v>
      </c>
      <c r="J422">
        <v>-9</v>
      </c>
      <c r="K422">
        <v>387068</v>
      </c>
      <c r="L422">
        <v>3</v>
      </c>
      <c r="M422">
        <v>2</v>
      </c>
      <c r="N422">
        <v>1</v>
      </c>
      <c r="O422">
        <v>41071</v>
      </c>
      <c r="P422">
        <v>51881</v>
      </c>
      <c r="Q422">
        <v>5845</v>
      </c>
      <c r="R422">
        <v>42821</v>
      </c>
      <c r="S422">
        <v>514</v>
      </c>
      <c r="T422">
        <v>5990</v>
      </c>
      <c r="U422">
        <v>5854</v>
      </c>
      <c r="V422">
        <v>4254</v>
      </c>
      <c r="W422">
        <v>845</v>
      </c>
      <c r="X422" t="s">
        <v>61</v>
      </c>
      <c r="Y422" t="s">
        <v>61</v>
      </c>
      <c r="Z422" t="s">
        <v>61</v>
      </c>
      <c r="AA422" t="s">
        <v>61</v>
      </c>
      <c r="AB422" t="s">
        <v>61</v>
      </c>
      <c r="AC422" t="s">
        <v>61</v>
      </c>
      <c r="AD422">
        <v>3768</v>
      </c>
      <c r="AE422">
        <v>3722</v>
      </c>
      <c r="AF422">
        <v>66</v>
      </c>
      <c r="AG422">
        <v>3606</v>
      </c>
      <c r="AH422">
        <v>8856</v>
      </c>
      <c r="AI422">
        <v>3722</v>
      </c>
      <c r="AJ422" t="s">
        <v>62</v>
      </c>
      <c r="AK422" t="s">
        <v>62</v>
      </c>
      <c r="AL422" t="s">
        <v>62</v>
      </c>
      <c r="AM422" t="s">
        <v>62</v>
      </c>
      <c r="AN422" t="s">
        <v>62</v>
      </c>
      <c r="AO422" t="s">
        <v>62</v>
      </c>
      <c r="AP422" t="s">
        <v>62</v>
      </c>
      <c r="AQ422" t="s">
        <v>62</v>
      </c>
      <c r="AR422" t="s">
        <v>62</v>
      </c>
      <c r="AS422">
        <v>15</v>
      </c>
      <c r="AT422">
        <v>8</v>
      </c>
      <c r="AU422">
        <v>15</v>
      </c>
      <c r="AV422">
        <v>15</v>
      </c>
      <c r="AW422">
        <v>15</v>
      </c>
      <c r="AX422">
        <v>15</v>
      </c>
      <c r="AY422">
        <v>-99</v>
      </c>
      <c r="AZ422">
        <v>-99</v>
      </c>
      <c r="BA422">
        <v>-99</v>
      </c>
      <c r="BB422">
        <v>-99</v>
      </c>
      <c r="BC422">
        <v>-99</v>
      </c>
      <c r="BD422">
        <v>-99</v>
      </c>
      <c r="BE422">
        <v>-99</v>
      </c>
      <c r="BF422">
        <v>-99</v>
      </c>
      <c r="BG422">
        <v>-99</v>
      </c>
      <c r="BH422">
        <f t="shared" si="126"/>
        <v>15</v>
      </c>
      <c r="BI422" t="str">
        <f t="shared" si="127"/>
        <v/>
      </c>
      <c r="BJ422" t="str">
        <f t="shared" si="128"/>
        <v/>
      </c>
      <c r="BK422" t="str">
        <f t="shared" si="129"/>
        <v/>
      </c>
      <c r="BL422" t="str">
        <f t="shared" si="130"/>
        <v/>
      </c>
      <c r="BM422" t="str">
        <f t="shared" si="131"/>
        <v/>
      </c>
      <c r="BN422" t="str">
        <f t="shared" si="132"/>
        <v/>
      </c>
      <c r="BO422" t="str">
        <f t="shared" si="133"/>
        <v/>
      </c>
      <c r="BP422" t="str">
        <f t="shared" si="134"/>
        <v/>
      </c>
      <c r="BQ422" t="str">
        <f t="shared" si="135"/>
        <v/>
      </c>
      <c r="BR422" t="str">
        <f t="shared" si="136"/>
        <v/>
      </c>
      <c r="BS422" t="str">
        <f t="shared" si="137"/>
        <v/>
      </c>
      <c r="BT422" t="str">
        <f t="shared" si="138"/>
        <v/>
      </c>
      <c r="BU422" t="str">
        <f t="shared" si="139"/>
        <v/>
      </c>
      <c r="BV422" t="str">
        <f t="shared" si="140"/>
        <v/>
      </c>
      <c r="BW422">
        <f t="shared" si="141"/>
        <v>15</v>
      </c>
      <c r="BX422">
        <f t="shared" si="142"/>
        <v>1</v>
      </c>
      <c r="BY422">
        <f t="shared" si="143"/>
        <v>0</v>
      </c>
      <c r="BZ422">
        <f t="shared" si="144"/>
        <v>1</v>
      </c>
      <c r="CA422">
        <f t="shared" si="145"/>
        <v>1</v>
      </c>
      <c r="CB422">
        <f t="shared" si="146"/>
        <v>0</v>
      </c>
    </row>
    <row r="423" spans="1:80" x14ac:dyDescent="0.35">
      <c r="A423">
        <v>4.6285534999999998</v>
      </c>
      <c r="B423">
        <v>2011</v>
      </c>
      <c r="C423">
        <v>63</v>
      </c>
      <c r="D423">
        <v>1</v>
      </c>
      <c r="E423">
        <v>3</v>
      </c>
      <c r="F423">
        <v>-9</v>
      </c>
      <c r="G423">
        <v>0</v>
      </c>
      <c r="H423">
        <v>40038</v>
      </c>
      <c r="I423">
        <v>67</v>
      </c>
      <c r="J423">
        <v>1</v>
      </c>
      <c r="K423">
        <v>2772534</v>
      </c>
      <c r="L423">
        <v>2</v>
      </c>
      <c r="M423">
        <v>3</v>
      </c>
      <c r="N423">
        <v>20</v>
      </c>
      <c r="O423">
        <v>40491</v>
      </c>
      <c r="P423">
        <v>42823</v>
      </c>
      <c r="Q423">
        <v>486</v>
      </c>
      <c r="R423">
        <v>5849</v>
      </c>
      <c r="S423">
        <v>5990</v>
      </c>
      <c r="T423">
        <v>42732</v>
      </c>
      <c r="U423">
        <v>42731</v>
      </c>
      <c r="V423">
        <v>4254</v>
      </c>
      <c r="W423">
        <v>4280</v>
      </c>
      <c r="X423" t="s">
        <v>61</v>
      </c>
      <c r="Y423" t="s">
        <v>61</v>
      </c>
      <c r="Z423" t="s">
        <v>61</v>
      </c>
      <c r="AA423" t="s">
        <v>61</v>
      </c>
      <c r="AB423" t="s">
        <v>61</v>
      </c>
      <c r="AC423" t="s">
        <v>61</v>
      </c>
      <c r="AD423">
        <v>3768</v>
      </c>
      <c r="AE423">
        <v>3722</v>
      </c>
      <c r="AF423">
        <v>66</v>
      </c>
      <c r="AG423">
        <v>3607</v>
      </c>
      <c r="AH423">
        <v>3606</v>
      </c>
      <c r="AI423">
        <v>48</v>
      </c>
      <c r="AJ423" t="s">
        <v>62</v>
      </c>
      <c r="AK423" t="s">
        <v>62</v>
      </c>
      <c r="AL423" t="s">
        <v>62</v>
      </c>
      <c r="AM423" t="s">
        <v>62</v>
      </c>
      <c r="AN423" t="s">
        <v>62</v>
      </c>
      <c r="AO423" t="s">
        <v>62</v>
      </c>
      <c r="AP423" t="s">
        <v>62</v>
      </c>
      <c r="AQ423" t="s">
        <v>62</v>
      </c>
      <c r="AR423" t="s">
        <v>62</v>
      </c>
      <c r="AS423">
        <v>16</v>
      </c>
      <c r="AT423">
        <v>9</v>
      </c>
      <c r="AU423">
        <v>16</v>
      </c>
      <c r="AV423">
        <v>16</v>
      </c>
      <c r="AW423">
        <v>16</v>
      </c>
      <c r="AX423">
        <v>16</v>
      </c>
      <c r="AY423">
        <v>-99</v>
      </c>
      <c r="AZ423">
        <v>-99</v>
      </c>
      <c r="BA423">
        <v>-99</v>
      </c>
      <c r="BB423">
        <v>-99</v>
      </c>
      <c r="BC423">
        <v>-99</v>
      </c>
      <c r="BD423">
        <v>-99</v>
      </c>
      <c r="BE423">
        <v>-99</v>
      </c>
      <c r="BF423">
        <v>-99</v>
      </c>
      <c r="BG423">
        <v>-99</v>
      </c>
      <c r="BH423">
        <f t="shared" si="126"/>
        <v>16</v>
      </c>
      <c r="BI423" t="str">
        <f t="shared" si="127"/>
        <v/>
      </c>
      <c r="BJ423" t="str">
        <f t="shared" si="128"/>
        <v/>
      </c>
      <c r="BK423" t="str">
        <f t="shared" si="129"/>
        <v/>
      </c>
      <c r="BL423" t="str">
        <f t="shared" si="130"/>
        <v/>
      </c>
      <c r="BM423" t="str">
        <f t="shared" si="131"/>
        <v/>
      </c>
      <c r="BN423" t="str">
        <f t="shared" si="132"/>
        <v/>
      </c>
      <c r="BO423" t="str">
        <f t="shared" si="133"/>
        <v/>
      </c>
      <c r="BP423" t="str">
        <f t="shared" si="134"/>
        <v/>
      </c>
      <c r="BQ423" t="str">
        <f t="shared" si="135"/>
        <v/>
      </c>
      <c r="BR423" t="str">
        <f t="shared" si="136"/>
        <v/>
      </c>
      <c r="BS423" t="str">
        <f t="shared" si="137"/>
        <v/>
      </c>
      <c r="BT423" t="str">
        <f t="shared" si="138"/>
        <v/>
      </c>
      <c r="BU423" t="str">
        <f t="shared" si="139"/>
        <v/>
      </c>
      <c r="BV423" t="str">
        <f t="shared" si="140"/>
        <v/>
      </c>
      <c r="BW423">
        <f t="shared" si="141"/>
        <v>16</v>
      </c>
      <c r="BX423">
        <f t="shared" si="142"/>
        <v>1</v>
      </c>
      <c r="BY423">
        <f t="shared" si="143"/>
        <v>0</v>
      </c>
      <c r="BZ423">
        <f t="shared" si="144"/>
        <v>0</v>
      </c>
      <c r="CA423">
        <f t="shared" si="145"/>
        <v>0</v>
      </c>
      <c r="CB423">
        <f t="shared" si="146"/>
        <v>1</v>
      </c>
    </row>
    <row r="424" spans="1:80" x14ac:dyDescent="0.35">
      <c r="A424">
        <v>5.1820969000000003</v>
      </c>
      <c r="B424">
        <v>2005</v>
      </c>
      <c r="C424">
        <v>64</v>
      </c>
      <c r="D424">
        <v>0</v>
      </c>
      <c r="E424">
        <v>3</v>
      </c>
      <c r="F424">
        <v>1</v>
      </c>
      <c r="G424">
        <v>0</v>
      </c>
      <c r="H424">
        <v>26099</v>
      </c>
      <c r="I424">
        <v>38</v>
      </c>
      <c r="J424">
        <v>1</v>
      </c>
      <c r="K424">
        <v>514191</v>
      </c>
      <c r="L424">
        <v>3</v>
      </c>
      <c r="M424">
        <v>5</v>
      </c>
      <c r="N424">
        <v>6</v>
      </c>
      <c r="O424">
        <v>41011</v>
      </c>
      <c r="P424">
        <v>99672</v>
      </c>
      <c r="Q424">
        <v>41401</v>
      </c>
      <c r="R424">
        <v>486</v>
      </c>
      <c r="S424">
        <v>311</v>
      </c>
      <c r="T424">
        <v>71598</v>
      </c>
      <c r="U424" t="s">
        <v>61</v>
      </c>
      <c r="V424" t="s">
        <v>61</v>
      </c>
      <c r="W424" t="s">
        <v>61</v>
      </c>
      <c r="X424" t="s">
        <v>61</v>
      </c>
      <c r="Y424" t="s">
        <v>61</v>
      </c>
      <c r="Z424" t="s">
        <v>61</v>
      </c>
      <c r="AA424" t="s">
        <v>61</v>
      </c>
      <c r="AB424" t="s">
        <v>61</v>
      </c>
      <c r="AC424" t="s">
        <v>61</v>
      </c>
      <c r="AD424">
        <v>3768</v>
      </c>
      <c r="AE424">
        <v>3722</v>
      </c>
      <c r="AF424">
        <v>66</v>
      </c>
      <c r="AG424">
        <v>9919</v>
      </c>
      <c r="AH424">
        <v>3606</v>
      </c>
      <c r="AI424">
        <v>40</v>
      </c>
      <c r="AJ424">
        <v>45</v>
      </c>
      <c r="AK424">
        <v>8857</v>
      </c>
      <c r="AL424">
        <v>9744</v>
      </c>
      <c r="AM424" t="s">
        <v>62</v>
      </c>
      <c r="AN424" t="s">
        <v>62</v>
      </c>
      <c r="AO424" t="s">
        <v>62</v>
      </c>
      <c r="AP424" t="s">
        <v>62</v>
      </c>
      <c r="AQ424" t="s">
        <v>62</v>
      </c>
      <c r="AR424" t="s">
        <v>62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1</v>
      </c>
      <c r="BB424">
        <v>-99</v>
      </c>
      <c r="BC424">
        <v>-99</v>
      </c>
      <c r="BD424">
        <v>-99</v>
      </c>
      <c r="BE424">
        <v>-99</v>
      </c>
      <c r="BF424">
        <v>-99</v>
      </c>
      <c r="BG424">
        <v>-99</v>
      </c>
      <c r="BH424">
        <f t="shared" si="126"/>
        <v>0</v>
      </c>
      <c r="BI424" t="str">
        <f t="shared" si="127"/>
        <v/>
      </c>
      <c r="BJ424" t="str">
        <f t="shared" si="128"/>
        <v/>
      </c>
      <c r="BK424" t="str">
        <f t="shared" si="129"/>
        <v/>
      </c>
      <c r="BL424" t="str">
        <f t="shared" si="130"/>
        <v/>
      </c>
      <c r="BM424" t="str">
        <f t="shared" si="131"/>
        <v/>
      </c>
      <c r="BN424" t="str">
        <f t="shared" si="132"/>
        <v/>
      </c>
      <c r="BO424" t="str">
        <f t="shared" si="133"/>
        <v/>
      </c>
      <c r="BP424" t="str">
        <f t="shared" si="134"/>
        <v/>
      </c>
      <c r="BQ424" t="str">
        <f t="shared" si="135"/>
        <v/>
      </c>
      <c r="BR424" t="str">
        <f t="shared" si="136"/>
        <v/>
      </c>
      <c r="BS424" t="str">
        <f t="shared" si="137"/>
        <v/>
      </c>
      <c r="BT424" t="str">
        <f t="shared" si="138"/>
        <v/>
      </c>
      <c r="BU424" t="str">
        <f t="shared" si="139"/>
        <v/>
      </c>
      <c r="BV424" t="str">
        <f t="shared" si="140"/>
        <v/>
      </c>
      <c r="BW424">
        <f t="shared" si="141"/>
        <v>0</v>
      </c>
      <c r="BX424">
        <f t="shared" si="142"/>
        <v>1</v>
      </c>
      <c r="BY424">
        <f t="shared" si="143"/>
        <v>0</v>
      </c>
      <c r="BZ424">
        <f t="shared" si="144"/>
        <v>1</v>
      </c>
      <c r="CA424">
        <f t="shared" si="145"/>
        <v>1</v>
      </c>
      <c r="CB424">
        <f t="shared" si="146"/>
        <v>0</v>
      </c>
    </row>
    <row r="425" spans="1:80" x14ac:dyDescent="0.35">
      <c r="A425">
        <v>4.0452089000000004</v>
      </c>
      <c r="B425">
        <v>2008</v>
      </c>
      <c r="C425">
        <v>64</v>
      </c>
      <c r="D425">
        <v>0</v>
      </c>
      <c r="E425">
        <v>2</v>
      </c>
      <c r="F425">
        <v>-9</v>
      </c>
      <c r="G425">
        <v>0</v>
      </c>
      <c r="H425">
        <v>4111</v>
      </c>
      <c r="I425">
        <v>9</v>
      </c>
      <c r="J425">
        <v>1</v>
      </c>
      <c r="K425">
        <v>205306</v>
      </c>
      <c r="L425">
        <v>1</v>
      </c>
      <c r="M425">
        <v>2</v>
      </c>
      <c r="N425">
        <v>1</v>
      </c>
      <c r="O425">
        <v>4280</v>
      </c>
      <c r="P425">
        <v>5845</v>
      </c>
      <c r="Q425">
        <v>2839</v>
      </c>
      <c r="R425">
        <v>5723</v>
      </c>
      <c r="S425">
        <v>5570</v>
      </c>
      <c r="T425">
        <v>9974</v>
      </c>
      <c r="U425">
        <v>78959</v>
      </c>
      <c r="V425">
        <v>99812</v>
      </c>
      <c r="W425">
        <v>570</v>
      </c>
      <c r="X425">
        <v>4233</v>
      </c>
      <c r="Y425">
        <v>2761</v>
      </c>
      <c r="Z425">
        <v>2867</v>
      </c>
      <c r="AA425">
        <v>99811</v>
      </c>
      <c r="AB425">
        <v>5750</v>
      </c>
      <c r="AC425">
        <v>78551</v>
      </c>
      <c r="AD425">
        <v>3766</v>
      </c>
      <c r="AE425">
        <v>3403</v>
      </c>
      <c r="AF425">
        <v>3764</v>
      </c>
      <c r="AG425">
        <v>8853</v>
      </c>
      <c r="AH425">
        <v>9672</v>
      </c>
      <c r="AI425">
        <v>8856</v>
      </c>
      <c r="AJ425">
        <v>3891</v>
      </c>
      <c r="AK425">
        <v>8872</v>
      </c>
      <c r="AL425">
        <v>3895</v>
      </c>
      <c r="AM425">
        <v>3768</v>
      </c>
      <c r="AN425">
        <v>3403</v>
      </c>
      <c r="AO425">
        <v>3723</v>
      </c>
      <c r="AP425">
        <v>3961</v>
      </c>
      <c r="AQ425">
        <v>3403</v>
      </c>
      <c r="AR425">
        <v>3762</v>
      </c>
      <c r="AS425">
        <v>2</v>
      </c>
      <c r="AT425">
        <v>2</v>
      </c>
      <c r="AU425">
        <v>6</v>
      </c>
      <c r="AV425">
        <v>0</v>
      </c>
      <c r="AW425">
        <v>0</v>
      </c>
      <c r="AX425">
        <v>0</v>
      </c>
      <c r="AY425">
        <v>3</v>
      </c>
      <c r="AZ425">
        <v>2</v>
      </c>
      <c r="BA425">
        <v>3</v>
      </c>
      <c r="BB425">
        <v>0</v>
      </c>
      <c r="BC425">
        <v>4</v>
      </c>
      <c r="BD425">
        <v>0</v>
      </c>
      <c r="BE425">
        <v>2</v>
      </c>
      <c r="BF425">
        <v>3</v>
      </c>
      <c r="BG425">
        <v>2</v>
      </c>
      <c r="BH425" t="str">
        <f t="shared" si="126"/>
        <v/>
      </c>
      <c r="BI425" t="str">
        <f t="shared" si="127"/>
        <v/>
      </c>
      <c r="BJ425" t="str">
        <f t="shared" si="128"/>
        <v/>
      </c>
      <c r="BK425" t="str">
        <f t="shared" si="129"/>
        <v/>
      </c>
      <c r="BL425" t="str">
        <f t="shared" si="130"/>
        <v/>
      </c>
      <c r="BM425" t="str">
        <f t="shared" si="131"/>
        <v/>
      </c>
      <c r="BN425" t="str">
        <f t="shared" si="132"/>
        <v/>
      </c>
      <c r="BO425" t="str">
        <f t="shared" si="133"/>
        <v/>
      </c>
      <c r="BP425" t="str">
        <f t="shared" si="134"/>
        <v/>
      </c>
      <c r="BQ425">
        <f t="shared" si="135"/>
        <v>0</v>
      </c>
      <c r="BR425" t="str">
        <f t="shared" si="136"/>
        <v/>
      </c>
      <c r="BS425" t="str">
        <f t="shared" si="137"/>
        <v/>
      </c>
      <c r="BT425" t="str">
        <f t="shared" si="138"/>
        <v/>
      </c>
      <c r="BU425" t="str">
        <f t="shared" si="139"/>
        <v/>
      </c>
      <c r="BV425" t="str">
        <f t="shared" si="140"/>
        <v/>
      </c>
      <c r="BW425">
        <f t="shared" si="141"/>
        <v>0</v>
      </c>
      <c r="BX425">
        <f t="shared" si="142"/>
        <v>0</v>
      </c>
      <c r="BY425">
        <f t="shared" si="143"/>
        <v>1</v>
      </c>
      <c r="BZ425">
        <f t="shared" si="144"/>
        <v>0</v>
      </c>
      <c r="CA425">
        <f t="shared" si="145"/>
        <v>0</v>
      </c>
      <c r="CB425">
        <f t="shared" si="146"/>
        <v>1</v>
      </c>
    </row>
    <row r="426" spans="1:80" x14ac:dyDescent="0.35">
      <c r="A426">
        <v>4.0452089000000004</v>
      </c>
      <c r="B426">
        <v>2008</v>
      </c>
      <c r="C426">
        <v>64</v>
      </c>
      <c r="D426">
        <v>0</v>
      </c>
      <c r="E426">
        <v>1</v>
      </c>
      <c r="F426">
        <v>-9</v>
      </c>
      <c r="G426">
        <v>0</v>
      </c>
      <c r="H426">
        <v>4111</v>
      </c>
      <c r="I426">
        <v>3</v>
      </c>
      <c r="J426">
        <v>1</v>
      </c>
      <c r="K426">
        <v>193000</v>
      </c>
      <c r="L426">
        <v>2</v>
      </c>
      <c r="M426">
        <v>3</v>
      </c>
      <c r="N426">
        <v>1</v>
      </c>
      <c r="O426">
        <v>41401</v>
      </c>
      <c r="P426">
        <v>78551</v>
      </c>
      <c r="Q426">
        <v>40390</v>
      </c>
      <c r="R426">
        <v>2724</v>
      </c>
      <c r="S426">
        <v>4142</v>
      </c>
      <c r="T426">
        <v>4414</v>
      </c>
      <c r="U426">
        <v>5854</v>
      </c>
      <c r="V426" t="s">
        <v>82</v>
      </c>
      <c r="W426">
        <v>4168</v>
      </c>
      <c r="X426" t="s">
        <v>83</v>
      </c>
      <c r="Y426">
        <v>28529</v>
      </c>
      <c r="Z426">
        <v>4111</v>
      </c>
      <c r="AA426">
        <v>4412</v>
      </c>
      <c r="AB426">
        <v>4241</v>
      </c>
      <c r="AC426" t="s">
        <v>61</v>
      </c>
      <c r="AD426">
        <v>3768</v>
      </c>
      <c r="AE426">
        <v>3606</v>
      </c>
      <c r="AF426">
        <v>40</v>
      </c>
      <c r="AG426">
        <v>46</v>
      </c>
      <c r="AH426">
        <v>66</v>
      </c>
      <c r="AI426" t="s">
        <v>62</v>
      </c>
      <c r="AJ426" t="s">
        <v>62</v>
      </c>
      <c r="AK426" t="s">
        <v>62</v>
      </c>
      <c r="AL426" t="s">
        <v>62</v>
      </c>
      <c r="AM426" t="s">
        <v>62</v>
      </c>
      <c r="AN426" t="s">
        <v>62</v>
      </c>
      <c r="AO426" t="s">
        <v>62</v>
      </c>
      <c r="AP426" t="s">
        <v>62</v>
      </c>
      <c r="AQ426" t="s">
        <v>62</v>
      </c>
      <c r="AR426" t="s">
        <v>62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-99</v>
      </c>
      <c r="AY426">
        <v>-99</v>
      </c>
      <c r="AZ426">
        <v>-99</v>
      </c>
      <c r="BA426">
        <v>-99</v>
      </c>
      <c r="BB426">
        <v>-99</v>
      </c>
      <c r="BC426">
        <v>-99</v>
      </c>
      <c r="BD426">
        <v>-99</v>
      </c>
      <c r="BE426">
        <v>-99</v>
      </c>
      <c r="BF426">
        <v>-99</v>
      </c>
      <c r="BG426">
        <v>-99</v>
      </c>
      <c r="BH426">
        <f t="shared" si="126"/>
        <v>0</v>
      </c>
      <c r="BI426" t="str">
        <f t="shared" si="127"/>
        <v/>
      </c>
      <c r="BJ426" t="str">
        <f t="shared" si="128"/>
        <v/>
      </c>
      <c r="BK426" t="str">
        <f t="shared" si="129"/>
        <v/>
      </c>
      <c r="BL426" t="str">
        <f t="shared" si="130"/>
        <v/>
      </c>
      <c r="BM426" t="str">
        <f t="shared" si="131"/>
        <v/>
      </c>
      <c r="BN426" t="str">
        <f t="shared" si="132"/>
        <v/>
      </c>
      <c r="BO426" t="str">
        <f t="shared" si="133"/>
        <v/>
      </c>
      <c r="BP426" t="str">
        <f t="shared" si="134"/>
        <v/>
      </c>
      <c r="BQ426" t="str">
        <f t="shared" si="135"/>
        <v/>
      </c>
      <c r="BR426" t="str">
        <f t="shared" si="136"/>
        <v/>
      </c>
      <c r="BS426" t="str">
        <f t="shared" si="137"/>
        <v/>
      </c>
      <c r="BT426" t="str">
        <f t="shared" si="138"/>
        <v/>
      </c>
      <c r="BU426" t="str">
        <f t="shared" si="139"/>
        <v/>
      </c>
      <c r="BV426" t="str">
        <f t="shared" si="140"/>
        <v/>
      </c>
      <c r="BW426">
        <f t="shared" si="141"/>
        <v>0</v>
      </c>
      <c r="BX426">
        <f t="shared" si="142"/>
        <v>1</v>
      </c>
      <c r="BY426">
        <f t="shared" si="143"/>
        <v>1</v>
      </c>
      <c r="BZ426">
        <f t="shared" si="144"/>
        <v>0</v>
      </c>
      <c r="CA426">
        <f t="shared" si="145"/>
        <v>0</v>
      </c>
      <c r="CB426">
        <f t="shared" si="146"/>
        <v>0</v>
      </c>
    </row>
    <row r="427" spans="1:80" x14ac:dyDescent="0.35">
      <c r="A427">
        <v>4.8502001999999997</v>
      </c>
      <c r="B427">
        <v>2008</v>
      </c>
      <c r="C427">
        <v>64</v>
      </c>
      <c r="D427">
        <v>1</v>
      </c>
      <c r="E427">
        <v>3</v>
      </c>
      <c r="F427">
        <v>-9</v>
      </c>
      <c r="G427">
        <v>0</v>
      </c>
      <c r="H427">
        <v>6350</v>
      </c>
      <c r="I427">
        <v>8</v>
      </c>
      <c r="J427">
        <v>1</v>
      </c>
      <c r="K427">
        <v>313010</v>
      </c>
      <c r="L427">
        <v>4</v>
      </c>
      <c r="M427">
        <v>-9</v>
      </c>
      <c r="N427">
        <v>20</v>
      </c>
      <c r="O427">
        <v>41401</v>
      </c>
      <c r="P427">
        <v>5185</v>
      </c>
      <c r="Q427">
        <v>42820</v>
      </c>
      <c r="R427">
        <v>49121</v>
      </c>
      <c r="S427">
        <v>4260</v>
      </c>
      <c r="T427">
        <v>4019</v>
      </c>
      <c r="U427">
        <v>4280</v>
      </c>
      <c r="V427">
        <v>71590</v>
      </c>
      <c r="W427" t="s">
        <v>75</v>
      </c>
      <c r="X427">
        <v>25000</v>
      </c>
      <c r="Y427">
        <v>60000</v>
      </c>
      <c r="Z427">
        <v>4148</v>
      </c>
      <c r="AA427">
        <v>4139</v>
      </c>
      <c r="AB427">
        <v>45829</v>
      </c>
      <c r="AC427" t="s">
        <v>61</v>
      </c>
      <c r="AD427">
        <v>3768</v>
      </c>
      <c r="AE427">
        <v>8856</v>
      </c>
      <c r="AF427">
        <v>66</v>
      </c>
      <c r="AG427">
        <v>3607</v>
      </c>
      <c r="AH427">
        <v>3964</v>
      </c>
      <c r="AI427">
        <v>45</v>
      </c>
      <c r="AJ427">
        <v>40</v>
      </c>
      <c r="AK427">
        <v>24</v>
      </c>
      <c r="AL427">
        <v>9919</v>
      </c>
      <c r="AM427" t="s">
        <v>62</v>
      </c>
      <c r="AN427" t="s">
        <v>62</v>
      </c>
      <c r="AO427" t="s">
        <v>62</v>
      </c>
      <c r="AP427" t="s">
        <v>62</v>
      </c>
      <c r="AQ427" t="s">
        <v>62</v>
      </c>
      <c r="AR427" t="s">
        <v>62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-99</v>
      </c>
      <c r="BC427">
        <v>-99</v>
      </c>
      <c r="BD427">
        <v>-99</v>
      </c>
      <c r="BE427">
        <v>-99</v>
      </c>
      <c r="BF427">
        <v>-99</v>
      </c>
      <c r="BG427">
        <v>-99</v>
      </c>
      <c r="BH427">
        <f t="shared" si="126"/>
        <v>0</v>
      </c>
      <c r="BI427" t="str">
        <f t="shared" si="127"/>
        <v/>
      </c>
      <c r="BJ427" t="str">
        <f t="shared" si="128"/>
        <v/>
      </c>
      <c r="BK427" t="str">
        <f t="shared" si="129"/>
        <v/>
      </c>
      <c r="BL427" t="str">
        <f t="shared" si="130"/>
        <v/>
      </c>
      <c r="BM427" t="str">
        <f t="shared" si="131"/>
        <v/>
      </c>
      <c r="BN427" t="str">
        <f t="shared" si="132"/>
        <v/>
      </c>
      <c r="BO427" t="str">
        <f t="shared" si="133"/>
        <v/>
      </c>
      <c r="BP427" t="str">
        <f t="shared" si="134"/>
        <v/>
      </c>
      <c r="BQ427" t="str">
        <f t="shared" si="135"/>
        <v/>
      </c>
      <c r="BR427" t="str">
        <f t="shared" si="136"/>
        <v/>
      </c>
      <c r="BS427" t="str">
        <f t="shared" si="137"/>
        <v/>
      </c>
      <c r="BT427" t="str">
        <f t="shared" si="138"/>
        <v/>
      </c>
      <c r="BU427" t="str">
        <f t="shared" si="139"/>
        <v/>
      </c>
      <c r="BV427" t="str">
        <f t="shared" si="140"/>
        <v/>
      </c>
      <c r="BW427">
        <f t="shared" si="141"/>
        <v>0</v>
      </c>
      <c r="BX427">
        <f t="shared" si="142"/>
        <v>1</v>
      </c>
      <c r="BY427">
        <f t="shared" si="143"/>
        <v>0</v>
      </c>
      <c r="BZ427">
        <f t="shared" si="144"/>
        <v>0</v>
      </c>
      <c r="CA427">
        <f t="shared" si="145"/>
        <v>0</v>
      </c>
      <c r="CB427">
        <f t="shared" si="146"/>
        <v>1</v>
      </c>
    </row>
    <row r="428" spans="1:80" x14ac:dyDescent="0.35">
      <c r="A428">
        <v>4.6917939999999998</v>
      </c>
      <c r="B428">
        <v>2008</v>
      </c>
      <c r="C428">
        <v>64</v>
      </c>
      <c r="D428">
        <v>1</v>
      </c>
      <c r="E428">
        <v>3</v>
      </c>
      <c r="F428">
        <v>-9</v>
      </c>
      <c r="G428">
        <v>0</v>
      </c>
      <c r="H428">
        <v>12007</v>
      </c>
      <c r="I428">
        <v>10</v>
      </c>
      <c r="J428">
        <v>3</v>
      </c>
      <c r="K428">
        <v>356549</v>
      </c>
      <c r="L428">
        <v>3</v>
      </c>
      <c r="M428">
        <v>3</v>
      </c>
      <c r="N428">
        <v>20</v>
      </c>
      <c r="O428">
        <v>41401</v>
      </c>
      <c r="P428">
        <v>70712</v>
      </c>
      <c r="Q428">
        <v>42822</v>
      </c>
      <c r="R428">
        <v>9972</v>
      </c>
      <c r="S428">
        <v>25060</v>
      </c>
      <c r="T428">
        <v>3572</v>
      </c>
      <c r="U428">
        <v>311</v>
      </c>
      <c r="V428">
        <v>53081</v>
      </c>
      <c r="W428">
        <v>45981</v>
      </c>
      <c r="X428">
        <v>4280</v>
      </c>
      <c r="Y428" t="s">
        <v>90</v>
      </c>
      <c r="Z428">
        <v>412</v>
      </c>
      <c r="AA428">
        <v>71590</v>
      </c>
      <c r="AB428">
        <v>2859</v>
      </c>
      <c r="AC428">
        <v>78079</v>
      </c>
      <c r="AD428">
        <v>3768</v>
      </c>
      <c r="AE428">
        <v>66</v>
      </c>
      <c r="AF428">
        <v>3607</v>
      </c>
      <c r="AG428">
        <v>46</v>
      </c>
      <c r="AH428">
        <v>41</v>
      </c>
      <c r="AI428">
        <v>3778</v>
      </c>
      <c r="AJ428">
        <v>9929</v>
      </c>
      <c r="AK428">
        <v>9904</v>
      </c>
      <c r="AL428" t="s">
        <v>62</v>
      </c>
      <c r="AM428" t="s">
        <v>62</v>
      </c>
      <c r="AN428" t="s">
        <v>62</v>
      </c>
      <c r="AO428" t="s">
        <v>62</v>
      </c>
      <c r="AP428" t="s">
        <v>62</v>
      </c>
      <c r="AQ428" t="s">
        <v>62</v>
      </c>
      <c r="AR428" t="s">
        <v>62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-99</v>
      </c>
      <c r="BB428">
        <v>-99</v>
      </c>
      <c r="BC428">
        <v>-99</v>
      </c>
      <c r="BD428">
        <v>-99</v>
      </c>
      <c r="BE428">
        <v>-99</v>
      </c>
      <c r="BF428">
        <v>-99</v>
      </c>
      <c r="BG428">
        <v>-99</v>
      </c>
      <c r="BH428">
        <f t="shared" si="126"/>
        <v>0</v>
      </c>
      <c r="BI428" t="str">
        <f t="shared" si="127"/>
        <v/>
      </c>
      <c r="BJ428" t="str">
        <f t="shared" si="128"/>
        <v/>
      </c>
      <c r="BK428" t="str">
        <f t="shared" si="129"/>
        <v/>
      </c>
      <c r="BL428" t="str">
        <f t="shared" si="130"/>
        <v/>
      </c>
      <c r="BM428" t="str">
        <f t="shared" si="131"/>
        <v/>
      </c>
      <c r="BN428" t="str">
        <f t="shared" si="132"/>
        <v/>
      </c>
      <c r="BO428" t="str">
        <f t="shared" si="133"/>
        <v/>
      </c>
      <c r="BP428" t="str">
        <f t="shared" si="134"/>
        <v/>
      </c>
      <c r="BQ428" t="str">
        <f t="shared" si="135"/>
        <v/>
      </c>
      <c r="BR428" t="str">
        <f t="shared" si="136"/>
        <v/>
      </c>
      <c r="BS428" t="str">
        <f t="shared" si="137"/>
        <v/>
      </c>
      <c r="BT428" t="str">
        <f t="shared" si="138"/>
        <v/>
      </c>
      <c r="BU428" t="str">
        <f t="shared" si="139"/>
        <v/>
      </c>
      <c r="BV428" t="str">
        <f t="shared" si="140"/>
        <v/>
      </c>
      <c r="BW428">
        <f t="shared" si="141"/>
        <v>0</v>
      </c>
      <c r="BX428">
        <f t="shared" si="142"/>
        <v>1</v>
      </c>
      <c r="BY428">
        <f t="shared" si="143"/>
        <v>0</v>
      </c>
      <c r="BZ428">
        <f t="shared" si="144"/>
        <v>0</v>
      </c>
      <c r="CA428">
        <f t="shared" si="145"/>
        <v>0</v>
      </c>
      <c r="CB428">
        <f t="shared" si="146"/>
        <v>1</v>
      </c>
    </row>
    <row r="429" spans="1:80" x14ac:dyDescent="0.35">
      <c r="A429">
        <v>5.1214389999999996</v>
      </c>
      <c r="B429">
        <v>2008</v>
      </c>
      <c r="C429">
        <v>64</v>
      </c>
      <c r="D429">
        <v>0</v>
      </c>
      <c r="E429">
        <v>1</v>
      </c>
      <c r="F429">
        <v>-9</v>
      </c>
      <c r="G429">
        <v>1</v>
      </c>
      <c r="H429">
        <v>18007</v>
      </c>
      <c r="I429">
        <v>47</v>
      </c>
      <c r="J429">
        <v>1</v>
      </c>
      <c r="K429">
        <v>409540</v>
      </c>
      <c r="L429">
        <v>2</v>
      </c>
      <c r="M429">
        <v>2</v>
      </c>
      <c r="N429">
        <v>6</v>
      </c>
      <c r="O429">
        <v>41401</v>
      </c>
      <c r="P429">
        <v>5849</v>
      </c>
      <c r="Q429">
        <v>5859</v>
      </c>
      <c r="R429">
        <v>4280</v>
      </c>
      <c r="S429">
        <v>4111</v>
      </c>
      <c r="T429">
        <v>40390</v>
      </c>
      <c r="U429">
        <v>4148</v>
      </c>
      <c r="V429">
        <v>2720</v>
      </c>
      <c r="W429" t="s">
        <v>75</v>
      </c>
      <c r="X429" t="s">
        <v>64</v>
      </c>
      <c r="Y429" t="s">
        <v>76</v>
      </c>
      <c r="Z429" t="s">
        <v>61</v>
      </c>
      <c r="AA429" t="s">
        <v>61</v>
      </c>
      <c r="AB429" t="s">
        <v>61</v>
      </c>
      <c r="AC429" t="s">
        <v>61</v>
      </c>
      <c r="AD429">
        <v>3768</v>
      </c>
      <c r="AE429">
        <v>66</v>
      </c>
      <c r="AF429">
        <v>3607</v>
      </c>
      <c r="AG429">
        <v>40</v>
      </c>
      <c r="AH429">
        <v>45</v>
      </c>
      <c r="AI429">
        <v>3721</v>
      </c>
      <c r="AJ429" t="s">
        <v>62</v>
      </c>
      <c r="AK429" t="s">
        <v>62</v>
      </c>
      <c r="AL429" t="s">
        <v>62</v>
      </c>
      <c r="AM429" t="s">
        <v>62</v>
      </c>
      <c r="AN429" t="s">
        <v>62</v>
      </c>
      <c r="AO429" t="s">
        <v>62</v>
      </c>
      <c r="AP429" t="s">
        <v>62</v>
      </c>
      <c r="AQ429" t="s">
        <v>62</v>
      </c>
      <c r="AR429" t="s">
        <v>62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-99</v>
      </c>
      <c r="AZ429">
        <v>-99</v>
      </c>
      <c r="BA429">
        <v>-99</v>
      </c>
      <c r="BB429">
        <v>-99</v>
      </c>
      <c r="BC429">
        <v>-99</v>
      </c>
      <c r="BD429">
        <v>-99</v>
      </c>
      <c r="BE429">
        <v>-99</v>
      </c>
      <c r="BF429">
        <v>-99</v>
      </c>
      <c r="BG429">
        <v>-99</v>
      </c>
      <c r="BH429">
        <f t="shared" si="126"/>
        <v>0</v>
      </c>
      <c r="BI429" t="str">
        <f t="shared" si="127"/>
        <v/>
      </c>
      <c r="BJ429" t="str">
        <f t="shared" si="128"/>
        <v/>
      </c>
      <c r="BK429" t="str">
        <f t="shared" si="129"/>
        <v/>
      </c>
      <c r="BL429" t="str">
        <f t="shared" si="130"/>
        <v/>
      </c>
      <c r="BM429" t="str">
        <f t="shared" si="131"/>
        <v/>
      </c>
      <c r="BN429" t="str">
        <f t="shared" si="132"/>
        <v/>
      </c>
      <c r="BO429" t="str">
        <f t="shared" si="133"/>
        <v/>
      </c>
      <c r="BP429" t="str">
        <f t="shared" si="134"/>
        <v/>
      </c>
      <c r="BQ429" t="str">
        <f t="shared" si="135"/>
        <v/>
      </c>
      <c r="BR429" t="str">
        <f t="shared" si="136"/>
        <v/>
      </c>
      <c r="BS429" t="str">
        <f t="shared" si="137"/>
        <v/>
      </c>
      <c r="BT429" t="str">
        <f t="shared" si="138"/>
        <v/>
      </c>
      <c r="BU429" t="str">
        <f t="shared" si="139"/>
        <v/>
      </c>
      <c r="BV429" t="str">
        <f t="shared" si="140"/>
        <v/>
      </c>
      <c r="BW429">
        <f t="shared" si="141"/>
        <v>0</v>
      </c>
      <c r="BX429">
        <f t="shared" si="142"/>
        <v>1</v>
      </c>
      <c r="BY429">
        <f t="shared" si="143"/>
        <v>0</v>
      </c>
      <c r="BZ429">
        <f t="shared" si="144"/>
        <v>0</v>
      </c>
      <c r="CA429">
        <f t="shared" si="145"/>
        <v>0</v>
      </c>
      <c r="CB429">
        <f t="shared" si="146"/>
        <v>1</v>
      </c>
    </row>
    <row r="430" spans="1:80" x14ac:dyDescent="0.35">
      <c r="A430">
        <v>4.7367292000000001</v>
      </c>
      <c r="B430">
        <v>2008</v>
      </c>
      <c r="C430">
        <v>64</v>
      </c>
      <c r="D430">
        <v>0</v>
      </c>
      <c r="E430">
        <v>3</v>
      </c>
      <c r="F430">
        <v>-9</v>
      </c>
      <c r="G430">
        <v>1</v>
      </c>
      <c r="H430">
        <v>34087</v>
      </c>
      <c r="I430">
        <v>15</v>
      </c>
      <c r="J430">
        <v>1</v>
      </c>
      <c r="K430">
        <v>226333</v>
      </c>
      <c r="L430">
        <v>4</v>
      </c>
      <c r="M430">
        <v>1</v>
      </c>
      <c r="N430">
        <v>5</v>
      </c>
      <c r="O430">
        <v>41401</v>
      </c>
      <c r="P430">
        <v>42832</v>
      </c>
      <c r="Q430">
        <v>4280</v>
      </c>
      <c r="R430">
        <v>4148</v>
      </c>
      <c r="S430">
        <v>4142</v>
      </c>
      <c r="T430">
        <v>44020</v>
      </c>
      <c r="U430">
        <v>4019</v>
      </c>
      <c r="V430">
        <v>2724</v>
      </c>
      <c r="W430" t="s">
        <v>99</v>
      </c>
      <c r="X430" t="s">
        <v>61</v>
      </c>
      <c r="Y430" t="s">
        <v>61</v>
      </c>
      <c r="Z430" t="s">
        <v>61</v>
      </c>
      <c r="AA430" t="s">
        <v>61</v>
      </c>
      <c r="AB430" t="s">
        <v>61</v>
      </c>
      <c r="AC430" t="s">
        <v>61</v>
      </c>
      <c r="AD430">
        <v>3768</v>
      </c>
      <c r="AE430">
        <v>3722</v>
      </c>
      <c r="AF430">
        <v>66</v>
      </c>
      <c r="AG430">
        <v>3607</v>
      </c>
      <c r="AH430">
        <v>46</v>
      </c>
      <c r="AI430">
        <v>40</v>
      </c>
      <c r="AJ430">
        <v>8855</v>
      </c>
      <c r="AK430">
        <v>8848</v>
      </c>
      <c r="AL430" t="s">
        <v>62</v>
      </c>
      <c r="AM430" t="s">
        <v>62</v>
      </c>
      <c r="AN430" t="s">
        <v>62</v>
      </c>
      <c r="AO430" t="s">
        <v>62</v>
      </c>
      <c r="AP430" t="s">
        <v>62</v>
      </c>
      <c r="AQ430" t="s">
        <v>62</v>
      </c>
      <c r="AR430" t="s">
        <v>62</v>
      </c>
      <c r="AS430">
        <v>0</v>
      </c>
      <c r="AT430">
        <v>-99</v>
      </c>
      <c r="AU430">
        <v>-99</v>
      </c>
      <c r="AV430">
        <v>-99</v>
      </c>
      <c r="AW430">
        <v>-99</v>
      </c>
      <c r="AX430">
        <v>-99</v>
      </c>
      <c r="AY430">
        <v>-99</v>
      </c>
      <c r="AZ430">
        <v>-99</v>
      </c>
      <c r="BA430">
        <v>-99</v>
      </c>
      <c r="BB430">
        <v>-99</v>
      </c>
      <c r="BC430">
        <v>-99</v>
      </c>
      <c r="BD430">
        <v>-99</v>
      </c>
      <c r="BE430">
        <v>-99</v>
      </c>
      <c r="BF430">
        <v>-99</v>
      </c>
      <c r="BG430">
        <v>-99</v>
      </c>
      <c r="BH430">
        <f t="shared" si="126"/>
        <v>0</v>
      </c>
      <c r="BI430" t="str">
        <f t="shared" si="127"/>
        <v/>
      </c>
      <c r="BJ430" t="str">
        <f t="shared" si="128"/>
        <v/>
      </c>
      <c r="BK430" t="str">
        <f t="shared" si="129"/>
        <v/>
      </c>
      <c r="BL430" t="str">
        <f t="shared" si="130"/>
        <v/>
      </c>
      <c r="BM430" t="str">
        <f t="shared" si="131"/>
        <v/>
      </c>
      <c r="BN430" t="str">
        <f t="shared" si="132"/>
        <v/>
      </c>
      <c r="BO430" t="str">
        <f t="shared" si="133"/>
        <v/>
      </c>
      <c r="BP430" t="str">
        <f t="shared" si="134"/>
        <v/>
      </c>
      <c r="BQ430" t="str">
        <f t="shared" si="135"/>
        <v/>
      </c>
      <c r="BR430" t="str">
        <f t="shared" si="136"/>
        <v/>
      </c>
      <c r="BS430" t="str">
        <f t="shared" si="137"/>
        <v/>
      </c>
      <c r="BT430" t="str">
        <f t="shared" si="138"/>
        <v/>
      </c>
      <c r="BU430" t="str">
        <f t="shared" si="139"/>
        <v/>
      </c>
      <c r="BV430" t="str">
        <f t="shared" si="140"/>
        <v/>
      </c>
      <c r="BW430">
        <f t="shared" si="141"/>
        <v>0</v>
      </c>
      <c r="BX430">
        <f t="shared" si="142"/>
        <v>1</v>
      </c>
      <c r="BY430">
        <f t="shared" si="143"/>
        <v>0</v>
      </c>
      <c r="BZ430">
        <f t="shared" si="144"/>
        <v>0</v>
      </c>
      <c r="CA430">
        <f t="shared" si="145"/>
        <v>0</v>
      </c>
      <c r="CB430">
        <f t="shared" si="146"/>
        <v>1</v>
      </c>
    </row>
    <row r="431" spans="1:80" x14ac:dyDescent="0.35">
      <c r="A431">
        <v>5.2392257999999998</v>
      </c>
      <c r="B431">
        <v>2009</v>
      </c>
      <c r="C431">
        <v>64</v>
      </c>
      <c r="D431">
        <v>0</v>
      </c>
      <c r="E431">
        <v>1</v>
      </c>
      <c r="F431">
        <v>-9</v>
      </c>
      <c r="G431">
        <v>0</v>
      </c>
      <c r="H431">
        <v>6624</v>
      </c>
      <c r="I431">
        <v>4</v>
      </c>
      <c r="J431">
        <v>3</v>
      </c>
      <c r="K431">
        <v>162136</v>
      </c>
      <c r="L431">
        <v>2</v>
      </c>
      <c r="M431">
        <v>-9</v>
      </c>
      <c r="N431">
        <v>1</v>
      </c>
      <c r="O431">
        <v>41402</v>
      </c>
      <c r="P431">
        <v>41071</v>
      </c>
      <c r="Q431">
        <v>9971</v>
      </c>
      <c r="R431">
        <v>5990</v>
      </c>
      <c r="S431">
        <v>45341</v>
      </c>
      <c r="T431">
        <v>41401</v>
      </c>
      <c r="U431">
        <v>4139</v>
      </c>
      <c r="V431">
        <v>4019</v>
      </c>
      <c r="W431">
        <v>2724</v>
      </c>
      <c r="X431">
        <v>4148</v>
      </c>
      <c r="Y431">
        <v>2859</v>
      </c>
      <c r="Z431" t="s">
        <v>61</v>
      </c>
      <c r="AA431" t="s">
        <v>61</v>
      </c>
      <c r="AB431" t="s">
        <v>61</v>
      </c>
      <c r="AC431" t="s">
        <v>61</v>
      </c>
      <c r="AD431">
        <v>3768</v>
      </c>
      <c r="AE431">
        <v>3722</v>
      </c>
      <c r="AF431">
        <v>66</v>
      </c>
      <c r="AG431">
        <v>66</v>
      </c>
      <c r="AH431">
        <v>8856</v>
      </c>
      <c r="AI431">
        <v>40</v>
      </c>
      <c r="AJ431">
        <v>8842</v>
      </c>
      <c r="AK431">
        <v>3607</v>
      </c>
      <c r="AL431">
        <v>45</v>
      </c>
      <c r="AM431">
        <v>40</v>
      </c>
      <c r="AN431" t="s">
        <v>62</v>
      </c>
      <c r="AO431" t="s">
        <v>62</v>
      </c>
      <c r="AP431" t="s">
        <v>62</v>
      </c>
      <c r="AQ431" t="s">
        <v>62</v>
      </c>
      <c r="AR431" t="s">
        <v>62</v>
      </c>
      <c r="AS431">
        <v>0</v>
      </c>
      <c r="AT431">
        <v>-2</v>
      </c>
      <c r="AU431">
        <v>-2</v>
      </c>
      <c r="AV431">
        <v>0</v>
      </c>
      <c r="AW431">
        <v>-2</v>
      </c>
      <c r="AX431">
        <v>-2</v>
      </c>
      <c r="AY431">
        <v>-2</v>
      </c>
      <c r="AZ431">
        <v>0</v>
      </c>
      <c r="BA431">
        <v>0</v>
      </c>
      <c r="BB431">
        <v>0</v>
      </c>
      <c r="BC431">
        <v>-99</v>
      </c>
      <c r="BD431">
        <v>-99</v>
      </c>
      <c r="BE431">
        <v>-99</v>
      </c>
      <c r="BF431">
        <v>-99</v>
      </c>
      <c r="BG431">
        <v>-99</v>
      </c>
      <c r="BH431">
        <f t="shared" si="126"/>
        <v>0</v>
      </c>
      <c r="BI431" t="str">
        <f t="shared" si="127"/>
        <v/>
      </c>
      <c r="BJ431" t="str">
        <f t="shared" si="128"/>
        <v/>
      </c>
      <c r="BK431" t="str">
        <f t="shared" si="129"/>
        <v/>
      </c>
      <c r="BL431" t="str">
        <f t="shared" si="130"/>
        <v/>
      </c>
      <c r="BM431" t="str">
        <f t="shared" si="131"/>
        <v/>
      </c>
      <c r="BN431" t="str">
        <f t="shared" si="132"/>
        <v/>
      </c>
      <c r="BO431" t="str">
        <f t="shared" si="133"/>
        <v/>
      </c>
      <c r="BP431" t="str">
        <f t="shared" si="134"/>
        <v/>
      </c>
      <c r="BQ431" t="str">
        <f t="shared" si="135"/>
        <v/>
      </c>
      <c r="BR431" t="str">
        <f t="shared" si="136"/>
        <v/>
      </c>
      <c r="BS431" t="str">
        <f t="shared" si="137"/>
        <v/>
      </c>
      <c r="BT431" t="str">
        <f t="shared" si="138"/>
        <v/>
      </c>
      <c r="BU431" t="str">
        <f t="shared" si="139"/>
        <v/>
      </c>
      <c r="BV431" t="str">
        <f t="shared" si="140"/>
        <v/>
      </c>
      <c r="BW431">
        <f t="shared" si="141"/>
        <v>0</v>
      </c>
      <c r="BX431">
        <f t="shared" si="142"/>
        <v>2</v>
      </c>
      <c r="BY431">
        <f t="shared" si="143"/>
        <v>0</v>
      </c>
      <c r="BZ431">
        <f t="shared" si="144"/>
        <v>1</v>
      </c>
      <c r="CA431">
        <f t="shared" si="145"/>
        <v>1</v>
      </c>
      <c r="CB431">
        <f t="shared" si="146"/>
        <v>0</v>
      </c>
    </row>
    <row r="432" spans="1:80" x14ac:dyDescent="0.35">
      <c r="A432">
        <v>4.5808131000000003</v>
      </c>
      <c r="B432">
        <v>2009</v>
      </c>
      <c r="C432">
        <v>64</v>
      </c>
      <c r="D432">
        <v>0</v>
      </c>
      <c r="E432">
        <v>1</v>
      </c>
      <c r="F432">
        <v>-9</v>
      </c>
      <c r="G432">
        <v>0</v>
      </c>
      <c r="H432">
        <v>12042</v>
      </c>
      <c r="I432">
        <v>4</v>
      </c>
      <c r="J432">
        <v>1</v>
      </c>
      <c r="K432">
        <v>239680</v>
      </c>
      <c r="L432">
        <v>1</v>
      </c>
      <c r="M432">
        <v>3</v>
      </c>
      <c r="N432">
        <v>1</v>
      </c>
      <c r="O432">
        <v>41021</v>
      </c>
      <c r="P432">
        <v>41402</v>
      </c>
      <c r="Q432" t="s">
        <v>66</v>
      </c>
      <c r="R432">
        <v>41401</v>
      </c>
      <c r="S432">
        <v>4142</v>
      </c>
      <c r="T432">
        <v>4148</v>
      </c>
      <c r="U432">
        <v>2724</v>
      </c>
      <c r="V432">
        <v>5849</v>
      </c>
      <c r="W432">
        <v>412</v>
      </c>
      <c r="X432">
        <v>78551</v>
      </c>
      <c r="Y432" t="s">
        <v>75</v>
      </c>
      <c r="Z432">
        <v>4280</v>
      </c>
      <c r="AA432">
        <v>99609</v>
      </c>
      <c r="AB432">
        <v>25000</v>
      </c>
      <c r="AC432">
        <v>51881</v>
      </c>
      <c r="AD432">
        <v>3768</v>
      </c>
      <c r="AE432">
        <v>9671</v>
      </c>
      <c r="AF432" t="s">
        <v>62</v>
      </c>
      <c r="AG432" t="s">
        <v>62</v>
      </c>
      <c r="AH432" t="s">
        <v>62</v>
      </c>
      <c r="AI432" t="s">
        <v>62</v>
      </c>
      <c r="AJ432" t="s">
        <v>62</v>
      </c>
      <c r="AK432" t="s">
        <v>62</v>
      </c>
      <c r="AL432" t="s">
        <v>62</v>
      </c>
      <c r="AM432" t="s">
        <v>62</v>
      </c>
      <c r="AN432" t="s">
        <v>62</v>
      </c>
      <c r="AO432" t="s">
        <v>62</v>
      </c>
      <c r="AP432" t="s">
        <v>62</v>
      </c>
      <c r="AQ432" t="s">
        <v>62</v>
      </c>
      <c r="AR432" t="s">
        <v>62</v>
      </c>
      <c r="AS432">
        <v>0</v>
      </c>
      <c r="AT432">
        <v>0</v>
      </c>
      <c r="AU432">
        <v>-99</v>
      </c>
      <c r="AV432">
        <v>-99</v>
      </c>
      <c r="AW432">
        <v>-99</v>
      </c>
      <c r="AX432">
        <v>-99</v>
      </c>
      <c r="AY432">
        <v>-99</v>
      </c>
      <c r="AZ432">
        <v>-99</v>
      </c>
      <c r="BA432">
        <v>-99</v>
      </c>
      <c r="BB432">
        <v>-99</v>
      </c>
      <c r="BC432">
        <v>-99</v>
      </c>
      <c r="BD432">
        <v>-99</v>
      </c>
      <c r="BE432">
        <v>-99</v>
      </c>
      <c r="BF432">
        <v>-99</v>
      </c>
      <c r="BG432">
        <v>-99</v>
      </c>
      <c r="BH432">
        <f t="shared" si="126"/>
        <v>0</v>
      </c>
      <c r="BI432" t="str">
        <f t="shared" si="127"/>
        <v/>
      </c>
      <c r="BJ432" t="str">
        <f t="shared" si="128"/>
        <v/>
      </c>
      <c r="BK432" t="str">
        <f t="shared" si="129"/>
        <v/>
      </c>
      <c r="BL432" t="str">
        <f t="shared" si="130"/>
        <v/>
      </c>
      <c r="BM432" t="str">
        <f t="shared" si="131"/>
        <v/>
      </c>
      <c r="BN432" t="str">
        <f t="shared" si="132"/>
        <v/>
      </c>
      <c r="BO432" t="str">
        <f t="shared" si="133"/>
        <v/>
      </c>
      <c r="BP432" t="str">
        <f t="shared" si="134"/>
        <v/>
      </c>
      <c r="BQ432" t="str">
        <f t="shared" si="135"/>
        <v/>
      </c>
      <c r="BR432" t="str">
        <f t="shared" si="136"/>
        <v/>
      </c>
      <c r="BS432" t="str">
        <f t="shared" si="137"/>
        <v/>
      </c>
      <c r="BT432" t="str">
        <f t="shared" si="138"/>
        <v/>
      </c>
      <c r="BU432" t="str">
        <f t="shared" si="139"/>
        <v/>
      </c>
      <c r="BV432" t="str">
        <f t="shared" si="140"/>
        <v/>
      </c>
      <c r="BW432">
        <f t="shared" si="141"/>
        <v>0</v>
      </c>
      <c r="BX432">
        <f t="shared" si="142"/>
        <v>0</v>
      </c>
      <c r="BY432">
        <f t="shared" si="143"/>
        <v>1</v>
      </c>
      <c r="BZ432">
        <f t="shared" si="144"/>
        <v>1</v>
      </c>
      <c r="CA432">
        <f t="shared" si="145"/>
        <v>1</v>
      </c>
      <c r="CB432">
        <f t="shared" si="146"/>
        <v>1</v>
      </c>
    </row>
    <row r="433" spans="1:80" x14ac:dyDescent="0.35">
      <c r="A433">
        <v>4.5808131000000003</v>
      </c>
      <c r="B433">
        <v>2009</v>
      </c>
      <c r="C433">
        <v>64</v>
      </c>
      <c r="D433">
        <v>1</v>
      </c>
      <c r="E433">
        <v>4</v>
      </c>
      <c r="F433">
        <v>-9</v>
      </c>
      <c r="G433">
        <v>0</v>
      </c>
      <c r="H433">
        <v>37002</v>
      </c>
      <c r="I433">
        <v>2</v>
      </c>
      <c r="J433">
        <v>-9</v>
      </c>
      <c r="K433">
        <v>97839</v>
      </c>
      <c r="L433">
        <v>2</v>
      </c>
      <c r="M433">
        <v>1</v>
      </c>
      <c r="N433">
        <v>20</v>
      </c>
      <c r="O433">
        <v>41401</v>
      </c>
      <c r="P433">
        <v>42822</v>
      </c>
      <c r="Q433">
        <v>4589</v>
      </c>
      <c r="R433">
        <v>4280</v>
      </c>
      <c r="S433">
        <v>412</v>
      </c>
      <c r="T433">
        <v>4148</v>
      </c>
      <c r="U433">
        <v>4139</v>
      </c>
      <c r="V433">
        <v>4019</v>
      </c>
      <c r="W433">
        <v>2724</v>
      </c>
      <c r="X433">
        <v>5939</v>
      </c>
      <c r="Y433" t="s">
        <v>91</v>
      </c>
      <c r="Z433" t="s">
        <v>109</v>
      </c>
      <c r="AA433" t="s">
        <v>61</v>
      </c>
      <c r="AB433" t="s">
        <v>61</v>
      </c>
      <c r="AC433" t="s">
        <v>61</v>
      </c>
      <c r="AD433">
        <v>3768</v>
      </c>
      <c r="AE433">
        <v>8856</v>
      </c>
      <c r="AF433">
        <v>66</v>
      </c>
      <c r="AG433">
        <v>66</v>
      </c>
      <c r="AH433">
        <v>3607</v>
      </c>
      <c r="AI433">
        <v>46</v>
      </c>
      <c r="AJ433" t="s">
        <v>62</v>
      </c>
      <c r="AK433" t="s">
        <v>62</v>
      </c>
      <c r="AL433" t="s">
        <v>62</v>
      </c>
      <c r="AM433" t="s">
        <v>62</v>
      </c>
      <c r="AN433" t="s">
        <v>62</v>
      </c>
      <c r="AO433" t="s">
        <v>62</v>
      </c>
      <c r="AP433" t="s">
        <v>62</v>
      </c>
      <c r="AQ433" t="s">
        <v>62</v>
      </c>
      <c r="AR433" t="s">
        <v>62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-99</v>
      </c>
      <c r="AZ433">
        <v>-99</v>
      </c>
      <c r="BA433">
        <v>-99</v>
      </c>
      <c r="BB433">
        <v>-99</v>
      </c>
      <c r="BC433">
        <v>-99</v>
      </c>
      <c r="BD433">
        <v>-99</v>
      </c>
      <c r="BE433">
        <v>-99</v>
      </c>
      <c r="BF433">
        <v>-99</v>
      </c>
      <c r="BG433">
        <v>-99</v>
      </c>
      <c r="BH433">
        <f t="shared" si="126"/>
        <v>0</v>
      </c>
      <c r="BI433" t="str">
        <f t="shared" si="127"/>
        <v/>
      </c>
      <c r="BJ433" t="str">
        <f t="shared" si="128"/>
        <v/>
      </c>
      <c r="BK433" t="str">
        <f t="shared" si="129"/>
        <v/>
      </c>
      <c r="BL433" t="str">
        <f t="shared" si="130"/>
        <v/>
      </c>
      <c r="BM433" t="str">
        <f t="shared" si="131"/>
        <v/>
      </c>
      <c r="BN433" t="str">
        <f t="shared" si="132"/>
        <v/>
      </c>
      <c r="BO433" t="str">
        <f t="shared" si="133"/>
        <v/>
      </c>
      <c r="BP433" t="str">
        <f t="shared" si="134"/>
        <v/>
      </c>
      <c r="BQ433" t="str">
        <f t="shared" si="135"/>
        <v/>
      </c>
      <c r="BR433" t="str">
        <f t="shared" si="136"/>
        <v/>
      </c>
      <c r="BS433" t="str">
        <f t="shared" si="137"/>
        <v/>
      </c>
      <c r="BT433" t="str">
        <f t="shared" si="138"/>
        <v/>
      </c>
      <c r="BU433" t="str">
        <f t="shared" si="139"/>
        <v/>
      </c>
      <c r="BV433" t="str">
        <f t="shared" si="140"/>
        <v/>
      </c>
      <c r="BW433">
        <f t="shared" si="141"/>
        <v>0</v>
      </c>
      <c r="BX433">
        <f t="shared" si="142"/>
        <v>2</v>
      </c>
      <c r="BY433">
        <f t="shared" si="143"/>
        <v>0</v>
      </c>
      <c r="BZ433">
        <f t="shared" si="144"/>
        <v>0</v>
      </c>
      <c r="CA433">
        <f t="shared" si="145"/>
        <v>0</v>
      </c>
      <c r="CB433">
        <f t="shared" si="146"/>
        <v>1</v>
      </c>
    </row>
    <row r="434" spans="1:80" x14ac:dyDescent="0.35">
      <c r="A434">
        <v>5.2392257999999998</v>
      </c>
      <c r="B434">
        <v>2009</v>
      </c>
      <c r="C434">
        <v>64</v>
      </c>
      <c r="D434">
        <v>0</v>
      </c>
      <c r="E434">
        <v>1</v>
      </c>
      <c r="F434">
        <v>6</v>
      </c>
      <c r="G434">
        <v>0</v>
      </c>
      <c r="H434">
        <v>53065</v>
      </c>
      <c r="I434">
        <v>5</v>
      </c>
      <c r="J434">
        <v>1</v>
      </c>
      <c r="K434">
        <v>257851</v>
      </c>
      <c r="L434">
        <v>3</v>
      </c>
      <c r="M434">
        <v>3</v>
      </c>
      <c r="N434">
        <v>1</v>
      </c>
      <c r="O434">
        <v>41071</v>
      </c>
      <c r="P434">
        <v>41402</v>
      </c>
      <c r="Q434">
        <v>4019</v>
      </c>
      <c r="R434">
        <v>41401</v>
      </c>
      <c r="S434">
        <v>2720</v>
      </c>
      <c r="T434" t="s">
        <v>61</v>
      </c>
      <c r="U434" t="s">
        <v>61</v>
      </c>
      <c r="V434" t="s">
        <v>61</v>
      </c>
      <c r="W434" t="s">
        <v>61</v>
      </c>
      <c r="X434" t="s">
        <v>61</v>
      </c>
      <c r="Y434" t="s">
        <v>61</v>
      </c>
      <c r="Z434" t="s">
        <v>61</v>
      </c>
      <c r="AA434" t="s">
        <v>61</v>
      </c>
      <c r="AB434" t="s">
        <v>61</v>
      </c>
      <c r="AC434" t="s">
        <v>61</v>
      </c>
      <c r="AD434">
        <v>3768</v>
      </c>
      <c r="AE434">
        <v>3722</v>
      </c>
      <c r="AF434">
        <v>66</v>
      </c>
      <c r="AG434">
        <v>3607</v>
      </c>
      <c r="AH434">
        <v>40</v>
      </c>
      <c r="AI434">
        <v>45</v>
      </c>
      <c r="AJ434">
        <v>8856</v>
      </c>
      <c r="AK434">
        <v>8857</v>
      </c>
      <c r="AL434">
        <v>8853</v>
      </c>
      <c r="AM434" t="s">
        <v>62</v>
      </c>
      <c r="AN434" t="s">
        <v>62</v>
      </c>
      <c r="AO434" t="s">
        <v>62</v>
      </c>
      <c r="AP434" t="s">
        <v>62</v>
      </c>
      <c r="AQ434" t="s">
        <v>62</v>
      </c>
      <c r="AR434" t="s">
        <v>62</v>
      </c>
      <c r="AS434">
        <v>1</v>
      </c>
      <c r="AT434">
        <v>0</v>
      </c>
      <c r="AU434">
        <v>1</v>
      </c>
      <c r="AV434">
        <v>1</v>
      </c>
      <c r="AW434">
        <v>1</v>
      </c>
      <c r="AX434">
        <v>1</v>
      </c>
      <c r="AY434">
        <v>0</v>
      </c>
      <c r="AZ434">
        <v>0</v>
      </c>
      <c r="BA434">
        <v>0</v>
      </c>
      <c r="BB434">
        <v>-99</v>
      </c>
      <c r="BC434">
        <v>-99</v>
      </c>
      <c r="BD434">
        <v>-99</v>
      </c>
      <c r="BE434">
        <v>-99</v>
      </c>
      <c r="BF434">
        <v>-99</v>
      </c>
      <c r="BG434">
        <v>-99</v>
      </c>
      <c r="BH434">
        <f t="shared" si="126"/>
        <v>1</v>
      </c>
      <c r="BI434" t="str">
        <f t="shared" si="127"/>
        <v/>
      </c>
      <c r="BJ434" t="str">
        <f t="shared" si="128"/>
        <v/>
      </c>
      <c r="BK434" t="str">
        <f t="shared" si="129"/>
        <v/>
      </c>
      <c r="BL434" t="str">
        <f t="shared" si="130"/>
        <v/>
      </c>
      <c r="BM434" t="str">
        <f t="shared" si="131"/>
        <v/>
      </c>
      <c r="BN434" t="str">
        <f t="shared" si="132"/>
        <v/>
      </c>
      <c r="BO434" t="str">
        <f t="shared" si="133"/>
        <v/>
      </c>
      <c r="BP434" t="str">
        <f t="shared" si="134"/>
        <v/>
      </c>
      <c r="BQ434" t="str">
        <f t="shared" si="135"/>
        <v/>
      </c>
      <c r="BR434" t="str">
        <f t="shared" si="136"/>
        <v/>
      </c>
      <c r="BS434" t="str">
        <f t="shared" si="137"/>
        <v/>
      </c>
      <c r="BT434" t="str">
        <f t="shared" si="138"/>
        <v/>
      </c>
      <c r="BU434" t="str">
        <f t="shared" si="139"/>
        <v/>
      </c>
      <c r="BV434" t="str">
        <f t="shared" si="140"/>
        <v/>
      </c>
      <c r="BW434">
        <f t="shared" si="141"/>
        <v>1</v>
      </c>
      <c r="BX434">
        <f t="shared" si="142"/>
        <v>1</v>
      </c>
      <c r="BY434">
        <f t="shared" si="143"/>
        <v>0</v>
      </c>
      <c r="BZ434">
        <f t="shared" si="144"/>
        <v>1</v>
      </c>
      <c r="CA434">
        <f t="shared" si="145"/>
        <v>1</v>
      </c>
      <c r="CB434">
        <f t="shared" si="146"/>
        <v>0</v>
      </c>
    </row>
    <row r="435" spans="1:80" x14ac:dyDescent="0.35">
      <c r="A435">
        <v>4.9730537000000004</v>
      </c>
      <c r="B435">
        <v>2010</v>
      </c>
      <c r="C435">
        <v>64</v>
      </c>
      <c r="D435">
        <v>0</v>
      </c>
      <c r="E435">
        <v>6</v>
      </c>
      <c r="F435">
        <v>6</v>
      </c>
      <c r="G435">
        <v>0</v>
      </c>
      <c r="H435">
        <v>37009</v>
      </c>
      <c r="I435">
        <v>3</v>
      </c>
      <c r="J435">
        <v>1</v>
      </c>
      <c r="K435">
        <v>118747</v>
      </c>
      <c r="L435">
        <v>1</v>
      </c>
      <c r="M435">
        <v>2</v>
      </c>
      <c r="N435">
        <v>1</v>
      </c>
      <c r="O435">
        <v>41401</v>
      </c>
      <c r="P435">
        <v>5849</v>
      </c>
      <c r="Q435">
        <v>4111</v>
      </c>
      <c r="R435">
        <v>41405</v>
      </c>
      <c r="S435">
        <v>4240</v>
      </c>
      <c r="T435">
        <v>2724</v>
      </c>
      <c r="U435">
        <v>40390</v>
      </c>
      <c r="V435">
        <v>5859</v>
      </c>
      <c r="W435">
        <v>53081</v>
      </c>
      <c r="X435">
        <v>4142</v>
      </c>
      <c r="Y435" t="s">
        <v>61</v>
      </c>
      <c r="Z435" t="s">
        <v>61</v>
      </c>
      <c r="AA435" t="s">
        <v>61</v>
      </c>
      <c r="AB435" t="s">
        <v>61</v>
      </c>
      <c r="AC435" t="s">
        <v>61</v>
      </c>
      <c r="AD435">
        <v>3768</v>
      </c>
      <c r="AE435">
        <v>3722</v>
      </c>
      <c r="AF435">
        <v>66</v>
      </c>
      <c r="AG435">
        <v>3607</v>
      </c>
      <c r="AH435">
        <v>45</v>
      </c>
      <c r="AI435">
        <v>40</v>
      </c>
      <c r="AJ435">
        <v>9904</v>
      </c>
      <c r="AK435" t="s">
        <v>62</v>
      </c>
      <c r="AL435" t="s">
        <v>62</v>
      </c>
      <c r="AM435" t="s">
        <v>62</v>
      </c>
      <c r="AN435" t="s">
        <v>62</v>
      </c>
      <c r="AO435" t="s">
        <v>62</v>
      </c>
      <c r="AP435" t="s">
        <v>62</v>
      </c>
      <c r="AQ435" t="s">
        <v>62</v>
      </c>
      <c r="AR435" t="s">
        <v>62</v>
      </c>
      <c r="AS435">
        <v>2</v>
      </c>
      <c r="AT435">
        <v>2</v>
      </c>
      <c r="AU435">
        <v>2</v>
      </c>
      <c r="AV435">
        <v>2</v>
      </c>
      <c r="AW435">
        <v>2</v>
      </c>
      <c r="AX435">
        <v>2</v>
      </c>
      <c r="AY435">
        <v>2</v>
      </c>
      <c r="AZ435">
        <v>-99</v>
      </c>
      <c r="BA435">
        <v>-99</v>
      </c>
      <c r="BB435">
        <v>-99</v>
      </c>
      <c r="BC435">
        <v>-99</v>
      </c>
      <c r="BD435">
        <v>-99</v>
      </c>
      <c r="BE435">
        <v>-99</v>
      </c>
      <c r="BF435">
        <v>-99</v>
      </c>
      <c r="BG435">
        <v>-99</v>
      </c>
      <c r="BH435">
        <f t="shared" si="126"/>
        <v>2</v>
      </c>
      <c r="BI435" t="str">
        <f t="shared" si="127"/>
        <v/>
      </c>
      <c r="BJ435" t="str">
        <f t="shared" si="128"/>
        <v/>
      </c>
      <c r="BK435" t="str">
        <f t="shared" si="129"/>
        <v/>
      </c>
      <c r="BL435" t="str">
        <f t="shared" si="130"/>
        <v/>
      </c>
      <c r="BM435" t="str">
        <f t="shared" si="131"/>
        <v/>
      </c>
      <c r="BN435" t="str">
        <f t="shared" si="132"/>
        <v/>
      </c>
      <c r="BO435" t="str">
        <f t="shared" si="133"/>
        <v/>
      </c>
      <c r="BP435" t="str">
        <f t="shared" si="134"/>
        <v/>
      </c>
      <c r="BQ435" t="str">
        <f t="shared" si="135"/>
        <v/>
      </c>
      <c r="BR435" t="str">
        <f t="shared" si="136"/>
        <v/>
      </c>
      <c r="BS435" t="str">
        <f t="shared" si="137"/>
        <v/>
      </c>
      <c r="BT435" t="str">
        <f t="shared" si="138"/>
        <v/>
      </c>
      <c r="BU435" t="str">
        <f t="shared" si="139"/>
        <v/>
      </c>
      <c r="BV435" t="str">
        <f t="shared" si="140"/>
        <v/>
      </c>
      <c r="BW435">
        <f t="shared" si="141"/>
        <v>2</v>
      </c>
      <c r="BX435">
        <f t="shared" si="142"/>
        <v>1</v>
      </c>
      <c r="BY435">
        <f t="shared" si="143"/>
        <v>0</v>
      </c>
      <c r="BZ435">
        <f t="shared" si="144"/>
        <v>0</v>
      </c>
      <c r="CA435">
        <f t="shared" si="145"/>
        <v>0</v>
      </c>
      <c r="CB435">
        <f t="shared" si="146"/>
        <v>0</v>
      </c>
    </row>
    <row r="436" spans="1:80" x14ac:dyDescent="0.35">
      <c r="A436">
        <v>4.2371436999999998</v>
      </c>
      <c r="B436">
        <v>2010</v>
      </c>
      <c r="C436">
        <v>64</v>
      </c>
      <c r="D436">
        <v>1</v>
      </c>
      <c r="E436">
        <v>2</v>
      </c>
      <c r="F436">
        <v>2</v>
      </c>
      <c r="G436">
        <v>0</v>
      </c>
      <c r="H436">
        <v>37121</v>
      </c>
      <c r="I436">
        <v>10</v>
      </c>
      <c r="J436">
        <v>2</v>
      </c>
      <c r="K436">
        <v>164199</v>
      </c>
      <c r="L436">
        <v>2</v>
      </c>
      <c r="M436">
        <v>1</v>
      </c>
      <c r="N436">
        <v>20</v>
      </c>
      <c r="O436">
        <v>41011</v>
      </c>
      <c r="P436">
        <v>43820</v>
      </c>
      <c r="Q436" t="s">
        <v>71</v>
      </c>
      <c r="R436">
        <v>28529</v>
      </c>
      <c r="S436">
        <v>40390</v>
      </c>
      <c r="T436">
        <v>29590</v>
      </c>
      <c r="U436">
        <v>25000</v>
      </c>
      <c r="V436">
        <v>6826</v>
      </c>
      <c r="W436">
        <v>2724</v>
      </c>
      <c r="X436">
        <v>33722</v>
      </c>
      <c r="Y436">
        <v>496</v>
      </c>
      <c r="Z436">
        <v>3320</v>
      </c>
      <c r="AA436">
        <v>29689</v>
      </c>
      <c r="AB436">
        <v>5853</v>
      </c>
      <c r="AC436">
        <v>41401</v>
      </c>
      <c r="AD436">
        <v>3768</v>
      </c>
      <c r="AE436">
        <v>66</v>
      </c>
      <c r="AF436">
        <v>8856</v>
      </c>
      <c r="AG436">
        <v>3607</v>
      </c>
      <c r="AH436">
        <v>47</v>
      </c>
      <c r="AI436">
        <v>42</v>
      </c>
      <c r="AJ436">
        <v>8853</v>
      </c>
      <c r="AK436">
        <v>3722</v>
      </c>
      <c r="AL436" t="s">
        <v>62</v>
      </c>
      <c r="AM436" t="s">
        <v>62</v>
      </c>
      <c r="AN436" t="s">
        <v>62</v>
      </c>
      <c r="AO436" t="s">
        <v>62</v>
      </c>
      <c r="AP436" t="s">
        <v>62</v>
      </c>
      <c r="AQ436" t="s">
        <v>62</v>
      </c>
      <c r="AR436" t="s">
        <v>62</v>
      </c>
      <c r="AS436">
        <v>2</v>
      </c>
      <c r="AT436">
        <v>2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-99</v>
      </c>
      <c r="BB436">
        <v>-99</v>
      </c>
      <c r="BC436">
        <v>-99</v>
      </c>
      <c r="BD436">
        <v>-99</v>
      </c>
      <c r="BE436">
        <v>-99</v>
      </c>
      <c r="BF436">
        <v>-99</v>
      </c>
      <c r="BG436">
        <v>-99</v>
      </c>
      <c r="BH436">
        <f t="shared" si="126"/>
        <v>2</v>
      </c>
      <c r="BI436" t="str">
        <f t="shared" si="127"/>
        <v/>
      </c>
      <c r="BJ436" t="str">
        <f t="shared" si="128"/>
        <v/>
      </c>
      <c r="BK436" t="str">
        <f t="shared" si="129"/>
        <v/>
      </c>
      <c r="BL436" t="str">
        <f t="shared" si="130"/>
        <v/>
      </c>
      <c r="BM436" t="str">
        <f t="shared" si="131"/>
        <v/>
      </c>
      <c r="BN436" t="str">
        <f t="shared" si="132"/>
        <v/>
      </c>
      <c r="BO436" t="str">
        <f t="shared" si="133"/>
        <v/>
      </c>
      <c r="BP436" t="str">
        <f t="shared" si="134"/>
        <v/>
      </c>
      <c r="BQ436" t="str">
        <f t="shared" si="135"/>
        <v/>
      </c>
      <c r="BR436" t="str">
        <f t="shared" si="136"/>
        <v/>
      </c>
      <c r="BS436" t="str">
        <f t="shared" si="137"/>
        <v/>
      </c>
      <c r="BT436" t="str">
        <f t="shared" si="138"/>
        <v/>
      </c>
      <c r="BU436" t="str">
        <f t="shared" si="139"/>
        <v/>
      </c>
      <c r="BV436" t="str">
        <f t="shared" si="140"/>
        <v/>
      </c>
      <c r="BW436">
        <f t="shared" si="141"/>
        <v>2</v>
      </c>
      <c r="BX436">
        <f t="shared" si="142"/>
        <v>1</v>
      </c>
      <c r="BY436">
        <f t="shared" si="143"/>
        <v>0</v>
      </c>
      <c r="BZ436">
        <f t="shared" si="144"/>
        <v>1</v>
      </c>
      <c r="CA436">
        <f t="shared" si="145"/>
        <v>1</v>
      </c>
      <c r="CB436">
        <f t="shared" si="146"/>
        <v>0</v>
      </c>
    </row>
    <row r="437" spans="1:80" x14ac:dyDescent="0.35">
      <c r="A437">
        <v>5.3693093999999997</v>
      </c>
      <c r="B437">
        <v>2010</v>
      </c>
      <c r="C437">
        <v>64</v>
      </c>
      <c r="D437">
        <v>0</v>
      </c>
      <c r="E437">
        <v>1</v>
      </c>
      <c r="F437">
        <v>-9</v>
      </c>
      <c r="G437">
        <v>0</v>
      </c>
      <c r="H437">
        <v>47045</v>
      </c>
      <c r="I437">
        <v>32</v>
      </c>
      <c r="J437">
        <v>1</v>
      </c>
      <c r="K437">
        <v>305392</v>
      </c>
      <c r="L437">
        <v>1</v>
      </c>
      <c r="M437">
        <v>1</v>
      </c>
      <c r="N437">
        <v>5</v>
      </c>
      <c r="O437">
        <v>42821</v>
      </c>
      <c r="P437">
        <v>42653</v>
      </c>
      <c r="Q437">
        <v>41401</v>
      </c>
      <c r="R437">
        <v>4280</v>
      </c>
      <c r="S437">
        <v>4241</v>
      </c>
      <c r="T437">
        <v>5939</v>
      </c>
      <c r="U437">
        <v>2859</v>
      </c>
      <c r="V437">
        <v>25080</v>
      </c>
      <c r="W437">
        <v>78079</v>
      </c>
      <c r="X437" t="s">
        <v>61</v>
      </c>
      <c r="Y437" t="s">
        <v>61</v>
      </c>
      <c r="Z437" t="s">
        <v>61</v>
      </c>
      <c r="AA437" t="s">
        <v>61</v>
      </c>
      <c r="AB437" t="s">
        <v>61</v>
      </c>
      <c r="AC437" t="s">
        <v>61</v>
      </c>
      <c r="AD437">
        <v>3768</v>
      </c>
      <c r="AE437">
        <v>3723</v>
      </c>
      <c r="AF437">
        <v>66</v>
      </c>
      <c r="AG437">
        <v>8856</v>
      </c>
      <c r="AH437">
        <v>3607</v>
      </c>
      <c r="AI437">
        <v>47</v>
      </c>
      <c r="AJ437">
        <v>42</v>
      </c>
      <c r="AK437">
        <v>9969</v>
      </c>
      <c r="AL437" t="s">
        <v>62</v>
      </c>
      <c r="AM437" t="s">
        <v>62</v>
      </c>
      <c r="AN437" t="s">
        <v>62</v>
      </c>
      <c r="AO437" t="s">
        <v>62</v>
      </c>
      <c r="AP437" t="s">
        <v>62</v>
      </c>
      <c r="AQ437" t="s">
        <v>62</v>
      </c>
      <c r="AR437" t="s">
        <v>62</v>
      </c>
      <c r="AS437">
        <v>3</v>
      </c>
      <c r="AT437">
        <v>0</v>
      </c>
      <c r="AU437">
        <v>3</v>
      </c>
      <c r="AV437">
        <v>0</v>
      </c>
      <c r="AW437">
        <v>3</v>
      </c>
      <c r="AX437">
        <v>3</v>
      </c>
      <c r="AY437">
        <v>3</v>
      </c>
      <c r="AZ437">
        <v>3</v>
      </c>
      <c r="BA437">
        <v>-99</v>
      </c>
      <c r="BB437">
        <v>-99</v>
      </c>
      <c r="BC437">
        <v>-99</v>
      </c>
      <c r="BD437">
        <v>-99</v>
      </c>
      <c r="BE437">
        <v>-99</v>
      </c>
      <c r="BF437">
        <v>-99</v>
      </c>
      <c r="BG437">
        <v>-99</v>
      </c>
      <c r="BH437">
        <f t="shared" si="126"/>
        <v>3</v>
      </c>
      <c r="BI437" t="str">
        <f t="shared" si="127"/>
        <v/>
      </c>
      <c r="BJ437" t="str">
        <f t="shared" si="128"/>
        <v/>
      </c>
      <c r="BK437" t="str">
        <f t="shared" si="129"/>
        <v/>
      </c>
      <c r="BL437" t="str">
        <f t="shared" si="130"/>
        <v/>
      </c>
      <c r="BM437" t="str">
        <f t="shared" si="131"/>
        <v/>
      </c>
      <c r="BN437" t="str">
        <f t="shared" si="132"/>
        <v/>
      </c>
      <c r="BO437" t="str">
        <f t="shared" si="133"/>
        <v/>
      </c>
      <c r="BP437" t="str">
        <f t="shared" si="134"/>
        <v/>
      </c>
      <c r="BQ437" t="str">
        <f t="shared" si="135"/>
        <v/>
      </c>
      <c r="BR437" t="str">
        <f t="shared" si="136"/>
        <v/>
      </c>
      <c r="BS437" t="str">
        <f t="shared" si="137"/>
        <v/>
      </c>
      <c r="BT437" t="str">
        <f t="shared" si="138"/>
        <v/>
      </c>
      <c r="BU437" t="str">
        <f t="shared" si="139"/>
        <v/>
      </c>
      <c r="BV437" t="str">
        <f t="shared" si="140"/>
        <v/>
      </c>
      <c r="BW437">
        <f t="shared" si="141"/>
        <v>3</v>
      </c>
      <c r="BX437">
        <f t="shared" si="142"/>
        <v>1</v>
      </c>
      <c r="BY437">
        <f t="shared" si="143"/>
        <v>0</v>
      </c>
      <c r="BZ437">
        <f t="shared" si="144"/>
        <v>0</v>
      </c>
      <c r="CA437">
        <f t="shared" si="145"/>
        <v>0</v>
      </c>
      <c r="CB437">
        <f t="shared" si="146"/>
        <v>1</v>
      </c>
    </row>
    <row r="438" spans="1:80" x14ac:dyDescent="0.35">
      <c r="A438">
        <v>5.4190325000000001</v>
      </c>
      <c r="B438">
        <v>2010</v>
      </c>
      <c r="C438">
        <v>64</v>
      </c>
      <c r="D438">
        <v>0</v>
      </c>
      <c r="E438">
        <v>1</v>
      </c>
      <c r="F438">
        <v>3</v>
      </c>
      <c r="G438">
        <v>0</v>
      </c>
      <c r="H438">
        <v>55064</v>
      </c>
      <c r="I438">
        <v>2</v>
      </c>
      <c r="J438">
        <v>1</v>
      </c>
      <c r="K438">
        <v>85238</v>
      </c>
      <c r="L438">
        <v>2</v>
      </c>
      <c r="M438">
        <v>3</v>
      </c>
      <c r="N438">
        <v>1</v>
      </c>
      <c r="O438">
        <v>41071</v>
      </c>
      <c r="P438">
        <v>41401</v>
      </c>
      <c r="Q438">
        <v>28860</v>
      </c>
      <c r="R438">
        <v>3320</v>
      </c>
      <c r="S438">
        <v>4263</v>
      </c>
      <c r="T438">
        <v>5920</v>
      </c>
      <c r="U438">
        <v>4019</v>
      </c>
      <c r="V438">
        <v>4148</v>
      </c>
      <c r="W438" t="s">
        <v>61</v>
      </c>
      <c r="X438" t="s">
        <v>61</v>
      </c>
      <c r="Y438" t="s">
        <v>61</v>
      </c>
      <c r="Z438" t="s">
        <v>61</v>
      </c>
      <c r="AA438" t="s">
        <v>61</v>
      </c>
      <c r="AB438" t="s">
        <v>61</v>
      </c>
      <c r="AC438" t="s">
        <v>61</v>
      </c>
      <c r="AD438">
        <v>3768</v>
      </c>
      <c r="AE438">
        <v>66</v>
      </c>
      <c r="AF438">
        <v>48</v>
      </c>
      <c r="AG438">
        <v>44</v>
      </c>
      <c r="AH438">
        <v>41</v>
      </c>
      <c r="AI438">
        <v>8856</v>
      </c>
      <c r="AJ438">
        <v>3722</v>
      </c>
      <c r="AK438">
        <v>8856</v>
      </c>
      <c r="AL438">
        <v>3607</v>
      </c>
      <c r="AM438">
        <v>3722</v>
      </c>
      <c r="AN438" t="s">
        <v>62</v>
      </c>
      <c r="AO438" t="s">
        <v>62</v>
      </c>
      <c r="AP438" t="s">
        <v>62</v>
      </c>
      <c r="AQ438" t="s">
        <v>62</v>
      </c>
      <c r="AR438" t="s">
        <v>62</v>
      </c>
      <c r="AS438">
        <v>4</v>
      </c>
      <c r="AT438">
        <v>1</v>
      </c>
      <c r="AU438">
        <v>4</v>
      </c>
      <c r="AV438">
        <v>4</v>
      </c>
      <c r="AW438">
        <v>4</v>
      </c>
      <c r="AX438">
        <v>1</v>
      </c>
      <c r="AY438">
        <v>4</v>
      </c>
      <c r="AZ438">
        <v>4</v>
      </c>
      <c r="BA438">
        <v>4</v>
      </c>
      <c r="BB438">
        <v>1</v>
      </c>
      <c r="BC438">
        <v>-99</v>
      </c>
      <c r="BD438">
        <v>-99</v>
      </c>
      <c r="BE438">
        <v>-99</v>
      </c>
      <c r="BF438">
        <v>-99</v>
      </c>
      <c r="BG438">
        <v>-99</v>
      </c>
      <c r="BH438">
        <f t="shared" si="126"/>
        <v>4</v>
      </c>
      <c r="BI438" t="str">
        <f t="shared" si="127"/>
        <v/>
      </c>
      <c r="BJ438" t="str">
        <f t="shared" si="128"/>
        <v/>
      </c>
      <c r="BK438" t="str">
        <f t="shared" si="129"/>
        <v/>
      </c>
      <c r="BL438" t="str">
        <f t="shared" si="130"/>
        <v/>
      </c>
      <c r="BM438" t="str">
        <f t="shared" si="131"/>
        <v/>
      </c>
      <c r="BN438" t="str">
        <f t="shared" si="132"/>
        <v/>
      </c>
      <c r="BO438" t="str">
        <f t="shared" si="133"/>
        <v/>
      </c>
      <c r="BP438" t="str">
        <f t="shared" si="134"/>
        <v/>
      </c>
      <c r="BQ438" t="str">
        <f t="shared" si="135"/>
        <v/>
      </c>
      <c r="BR438" t="str">
        <f t="shared" si="136"/>
        <v/>
      </c>
      <c r="BS438" t="str">
        <f t="shared" si="137"/>
        <v/>
      </c>
      <c r="BT438" t="str">
        <f t="shared" si="138"/>
        <v/>
      </c>
      <c r="BU438" t="str">
        <f t="shared" si="139"/>
        <v/>
      </c>
      <c r="BV438" t="str">
        <f t="shared" si="140"/>
        <v/>
      </c>
      <c r="BW438">
        <f t="shared" si="141"/>
        <v>4</v>
      </c>
      <c r="BX438">
        <f t="shared" si="142"/>
        <v>1</v>
      </c>
      <c r="BY438">
        <f t="shared" si="143"/>
        <v>0</v>
      </c>
      <c r="BZ438">
        <f t="shared" si="144"/>
        <v>1</v>
      </c>
      <c r="CA438">
        <f t="shared" si="145"/>
        <v>1</v>
      </c>
      <c r="CB438">
        <f t="shared" si="146"/>
        <v>0</v>
      </c>
    </row>
    <row r="439" spans="1:80" x14ac:dyDescent="0.35">
      <c r="A439">
        <v>5.6696948000000003</v>
      </c>
      <c r="B439">
        <v>2011</v>
      </c>
      <c r="C439">
        <v>64</v>
      </c>
      <c r="D439">
        <v>0</v>
      </c>
      <c r="E439">
        <v>3</v>
      </c>
      <c r="F439">
        <v>-9</v>
      </c>
      <c r="G439">
        <v>0</v>
      </c>
      <c r="H439">
        <v>6624</v>
      </c>
      <c r="I439">
        <v>10</v>
      </c>
      <c r="J439">
        <v>4</v>
      </c>
      <c r="K439">
        <v>275007</v>
      </c>
      <c r="L439">
        <v>3</v>
      </c>
      <c r="M439">
        <v>-9</v>
      </c>
      <c r="N439">
        <v>1</v>
      </c>
      <c r="O439">
        <v>42299</v>
      </c>
      <c r="P439">
        <v>2866</v>
      </c>
      <c r="Q439">
        <v>389</v>
      </c>
      <c r="R439">
        <v>570</v>
      </c>
      <c r="S439" t="s">
        <v>81</v>
      </c>
      <c r="T439">
        <v>5845</v>
      </c>
      <c r="U439">
        <v>2760</v>
      </c>
      <c r="V439">
        <v>53100</v>
      </c>
      <c r="W439">
        <v>42731</v>
      </c>
      <c r="X439">
        <v>2639</v>
      </c>
      <c r="Y439">
        <v>51851</v>
      </c>
      <c r="Z439">
        <v>42821</v>
      </c>
      <c r="AA439">
        <v>99592</v>
      </c>
      <c r="AB439">
        <v>78552</v>
      </c>
      <c r="AC439">
        <v>99811</v>
      </c>
      <c r="AD439">
        <v>3766</v>
      </c>
      <c r="AE439">
        <v>3965</v>
      </c>
      <c r="AF439">
        <v>3768</v>
      </c>
      <c r="AG439">
        <v>3808</v>
      </c>
      <c r="AH439">
        <v>3956</v>
      </c>
      <c r="AI439">
        <v>3805</v>
      </c>
      <c r="AJ439">
        <v>3403</v>
      </c>
      <c r="AK439">
        <v>3479</v>
      </c>
      <c r="AL439">
        <v>3514</v>
      </c>
      <c r="AM439">
        <v>3482</v>
      </c>
      <c r="AN439">
        <v>3752</v>
      </c>
      <c r="AO439">
        <v>8674</v>
      </c>
      <c r="AP439">
        <v>3479</v>
      </c>
      <c r="AQ439">
        <v>3712</v>
      </c>
      <c r="AR439">
        <v>311</v>
      </c>
      <c r="AS439">
        <v>37</v>
      </c>
      <c r="AT439">
        <v>13</v>
      </c>
      <c r="AU439">
        <v>4</v>
      </c>
      <c r="AV439">
        <v>8</v>
      </c>
      <c r="AW439">
        <v>8</v>
      </c>
      <c r="AX439">
        <v>13</v>
      </c>
      <c r="AY439">
        <v>13</v>
      </c>
      <c r="AZ439">
        <v>19</v>
      </c>
      <c r="BA439">
        <v>37</v>
      </c>
      <c r="BB439">
        <v>38</v>
      </c>
      <c r="BC439">
        <v>13</v>
      </c>
      <c r="BD439">
        <v>39</v>
      </c>
      <c r="BE439">
        <v>39</v>
      </c>
      <c r="BF439">
        <v>13</v>
      </c>
      <c r="BG439">
        <v>31</v>
      </c>
      <c r="BH439" t="str">
        <f t="shared" si="126"/>
        <v/>
      </c>
      <c r="BI439" t="str">
        <f t="shared" si="127"/>
        <v/>
      </c>
      <c r="BJ439">
        <f t="shared" si="128"/>
        <v>4</v>
      </c>
      <c r="BK439" t="str">
        <f t="shared" si="129"/>
        <v/>
      </c>
      <c r="BL439" t="str">
        <f t="shared" si="130"/>
        <v/>
      </c>
      <c r="BM439" t="str">
        <f t="shared" si="131"/>
        <v/>
      </c>
      <c r="BN439" t="str">
        <f t="shared" si="132"/>
        <v/>
      </c>
      <c r="BO439" t="str">
        <f t="shared" si="133"/>
        <v/>
      </c>
      <c r="BP439" t="str">
        <f t="shared" si="134"/>
        <v/>
      </c>
      <c r="BQ439" t="str">
        <f t="shared" si="135"/>
        <v/>
      </c>
      <c r="BR439" t="str">
        <f t="shared" si="136"/>
        <v/>
      </c>
      <c r="BS439" t="str">
        <f t="shared" si="137"/>
        <v/>
      </c>
      <c r="BT439" t="str">
        <f t="shared" si="138"/>
        <v/>
      </c>
      <c r="BU439" t="str">
        <f t="shared" si="139"/>
        <v/>
      </c>
      <c r="BV439" t="str">
        <f t="shared" si="140"/>
        <v/>
      </c>
      <c r="BW439">
        <f t="shared" si="141"/>
        <v>4</v>
      </c>
      <c r="BX439">
        <f t="shared" si="142"/>
        <v>0</v>
      </c>
      <c r="BY439">
        <f t="shared" si="143"/>
        <v>0</v>
      </c>
      <c r="BZ439">
        <f t="shared" si="144"/>
        <v>0</v>
      </c>
      <c r="CA439">
        <f t="shared" si="145"/>
        <v>0</v>
      </c>
      <c r="CB439">
        <f t="shared" si="146"/>
        <v>0</v>
      </c>
    </row>
    <row r="440" spans="1:80" x14ac:dyDescent="0.35">
      <c r="A440">
        <v>5.6319147999999997</v>
      </c>
      <c r="B440">
        <v>2011</v>
      </c>
      <c r="C440">
        <v>64</v>
      </c>
      <c r="D440">
        <v>0</v>
      </c>
      <c r="E440">
        <v>2</v>
      </c>
      <c r="F440">
        <v>-9</v>
      </c>
      <c r="G440">
        <v>0</v>
      </c>
      <c r="H440">
        <v>6641</v>
      </c>
      <c r="I440">
        <v>70</v>
      </c>
      <c r="J440">
        <v>1</v>
      </c>
      <c r="K440">
        <v>1866758</v>
      </c>
      <c r="L440">
        <v>4</v>
      </c>
      <c r="M440">
        <v>-9</v>
      </c>
      <c r="N440">
        <v>6</v>
      </c>
      <c r="O440">
        <v>4241</v>
      </c>
      <c r="P440">
        <v>42822</v>
      </c>
      <c r="Q440">
        <v>41401</v>
      </c>
      <c r="R440">
        <v>70707</v>
      </c>
      <c r="S440">
        <v>70723</v>
      </c>
      <c r="T440">
        <v>70719</v>
      </c>
      <c r="U440">
        <v>99812</v>
      </c>
      <c r="V440">
        <v>4400</v>
      </c>
      <c r="W440" t="s">
        <v>101</v>
      </c>
      <c r="X440" t="s">
        <v>64</v>
      </c>
      <c r="Y440">
        <v>25040</v>
      </c>
      <c r="Z440">
        <v>5845</v>
      </c>
      <c r="AA440">
        <v>5853</v>
      </c>
      <c r="AB440">
        <v>58381</v>
      </c>
      <c r="AC440">
        <v>2761</v>
      </c>
      <c r="AD440">
        <v>3596</v>
      </c>
      <c r="AE440">
        <v>3768</v>
      </c>
      <c r="AF440">
        <v>9904</v>
      </c>
      <c r="AG440">
        <v>8848</v>
      </c>
      <c r="AH440">
        <v>8849</v>
      </c>
      <c r="AI440">
        <v>3964</v>
      </c>
      <c r="AJ440" t="s">
        <v>62</v>
      </c>
      <c r="AK440" t="s">
        <v>62</v>
      </c>
      <c r="AL440" t="s">
        <v>62</v>
      </c>
      <c r="AM440" t="s">
        <v>62</v>
      </c>
      <c r="AN440" t="s">
        <v>62</v>
      </c>
      <c r="AO440" t="s">
        <v>62</v>
      </c>
      <c r="AP440" t="s">
        <v>62</v>
      </c>
      <c r="AQ440" t="s">
        <v>62</v>
      </c>
      <c r="AR440" t="s">
        <v>62</v>
      </c>
      <c r="AS440">
        <v>4</v>
      </c>
      <c r="AT440">
        <v>4</v>
      </c>
      <c r="AU440">
        <v>6</v>
      </c>
      <c r="AV440">
        <v>4</v>
      </c>
      <c r="AW440">
        <v>4</v>
      </c>
      <c r="AX440">
        <v>4</v>
      </c>
      <c r="AY440">
        <v>-99</v>
      </c>
      <c r="AZ440">
        <v>-99</v>
      </c>
      <c r="BA440">
        <v>-99</v>
      </c>
      <c r="BB440">
        <v>-99</v>
      </c>
      <c r="BC440">
        <v>-99</v>
      </c>
      <c r="BD440">
        <v>-99</v>
      </c>
      <c r="BE440">
        <v>-99</v>
      </c>
      <c r="BF440">
        <v>-99</v>
      </c>
      <c r="BG440">
        <v>-99</v>
      </c>
      <c r="BH440" t="str">
        <f t="shared" si="126"/>
        <v/>
      </c>
      <c r="BI440">
        <f t="shared" si="127"/>
        <v>4</v>
      </c>
      <c r="BJ440" t="str">
        <f t="shared" si="128"/>
        <v/>
      </c>
      <c r="BK440" t="str">
        <f t="shared" si="129"/>
        <v/>
      </c>
      <c r="BL440" t="str">
        <f t="shared" si="130"/>
        <v/>
      </c>
      <c r="BM440" t="str">
        <f t="shared" si="131"/>
        <v/>
      </c>
      <c r="BN440" t="str">
        <f t="shared" si="132"/>
        <v/>
      </c>
      <c r="BO440" t="str">
        <f t="shared" si="133"/>
        <v/>
      </c>
      <c r="BP440" t="str">
        <f t="shared" si="134"/>
        <v/>
      </c>
      <c r="BQ440" t="str">
        <f t="shared" si="135"/>
        <v/>
      </c>
      <c r="BR440" t="str">
        <f t="shared" si="136"/>
        <v/>
      </c>
      <c r="BS440" t="str">
        <f t="shared" si="137"/>
        <v/>
      </c>
      <c r="BT440" t="str">
        <f t="shared" si="138"/>
        <v/>
      </c>
      <c r="BU440" t="str">
        <f t="shared" si="139"/>
        <v/>
      </c>
      <c r="BV440" t="str">
        <f t="shared" si="140"/>
        <v/>
      </c>
      <c r="BW440">
        <f t="shared" si="141"/>
        <v>4</v>
      </c>
      <c r="BX440">
        <f t="shared" si="142"/>
        <v>0</v>
      </c>
      <c r="BY440">
        <f t="shared" si="143"/>
        <v>0</v>
      </c>
      <c r="BZ440">
        <f t="shared" si="144"/>
        <v>0</v>
      </c>
      <c r="CA440">
        <f t="shared" si="145"/>
        <v>0</v>
      </c>
      <c r="CB440">
        <f t="shared" si="146"/>
        <v>0</v>
      </c>
    </row>
    <row r="441" spans="1:80" x14ac:dyDescent="0.35">
      <c r="A441">
        <v>4.6516884000000003</v>
      </c>
      <c r="B441">
        <v>2011</v>
      </c>
      <c r="C441">
        <v>64</v>
      </c>
      <c r="D441">
        <v>1</v>
      </c>
      <c r="E441">
        <v>3</v>
      </c>
      <c r="F441">
        <v>-9</v>
      </c>
      <c r="G441">
        <v>1</v>
      </c>
      <c r="H441">
        <v>17260</v>
      </c>
      <c r="I441">
        <v>8</v>
      </c>
      <c r="J441">
        <v>1</v>
      </c>
      <c r="K441">
        <v>441859</v>
      </c>
      <c r="L441">
        <v>4</v>
      </c>
      <c r="M441">
        <v>3</v>
      </c>
      <c r="N441">
        <v>20</v>
      </c>
      <c r="O441">
        <v>41011</v>
      </c>
      <c r="P441">
        <v>2536</v>
      </c>
      <c r="Q441">
        <v>6829</v>
      </c>
      <c r="R441">
        <v>4589</v>
      </c>
      <c r="S441">
        <v>42731</v>
      </c>
      <c r="T441">
        <v>4019</v>
      </c>
      <c r="U441">
        <v>53081</v>
      </c>
      <c r="V441">
        <v>4280</v>
      </c>
      <c r="W441">
        <v>41401</v>
      </c>
      <c r="X441">
        <v>60000</v>
      </c>
      <c r="Y441">
        <v>78830</v>
      </c>
      <c r="Z441">
        <v>27802</v>
      </c>
      <c r="AA441">
        <v>4240</v>
      </c>
      <c r="AB441">
        <v>4241</v>
      </c>
      <c r="AC441">
        <v>4242</v>
      </c>
      <c r="AD441">
        <v>3768</v>
      </c>
      <c r="AE441">
        <v>3722</v>
      </c>
      <c r="AF441">
        <v>66</v>
      </c>
      <c r="AG441">
        <v>3607</v>
      </c>
      <c r="AH441">
        <v>8856</v>
      </c>
      <c r="AI441">
        <v>8853</v>
      </c>
      <c r="AJ441">
        <v>8842</v>
      </c>
      <c r="AK441">
        <v>3722</v>
      </c>
      <c r="AL441">
        <v>8856</v>
      </c>
      <c r="AM441">
        <v>8853</v>
      </c>
      <c r="AN441">
        <v>46</v>
      </c>
      <c r="AO441">
        <v>41</v>
      </c>
      <c r="AP441">
        <v>8844</v>
      </c>
      <c r="AQ441">
        <v>3964</v>
      </c>
      <c r="AR441" t="s">
        <v>62</v>
      </c>
      <c r="AS441">
        <v>6</v>
      </c>
      <c r="AT441">
        <v>0</v>
      </c>
      <c r="AU441">
        <v>6</v>
      </c>
      <c r="AV441">
        <v>6</v>
      </c>
      <c r="AW441">
        <v>0</v>
      </c>
      <c r="AX441">
        <v>0</v>
      </c>
      <c r="AY441">
        <v>0</v>
      </c>
      <c r="AZ441">
        <v>6</v>
      </c>
      <c r="BA441">
        <v>6</v>
      </c>
      <c r="BB441">
        <v>6</v>
      </c>
      <c r="BC441">
        <v>6</v>
      </c>
      <c r="BD441">
        <v>6</v>
      </c>
      <c r="BE441">
        <v>0</v>
      </c>
      <c r="BF441">
        <v>6</v>
      </c>
      <c r="BG441">
        <v>-99</v>
      </c>
      <c r="BH441">
        <f t="shared" si="126"/>
        <v>6</v>
      </c>
      <c r="BI441" t="str">
        <f t="shared" si="127"/>
        <v/>
      </c>
      <c r="BJ441" t="str">
        <f t="shared" si="128"/>
        <v/>
      </c>
      <c r="BK441" t="str">
        <f t="shared" si="129"/>
        <v/>
      </c>
      <c r="BL441" t="str">
        <f t="shared" si="130"/>
        <v/>
      </c>
      <c r="BM441" t="str">
        <f t="shared" si="131"/>
        <v/>
      </c>
      <c r="BN441" t="str">
        <f t="shared" si="132"/>
        <v/>
      </c>
      <c r="BO441" t="str">
        <f t="shared" si="133"/>
        <v/>
      </c>
      <c r="BP441" t="str">
        <f t="shared" si="134"/>
        <v/>
      </c>
      <c r="BQ441" t="str">
        <f t="shared" si="135"/>
        <v/>
      </c>
      <c r="BR441" t="str">
        <f t="shared" si="136"/>
        <v/>
      </c>
      <c r="BS441" t="str">
        <f t="shared" si="137"/>
        <v/>
      </c>
      <c r="BT441" t="str">
        <f t="shared" si="138"/>
        <v/>
      </c>
      <c r="BU441" t="str">
        <f t="shared" si="139"/>
        <v/>
      </c>
      <c r="BV441" t="str">
        <f t="shared" si="140"/>
        <v/>
      </c>
      <c r="BW441">
        <f t="shared" si="141"/>
        <v>6</v>
      </c>
      <c r="BX441">
        <f t="shared" si="142"/>
        <v>1</v>
      </c>
      <c r="BY441">
        <f t="shared" si="143"/>
        <v>0</v>
      </c>
      <c r="BZ441">
        <f t="shared" si="144"/>
        <v>1</v>
      </c>
      <c r="CA441">
        <f t="shared" si="145"/>
        <v>1</v>
      </c>
      <c r="CB441">
        <f t="shared" si="146"/>
        <v>1</v>
      </c>
    </row>
    <row r="442" spans="1:80" x14ac:dyDescent="0.35">
      <c r="A442">
        <v>4.5205622999999999</v>
      </c>
      <c r="B442">
        <v>2011</v>
      </c>
      <c r="C442">
        <v>64</v>
      </c>
      <c r="D442">
        <v>1</v>
      </c>
      <c r="E442">
        <v>2</v>
      </c>
      <c r="F442">
        <v>-9</v>
      </c>
      <c r="G442">
        <v>1</v>
      </c>
      <c r="H442">
        <v>18007</v>
      </c>
      <c r="I442">
        <v>11</v>
      </c>
      <c r="J442">
        <v>1</v>
      </c>
      <c r="K442">
        <v>353192</v>
      </c>
      <c r="L442">
        <v>1</v>
      </c>
      <c r="M442">
        <v>3</v>
      </c>
      <c r="N442">
        <v>20</v>
      </c>
      <c r="O442">
        <v>74749</v>
      </c>
      <c r="P442">
        <v>5185</v>
      </c>
      <c r="Q442">
        <v>389</v>
      </c>
      <c r="R442">
        <v>99592</v>
      </c>
      <c r="S442">
        <v>11289</v>
      </c>
      <c r="T442">
        <v>99811</v>
      </c>
      <c r="U442">
        <v>78551</v>
      </c>
      <c r="V442">
        <v>4240</v>
      </c>
      <c r="W442">
        <v>4019</v>
      </c>
      <c r="X442">
        <v>4168</v>
      </c>
      <c r="Y442">
        <v>49320</v>
      </c>
      <c r="Z442">
        <v>2809</v>
      </c>
      <c r="AA442">
        <v>28529</v>
      </c>
      <c r="AB442" t="s">
        <v>65</v>
      </c>
      <c r="AC442" t="s">
        <v>61</v>
      </c>
      <c r="AD442">
        <v>3524</v>
      </c>
      <c r="AE442">
        <v>3959</v>
      </c>
      <c r="AF442">
        <v>3403</v>
      </c>
      <c r="AG442">
        <v>3403</v>
      </c>
      <c r="AH442">
        <v>3479</v>
      </c>
      <c r="AI442">
        <v>3403</v>
      </c>
      <c r="AJ442">
        <v>3768</v>
      </c>
      <c r="AK442">
        <v>3961</v>
      </c>
      <c r="AL442">
        <v>3966</v>
      </c>
      <c r="AM442">
        <v>9904</v>
      </c>
      <c r="AN442">
        <v>9905</v>
      </c>
      <c r="AO442">
        <v>9907</v>
      </c>
      <c r="AP442">
        <v>9672</v>
      </c>
      <c r="AQ442">
        <v>12</v>
      </c>
      <c r="AR442">
        <v>9969</v>
      </c>
      <c r="AS442">
        <v>1</v>
      </c>
      <c r="AT442">
        <v>1</v>
      </c>
      <c r="AU442">
        <v>4</v>
      </c>
      <c r="AV442">
        <v>5</v>
      </c>
      <c r="AW442">
        <v>5</v>
      </c>
      <c r="AX442">
        <v>6</v>
      </c>
      <c r="AY442">
        <v>6</v>
      </c>
      <c r="AZ442">
        <v>1</v>
      </c>
      <c r="BA442">
        <v>4</v>
      </c>
      <c r="BB442">
        <v>5</v>
      </c>
      <c r="BC442">
        <v>6</v>
      </c>
      <c r="BD442">
        <v>5</v>
      </c>
      <c r="BE442">
        <v>1</v>
      </c>
      <c r="BF442">
        <v>2</v>
      </c>
      <c r="BG442">
        <v>3</v>
      </c>
      <c r="BH442" t="str">
        <f t="shared" si="126"/>
        <v/>
      </c>
      <c r="BI442" t="str">
        <f t="shared" si="127"/>
        <v/>
      </c>
      <c r="BJ442" t="str">
        <f t="shared" si="128"/>
        <v/>
      </c>
      <c r="BK442" t="str">
        <f t="shared" si="129"/>
        <v/>
      </c>
      <c r="BL442" t="str">
        <f t="shared" si="130"/>
        <v/>
      </c>
      <c r="BM442" t="str">
        <f t="shared" si="131"/>
        <v/>
      </c>
      <c r="BN442">
        <f t="shared" si="132"/>
        <v>6</v>
      </c>
      <c r="BO442" t="str">
        <f t="shared" si="133"/>
        <v/>
      </c>
      <c r="BP442" t="str">
        <f t="shared" si="134"/>
        <v/>
      </c>
      <c r="BQ442" t="str">
        <f t="shared" si="135"/>
        <v/>
      </c>
      <c r="BR442" t="str">
        <f t="shared" si="136"/>
        <v/>
      </c>
      <c r="BS442" t="str">
        <f t="shared" si="137"/>
        <v/>
      </c>
      <c r="BT442" t="str">
        <f t="shared" si="138"/>
        <v/>
      </c>
      <c r="BU442" t="str">
        <f t="shared" si="139"/>
        <v/>
      </c>
      <c r="BV442" t="str">
        <f t="shared" si="140"/>
        <v/>
      </c>
      <c r="BW442">
        <f t="shared" si="141"/>
        <v>6</v>
      </c>
      <c r="BX442">
        <f t="shared" si="142"/>
        <v>0</v>
      </c>
      <c r="BY442">
        <f t="shared" si="143"/>
        <v>1</v>
      </c>
      <c r="BZ442">
        <f t="shared" si="144"/>
        <v>0</v>
      </c>
      <c r="CA442">
        <f t="shared" si="145"/>
        <v>0</v>
      </c>
      <c r="CB442">
        <f t="shared" si="146"/>
        <v>0</v>
      </c>
    </row>
    <row r="443" spans="1:80" x14ac:dyDescent="0.35">
      <c r="A443">
        <v>4.5547652999999997</v>
      </c>
      <c r="B443">
        <v>2011</v>
      </c>
      <c r="C443">
        <v>64</v>
      </c>
      <c r="D443">
        <v>0</v>
      </c>
      <c r="E443">
        <v>4</v>
      </c>
      <c r="F443">
        <v>-9</v>
      </c>
      <c r="G443">
        <v>1</v>
      </c>
      <c r="H443">
        <v>21090</v>
      </c>
      <c r="I443">
        <v>10</v>
      </c>
      <c r="J443">
        <v>1</v>
      </c>
      <c r="K443">
        <v>160524</v>
      </c>
      <c r="L443">
        <v>1</v>
      </c>
      <c r="M443">
        <v>1</v>
      </c>
      <c r="N443">
        <v>1</v>
      </c>
      <c r="O443">
        <v>41401</v>
      </c>
      <c r="P443">
        <v>41402</v>
      </c>
      <c r="Q443">
        <v>4019</v>
      </c>
      <c r="R443">
        <v>2724</v>
      </c>
      <c r="S443">
        <v>41012</v>
      </c>
      <c r="T443">
        <v>7140</v>
      </c>
      <c r="U443" t="s">
        <v>61</v>
      </c>
      <c r="V443" t="s">
        <v>61</v>
      </c>
      <c r="W443" t="s">
        <v>61</v>
      </c>
      <c r="X443" t="s">
        <v>61</v>
      </c>
      <c r="Y443" t="s">
        <v>61</v>
      </c>
      <c r="Z443" t="s">
        <v>61</v>
      </c>
      <c r="AA443" t="s">
        <v>61</v>
      </c>
      <c r="AB443" t="s">
        <v>61</v>
      </c>
      <c r="AC443" t="s">
        <v>61</v>
      </c>
      <c r="AD443">
        <v>3768</v>
      </c>
      <c r="AE443">
        <v>3722</v>
      </c>
      <c r="AF443">
        <v>66</v>
      </c>
      <c r="AG443">
        <v>3606</v>
      </c>
      <c r="AH443">
        <v>8856</v>
      </c>
      <c r="AI443">
        <v>8853</v>
      </c>
      <c r="AJ443">
        <v>45</v>
      </c>
      <c r="AK443">
        <v>40</v>
      </c>
      <c r="AL443" t="s">
        <v>62</v>
      </c>
      <c r="AM443" t="s">
        <v>62</v>
      </c>
      <c r="AN443" t="s">
        <v>62</v>
      </c>
      <c r="AO443" t="s">
        <v>62</v>
      </c>
      <c r="AP443" t="s">
        <v>62</v>
      </c>
      <c r="AQ443" t="s">
        <v>62</v>
      </c>
      <c r="AR443" t="s">
        <v>62</v>
      </c>
      <c r="AS443">
        <v>7</v>
      </c>
      <c r="AT443">
        <v>7</v>
      </c>
      <c r="AU443">
        <v>7</v>
      </c>
      <c r="AV443">
        <v>7</v>
      </c>
      <c r="AW443">
        <v>7</v>
      </c>
      <c r="AX443">
        <v>7</v>
      </c>
      <c r="AY443">
        <v>7</v>
      </c>
      <c r="AZ443">
        <v>7</v>
      </c>
      <c r="BA443">
        <v>-99</v>
      </c>
      <c r="BB443">
        <v>-99</v>
      </c>
      <c r="BC443">
        <v>-99</v>
      </c>
      <c r="BD443">
        <v>-99</v>
      </c>
      <c r="BE443">
        <v>-99</v>
      </c>
      <c r="BF443">
        <v>-99</v>
      </c>
      <c r="BG443">
        <v>-99</v>
      </c>
      <c r="BH443">
        <f t="shared" si="126"/>
        <v>7</v>
      </c>
      <c r="BI443" t="str">
        <f t="shared" si="127"/>
        <v/>
      </c>
      <c r="BJ443" t="str">
        <f t="shared" si="128"/>
        <v/>
      </c>
      <c r="BK443" t="str">
        <f t="shared" si="129"/>
        <v/>
      </c>
      <c r="BL443" t="str">
        <f t="shared" si="130"/>
        <v/>
      </c>
      <c r="BM443" t="str">
        <f t="shared" si="131"/>
        <v/>
      </c>
      <c r="BN443" t="str">
        <f t="shared" si="132"/>
        <v/>
      </c>
      <c r="BO443" t="str">
        <f t="shared" si="133"/>
        <v/>
      </c>
      <c r="BP443" t="str">
        <f t="shared" si="134"/>
        <v/>
      </c>
      <c r="BQ443" t="str">
        <f t="shared" si="135"/>
        <v/>
      </c>
      <c r="BR443" t="str">
        <f t="shared" si="136"/>
        <v/>
      </c>
      <c r="BS443" t="str">
        <f t="shared" si="137"/>
        <v/>
      </c>
      <c r="BT443" t="str">
        <f t="shared" si="138"/>
        <v/>
      </c>
      <c r="BU443" t="str">
        <f t="shared" si="139"/>
        <v/>
      </c>
      <c r="BV443" t="str">
        <f t="shared" si="140"/>
        <v/>
      </c>
      <c r="BW443">
        <f t="shared" si="141"/>
        <v>7</v>
      </c>
      <c r="BX443">
        <f t="shared" si="142"/>
        <v>1</v>
      </c>
      <c r="BY443">
        <f t="shared" si="143"/>
        <v>0</v>
      </c>
      <c r="BZ443">
        <f t="shared" si="144"/>
        <v>1</v>
      </c>
      <c r="CA443">
        <f t="shared" si="145"/>
        <v>1</v>
      </c>
      <c r="CB443">
        <f t="shared" si="146"/>
        <v>0</v>
      </c>
    </row>
    <row r="444" spans="1:80" x14ac:dyDescent="0.35">
      <c r="A444">
        <v>4.6285534999999998</v>
      </c>
      <c r="B444">
        <v>2011</v>
      </c>
      <c r="C444">
        <v>64</v>
      </c>
      <c r="D444">
        <v>0</v>
      </c>
      <c r="E444">
        <v>2</v>
      </c>
      <c r="F444">
        <v>-8</v>
      </c>
      <c r="G444">
        <v>0</v>
      </c>
      <c r="H444">
        <v>24085</v>
      </c>
      <c r="I444">
        <v>33</v>
      </c>
      <c r="J444">
        <v>6</v>
      </c>
      <c r="K444">
        <v>144869</v>
      </c>
      <c r="L444">
        <v>4</v>
      </c>
      <c r="M444">
        <v>2</v>
      </c>
      <c r="N444">
        <v>5</v>
      </c>
      <c r="O444">
        <v>41071</v>
      </c>
      <c r="P444">
        <v>5119</v>
      </c>
      <c r="Q444">
        <v>1985</v>
      </c>
      <c r="R444">
        <v>41401</v>
      </c>
      <c r="S444">
        <v>3051</v>
      </c>
      <c r="T444" t="s">
        <v>122</v>
      </c>
      <c r="U444">
        <v>4019</v>
      </c>
      <c r="V444" t="s">
        <v>76</v>
      </c>
      <c r="W444">
        <v>79902</v>
      </c>
      <c r="X444" t="s">
        <v>74</v>
      </c>
      <c r="Y444" t="s">
        <v>61</v>
      </c>
      <c r="Z444" t="s">
        <v>61</v>
      </c>
      <c r="AA444" t="s">
        <v>61</v>
      </c>
      <c r="AB444" t="s">
        <v>61</v>
      </c>
      <c r="AC444" t="s">
        <v>61</v>
      </c>
      <c r="AD444">
        <v>3768</v>
      </c>
      <c r="AE444">
        <v>3723</v>
      </c>
      <c r="AF444">
        <v>66</v>
      </c>
      <c r="AG444">
        <v>3607</v>
      </c>
      <c r="AH444">
        <v>47</v>
      </c>
      <c r="AI444">
        <v>42</v>
      </c>
      <c r="AJ444">
        <v>8856</v>
      </c>
      <c r="AK444">
        <v>8853</v>
      </c>
      <c r="AL444">
        <v>3722</v>
      </c>
      <c r="AM444">
        <v>8856</v>
      </c>
      <c r="AN444">
        <v>8853</v>
      </c>
      <c r="AO444">
        <v>8872</v>
      </c>
      <c r="AP444" t="s">
        <v>62</v>
      </c>
      <c r="AQ444" t="s">
        <v>62</v>
      </c>
      <c r="AR444" t="s">
        <v>62</v>
      </c>
      <c r="AS444">
        <v>7</v>
      </c>
      <c r="AT444">
        <v>7</v>
      </c>
      <c r="AU444">
        <v>7</v>
      </c>
      <c r="AV444">
        <v>7</v>
      </c>
      <c r="AW444">
        <v>7</v>
      </c>
      <c r="AX444">
        <v>7</v>
      </c>
      <c r="AY444">
        <v>7</v>
      </c>
      <c r="AZ444">
        <v>7</v>
      </c>
      <c r="BA444">
        <v>0</v>
      </c>
      <c r="BB444">
        <v>0</v>
      </c>
      <c r="BC444">
        <v>0</v>
      </c>
      <c r="BD444">
        <v>6</v>
      </c>
      <c r="BE444">
        <v>-99</v>
      </c>
      <c r="BF444">
        <v>-99</v>
      </c>
      <c r="BG444">
        <v>-99</v>
      </c>
      <c r="BH444">
        <f t="shared" si="126"/>
        <v>7</v>
      </c>
      <c r="BI444" t="str">
        <f t="shared" si="127"/>
        <v/>
      </c>
      <c r="BJ444" t="str">
        <f t="shared" si="128"/>
        <v/>
      </c>
      <c r="BK444" t="str">
        <f t="shared" si="129"/>
        <v/>
      </c>
      <c r="BL444" t="str">
        <f t="shared" si="130"/>
        <v/>
      </c>
      <c r="BM444" t="str">
        <f t="shared" si="131"/>
        <v/>
      </c>
      <c r="BN444" t="str">
        <f t="shared" si="132"/>
        <v/>
      </c>
      <c r="BO444" t="str">
        <f t="shared" si="133"/>
        <v/>
      </c>
      <c r="BP444" t="str">
        <f t="shared" si="134"/>
        <v/>
      </c>
      <c r="BQ444" t="str">
        <f t="shared" si="135"/>
        <v/>
      </c>
      <c r="BR444" t="str">
        <f t="shared" si="136"/>
        <v/>
      </c>
      <c r="BS444" t="str">
        <f t="shared" si="137"/>
        <v/>
      </c>
      <c r="BT444" t="str">
        <f t="shared" si="138"/>
        <v/>
      </c>
      <c r="BU444" t="str">
        <f t="shared" si="139"/>
        <v/>
      </c>
      <c r="BV444" t="str">
        <f t="shared" si="140"/>
        <v/>
      </c>
      <c r="BW444">
        <f t="shared" si="141"/>
        <v>7</v>
      </c>
      <c r="BX444">
        <f t="shared" si="142"/>
        <v>1</v>
      </c>
      <c r="BY444">
        <f t="shared" si="143"/>
        <v>0</v>
      </c>
      <c r="BZ444">
        <f t="shared" si="144"/>
        <v>1</v>
      </c>
      <c r="CA444">
        <f t="shared" si="145"/>
        <v>1</v>
      </c>
      <c r="CB444">
        <f t="shared" si="146"/>
        <v>0</v>
      </c>
    </row>
    <row r="445" spans="1:80" x14ac:dyDescent="0.35">
      <c r="A445">
        <v>4.5205622999999999</v>
      </c>
      <c r="B445">
        <v>2011</v>
      </c>
      <c r="C445">
        <v>64</v>
      </c>
      <c r="D445">
        <v>0</v>
      </c>
      <c r="E445">
        <v>3</v>
      </c>
      <c r="F445">
        <v>-9</v>
      </c>
      <c r="G445">
        <v>1</v>
      </c>
      <c r="H445">
        <v>26022</v>
      </c>
      <c r="I445">
        <v>9</v>
      </c>
      <c r="J445">
        <v>-9</v>
      </c>
      <c r="K445">
        <v>111603</v>
      </c>
      <c r="L445">
        <v>3</v>
      </c>
      <c r="M445">
        <v>2</v>
      </c>
      <c r="N445">
        <v>1</v>
      </c>
      <c r="O445">
        <v>41011</v>
      </c>
      <c r="P445">
        <v>4275</v>
      </c>
      <c r="Q445">
        <v>41041</v>
      </c>
      <c r="R445">
        <v>51881</v>
      </c>
      <c r="S445">
        <v>570</v>
      </c>
      <c r="T445">
        <v>78551</v>
      </c>
      <c r="U445">
        <v>34830</v>
      </c>
      <c r="V445">
        <v>5070</v>
      </c>
      <c r="W445">
        <v>48241</v>
      </c>
      <c r="X445">
        <v>56881</v>
      </c>
      <c r="Y445">
        <v>1122</v>
      </c>
      <c r="Z445">
        <v>2639</v>
      </c>
      <c r="AA445">
        <v>2761</v>
      </c>
      <c r="AB445">
        <v>2851</v>
      </c>
      <c r="AC445">
        <v>4271</v>
      </c>
      <c r="AD445">
        <v>3766</v>
      </c>
      <c r="AE445">
        <v>3768</v>
      </c>
      <c r="AF445">
        <v>3794</v>
      </c>
      <c r="AG445">
        <v>3931</v>
      </c>
      <c r="AH445">
        <v>3816</v>
      </c>
      <c r="AI445">
        <v>3764</v>
      </c>
      <c r="AJ445">
        <v>8842</v>
      </c>
      <c r="AK445">
        <v>3721</v>
      </c>
      <c r="AL445">
        <v>8848</v>
      </c>
      <c r="AM445">
        <v>8968</v>
      </c>
      <c r="AN445">
        <v>8964</v>
      </c>
      <c r="AO445">
        <v>3897</v>
      </c>
      <c r="AP445">
        <v>8872</v>
      </c>
      <c r="AQ445">
        <v>4513</v>
      </c>
      <c r="AR445">
        <v>3491</v>
      </c>
      <c r="AS445">
        <v>22</v>
      </c>
      <c r="AT445">
        <v>7</v>
      </c>
      <c r="AU445">
        <v>42</v>
      </c>
      <c r="AV445">
        <v>22</v>
      </c>
      <c r="AW445">
        <v>22</v>
      </c>
      <c r="AX445">
        <v>22</v>
      </c>
      <c r="AY445">
        <v>7</v>
      </c>
      <c r="AZ445">
        <v>7</v>
      </c>
      <c r="BA445">
        <v>7</v>
      </c>
      <c r="BB445">
        <v>7</v>
      </c>
      <c r="BC445">
        <v>7</v>
      </c>
      <c r="BD445">
        <v>14</v>
      </c>
      <c r="BE445">
        <v>23</v>
      </c>
      <c r="BF445">
        <v>36</v>
      </c>
      <c r="BG445">
        <v>43</v>
      </c>
      <c r="BH445" t="str">
        <f t="shared" si="126"/>
        <v/>
      </c>
      <c r="BI445">
        <f t="shared" si="127"/>
        <v>7</v>
      </c>
      <c r="BJ445" t="str">
        <f t="shared" si="128"/>
        <v/>
      </c>
      <c r="BK445" t="str">
        <f t="shared" si="129"/>
        <v/>
      </c>
      <c r="BL445" t="str">
        <f t="shared" si="130"/>
        <v/>
      </c>
      <c r="BM445" t="str">
        <f t="shared" si="131"/>
        <v/>
      </c>
      <c r="BN445" t="str">
        <f t="shared" si="132"/>
        <v/>
      </c>
      <c r="BO445" t="str">
        <f t="shared" si="133"/>
        <v/>
      </c>
      <c r="BP445" t="str">
        <f t="shared" si="134"/>
        <v/>
      </c>
      <c r="BQ445" t="str">
        <f t="shared" si="135"/>
        <v/>
      </c>
      <c r="BR445" t="str">
        <f t="shared" si="136"/>
        <v/>
      </c>
      <c r="BS445" t="str">
        <f t="shared" si="137"/>
        <v/>
      </c>
      <c r="BT445" t="str">
        <f t="shared" si="138"/>
        <v/>
      </c>
      <c r="BU445" t="str">
        <f t="shared" si="139"/>
        <v/>
      </c>
      <c r="BV445" t="str">
        <f t="shared" si="140"/>
        <v/>
      </c>
      <c r="BW445">
        <f t="shared" si="141"/>
        <v>7</v>
      </c>
      <c r="BX445">
        <f t="shared" si="142"/>
        <v>0</v>
      </c>
      <c r="BY445">
        <f t="shared" si="143"/>
        <v>1</v>
      </c>
      <c r="BZ445">
        <f t="shared" si="144"/>
        <v>2</v>
      </c>
      <c r="CA445">
        <f t="shared" si="145"/>
        <v>2</v>
      </c>
      <c r="CB445">
        <f t="shared" si="146"/>
        <v>0</v>
      </c>
    </row>
    <row r="446" spans="1:80" x14ac:dyDescent="0.35">
      <c r="A446">
        <v>4.5205622999999999</v>
      </c>
      <c r="B446">
        <v>2011</v>
      </c>
      <c r="C446">
        <v>64</v>
      </c>
      <c r="D446">
        <v>1</v>
      </c>
      <c r="E446">
        <v>2</v>
      </c>
      <c r="F446">
        <v>-9</v>
      </c>
      <c r="G446">
        <v>1</v>
      </c>
      <c r="H446">
        <v>26022</v>
      </c>
      <c r="I446">
        <v>9</v>
      </c>
      <c r="J446">
        <v>-9</v>
      </c>
      <c r="K446">
        <v>192206</v>
      </c>
      <c r="L446">
        <v>3</v>
      </c>
      <c r="M446">
        <v>2</v>
      </c>
      <c r="N446">
        <v>20</v>
      </c>
      <c r="O446">
        <v>41071</v>
      </c>
      <c r="P446">
        <v>486</v>
      </c>
      <c r="Q446">
        <v>51881</v>
      </c>
      <c r="R446">
        <v>389</v>
      </c>
      <c r="S446">
        <v>78551</v>
      </c>
      <c r="T446">
        <v>42821</v>
      </c>
      <c r="U446">
        <v>4271</v>
      </c>
      <c r="V446">
        <v>5845</v>
      </c>
      <c r="W446">
        <v>5849</v>
      </c>
      <c r="X446">
        <v>99591</v>
      </c>
      <c r="Y446">
        <v>5920</v>
      </c>
      <c r="Z446">
        <v>42731</v>
      </c>
      <c r="AA446">
        <v>41402</v>
      </c>
      <c r="AB446">
        <v>40491</v>
      </c>
      <c r="AC446">
        <v>99931</v>
      </c>
      <c r="AD446">
        <v>3768</v>
      </c>
      <c r="AE446">
        <v>3721</v>
      </c>
      <c r="AF446">
        <v>9671</v>
      </c>
      <c r="AG446">
        <v>9604</v>
      </c>
      <c r="AH446">
        <v>9744</v>
      </c>
      <c r="AI446" t="s">
        <v>62</v>
      </c>
      <c r="AJ446" t="s">
        <v>62</v>
      </c>
      <c r="AK446" t="s">
        <v>62</v>
      </c>
      <c r="AL446" t="s">
        <v>62</v>
      </c>
      <c r="AM446" t="s">
        <v>62</v>
      </c>
      <c r="AN446" t="s">
        <v>62</v>
      </c>
      <c r="AO446" t="s">
        <v>62</v>
      </c>
      <c r="AP446" t="s">
        <v>62</v>
      </c>
      <c r="AQ446" t="s">
        <v>62</v>
      </c>
      <c r="AR446" t="s">
        <v>62</v>
      </c>
      <c r="AS446">
        <v>7</v>
      </c>
      <c r="AT446">
        <v>7</v>
      </c>
      <c r="AU446">
        <v>7</v>
      </c>
      <c r="AV446">
        <v>7</v>
      </c>
      <c r="AW446">
        <v>5</v>
      </c>
      <c r="AX446">
        <v>-99</v>
      </c>
      <c r="AY446">
        <v>-99</v>
      </c>
      <c r="AZ446">
        <v>-99</v>
      </c>
      <c r="BA446">
        <v>-99</v>
      </c>
      <c r="BB446">
        <v>-99</v>
      </c>
      <c r="BC446">
        <v>-99</v>
      </c>
      <c r="BD446">
        <v>-99</v>
      </c>
      <c r="BE446">
        <v>-99</v>
      </c>
      <c r="BF446">
        <v>-99</v>
      </c>
      <c r="BG446">
        <v>-99</v>
      </c>
      <c r="BH446">
        <f t="shared" si="126"/>
        <v>7</v>
      </c>
      <c r="BI446" t="str">
        <f t="shared" si="127"/>
        <v/>
      </c>
      <c r="BJ446" t="str">
        <f t="shared" si="128"/>
        <v/>
      </c>
      <c r="BK446" t="str">
        <f t="shared" si="129"/>
        <v/>
      </c>
      <c r="BL446" t="str">
        <f t="shared" si="130"/>
        <v/>
      </c>
      <c r="BM446" t="str">
        <f t="shared" si="131"/>
        <v/>
      </c>
      <c r="BN446" t="str">
        <f t="shared" si="132"/>
        <v/>
      </c>
      <c r="BO446" t="str">
        <f t="shared" si="133"/>
        <v/>
      </c>
      <c r="BP446" t="str">
        <f t="shared" si="134"/>
        <v/>
      </c>
      <c r="BQ446" t="str">
        <f t="shared" si="135"/>
        <v/>
      </c>
      <c r="BR446" t="str">
        <f t="shared" si="136"/>
        <v/>
      </c>
      <c r="BS446" t="str">
        <f t="shared" si="137"/>
        <v/>
      </c>
      <c r="BT446" t="str">
        <f t="shared" si="138"/>
        <v/>
      </c>
      <c r="BU446" t="str">
        <f t="shared" si="139"/>
        <v/>
      </c>
      <c r="BV446" t="str">
        <f t="shared" si="140"/>
        <v/>
      </c>
      <c r="BW446">
        <f t="shared" si="141"/>
        <v>7</v>
      </c>
      <c r="BX446">
        <f t="shared" si="142"/>
        <v>0</v>
      </c>
      <c r="BY446">
        <f t="shared" si="143"/>
        <v>1</v>
      </c>
      <c r="BZ446">
        <f t="shared" si="144"/>
        <v>1</v>
      </c>
      <c r="CA446">
        <f t="shared" si="145"/>
        <v>1</v>
      </c>
      <c r="CB446">
        <f t="shared" si="146"/>
        <v>0</v>
      </c>
    </row>
    <row r="447" spans="1:80" x14ac:dyDescent="0.35">
      <c r="A447">
        <v>4.5205622999999999</v>
      </c>
      <c r="B447">
        <v>2011</v>
      </c>
      <c r="C447">
        <v>64</v>
      </c>
      <c r="D447">
        <v>0</v>
      </c>
      <c r="E447">
        <v>3</v>
      </c>
      <c r="F447">
        <v>-9</v>
      </c>
      <c r="G447">
        <v>0</v>
      </c>
      <c r="H447">
        <v>26022</v>
      </c>
      <c r="I447">
        <v>4</v>
      </c>
      <c r="J447">
        <v>-9</v>
      </c>
      <c r="K447">
        <v>92201</v>
      </c>
      <c r="L447">
        <v>2</v>
      </c>
      <c r="M447">
        <v>2</v>
      </c>
      <c r="N447">
        <v>1</v>
      </c>
      <c r="O447">
        <v>4280</v>
      </c>
      <c r="P447">
        <v>5849</v>
      </c>
      <c r="Q447">
        <v>4255</v>
      </c>
      <c r="R447">
        <v>2761</v>
      </c>
      <c r="S447">
        <v>5859</v>
      </c>
      <c r="T447">
        <v>78551</v>
      </c>
      <c r="U447">
        <v>2767</v>
      </c>
      <c r="V447">
        <v>7054</v>
      </c>
      <c r="W447">
        <v>4168</v>
      </c>
      <c r="X447">
        <v>30393</v>
      </c>
      <c r="Y447">
        <v>28529</v>
      </c>
      <c r="Z447" t="s">
        <v>66</v>
      </c>
      <c r="AA447" t="s">
        <v>61</v>
      </c>
      <c r="AB447" t="s">
        <v>61</v>
      </c>
      <c r="AC447" t="s">
        <v>61</v>
      </c>
      <c r="AD447">
        <v>3768</v>
      </c>
      <c r="AE447">
        <v>8959</v>
      </c>
      <c r="AF447">
        <v>8959</v>
      </c>
      <c r="AG447">
        <v>3893</v>
      </c>
      <c r="AH447">
        <v>9904</v>
      </c>
      <c r="AI447" t="s">
        <v>62</v>
      </c>
      <c r="AJ447" t="s">
        <v>62</v>
      </c>
      <c r="AK447" t="s">
        <v>62</v>
      </c>
      <c r="AL447" t="s">
        <v>62</v>
      </c>
      <c r="AM447" t="s">
        <v>62</v>
      </c>
      <c r="AN447" t="s">
        <v>62</v>
      </c>
      <c r="AO447" t="s">
        <v>62</v>
      </c>
      <c r="AP447" t="s">
        <v>62</v>
      </c>
      <c r="AQ447" t="s">
        <v>62</v>
      </c>
      <c r="AR447" t="s">
        <v>62</v>
      </c>
      <c r="AS447">
        <v>8</v>
      </c>
      <c r="AT447">
        <v>-99</v>
      </c>
      <c r="AU447">
        <v>-99</v>
      </c>
      <c r="AV447">
        <v>-99</v>
      </c>
      <c r="AW447">
        <v>-99</v>
      </c>
      <c r="AX447">
        <v>-99</v>
      </c>
      <c r="AY447">
        <v>-99</v>
      </c>
      <c r="AZ447">
        <v>-99</v>
      </c>
      <c r="BA447">
        <v>-99</v>
      </c>
      <c r="BB447">
        <v>-99</v>
      </c>
      <c r="BC447">
        <v>-99</v>
      </c>
      <c r="BD447">
        <v>-99</v>
      </c>
      <c r="BE447">
        <v>-99</v>
      </c>
      <c r="BF447">
        <v>-99</v>
      </c>
      <c r="BG447">
        <v>-99</v>
      </c>
      <c r="BH447">
        <f t="shared" si="126"/>
        <v>8</v>
      </c>
      <c r="BI447" t="str">
        <f t="shared" si="127"/>
        <v/>
      </c>
      <c r="BJ447" t="str">
        <f t="shared" si="128"/>
        <v/>
      </c>
      <c r="BK447" t="str">
        <f t="shared" si="129"/>
        <v/>
      </c>
      <c r="BL447" t="str">
        <f t="shared" si="130"/>
        <v/>
      </c>
      <c r="BM447" t="str">
        <f t="shared" si="131"/>
        <v/>
      </c>
      <c r="BN447" t="str">
        <f t="shared" si="132"/>
        <v/>
      </c>
      <c r="BO447" t="str">
        <f t="shared" si="133"/>
        <v/>
      </c>
      <c r="BP447" t="str">
        <f t="shared" si="134"/>
        <v/>
      </c>
      <c r="BQ447" t="str">
        <f t="shared" si="135"/>
        <v/>
      </c>
      <c r="BR447" t="str">
        <f t="shared" si="136"/>
        <v/>
      </c>
      <c r="BS447" t="str">
        <f t="shared" si="137"/>
        <v/>
      </c>
      <c r="BT447" t="str">
        <f t="shared" si="138"/>
        <v/>
      </c>
      <c r="BU447" t="str">
        <f t="shared" si="139"/>
        <v/>
      </c>
      <c r="BV447" t="str">
        <f t="shared" si="140"/>
        <v/>
      </c>
      <c r="BW447">
        <f t="shared" si="141"/>
        <v>8</v>
      </c>
      <c r="BX447">
        <f t="shared" si="142"/>
        <v>0</v>
      </c>
      <c r="BY447">
        <f t="shared" si="143"/>
        <v>1</v>
      </c>
      <c r="BZ447">
        <f t="shared" si="144"/>
        <v>0</v>
      </c>
      <c r="CA447">
        <f t="shared" si="145"/>
        <v>0</v>
      </c>
      <c r="CB447">
        <f t="shared" si="146"/>
        <v>1</v>
      </c>
    </row>
    <row r="448" spans="1:80" x14ac:dyDescent="0.35">
      <c r="A448">
        <v>4.5205622999999999</v>
      </c>
      <c r="B448">
        <v>2011</v>
      </c>
      <c r="C448">
        <v>64</v>
      </c>
      <c r="D448">
        <v>0</v>
      </c>
      <c r="E448">
        <v>3</v>
      </c>
      <c r="F448">
        <v>2</v>
      </c>
      <c r="G448">
        <v>0</v>
      </c>
      <c r="H448">
        <v>26022</v>
      </c>
      <c r="I448">
        <v>14</v>
      </c>
      <c r="J448">
        <v>-9</v>
      </c>
      <c r="K448">
        <v>134313</v>
      </c>
      <c r="L448">
        <v>2</v>
      </c>
      <c r="M448">
        <v>2</v>
      </c>
      <c r="N448">
        <v>5</v>
      </c>
      <c r="O448">
        <v>41071</v>
      </c>
      <c r="P448">
        <v>5849</v>
      </c>
      <c r="Q448">
        <v>4254</v>
      </c>
      <c r="R448">
        <v>42820</v>
      </c>
      <c r="S448">
        <v>4271</v>
      </c>
      <c r="T448">
        <v>4148</v>
      </c>
      <c r="U448">
        <v>41401</v>
      </c>
      <c r="V448">
        <v>4019</v>
      </c>
      <c r="W448">
        <v>78820</v>
      </c>
      <c r="X448" t="s">
        <v>61</v>
      </c>
      <c r="Y448" t="s">
        <v>61</v>
      </c>
      <c r="Z448" t="s">
        <v>61</v>
      </c>
      <c r="AA448" t="s">
        <v>61</v>
      </c>
      <c r="AB448" t="s">
        <v>61</v>
      </c>
      <c r="AC448" t="s">
        <v>61</v>
      </c>
      <c r="AD448">
        <v>3768</v>
      </c>
      <c r="AE448">
        <v>66</v>
      </c>
      <c r="AF448">
        <v>40</v>
      </c>
      <c r="AG448">
        <v>45</v>
      </c>
      <c r="AH448">
        <v>3607</v>
      </c>
      <c r="AI448">
        <v>3722</v>
      </c>
      <c r="AJ448">
        <v>8842</v>
      </c>
      <c r="AK448">
        <v>3722</v>
      </c>
      <c r="AL448">
        <v>8856</v>
      </c>
      <c r="AM448">
        <v>8849</v>
      </c>
      <c r="AN448" t="s">
        <v>62</v>
      </c>
      <c r="AO448" t="s">
        <v>62</v>
      </c>
      <c r="AP448" t="s">
        <v>62</v>
      </c>
      <c r="AQ448" t="s">
        <v>62</v>
      </c>
      <c r="AR448" t="s">
        <v>62</v>
      </c>
      <c r="AS448">
        <v>8</v>
      </c>
      <c r="AT448">
        <v>8</v>
      </c>
      <c r="AU448">
        <v>8</v>
      </c>
      <c r="AV448">
        <v>8</v>
      </c>
      <c r="AW448">
        <v>8</v>
      </c>
      <c r="AX448">
        <v>8</v>
      </c>
      <c r="AY448">
        <v>8</v>
      </c>
      <c r="AZ448">
        <v>2</v>
      </c>
      <c r="BA448">
        <v>2</v>
      </c>
      <c r="BB448">
        <v>8</v>
      </c>
      <c r="BC448">
        <v>-99</v>
      </c>
      <c r="BD448">
        <v>-99</v>
      </c>
      <c r="BE448">
        <v>-99</v>
      </c>
      <c r="BF448">
        <v>-99</v>
      </c>
      <c r="BG448">
        <v>-99</v>
      </c>
      <c r="BH448">
        <f t="shared" si="126"/>
        <v>8</v>
      </c>
      <c r="BI448" t="str">
        <f t="shared" si="127"/>
        <v/>
      </c>
      <c r="BJ448" t="str">
        <f t="shared" si="128"/>
        <v/>
      </c>
      <c r="BK448" t="str">
        <f t="shared" si="129"/>
        <v/>
      </c>
      <c r="BL448" t="str">
        <f t="shared" si="130"/>
        <v/>
      </c>
      <c r="BM448" t="str">
        <f t="shared" si="131"/>
        <v/>
      </c>
      <c r="BN448" t="str">
        <f t="shared" si="132"/>
        <v/>
      </c>
      <c r="BO448" t="str">
        <f t="shared" si="133"/>
        <v/>
      </c>
      <c r="BP448" t="str">
        <f t="shared" si="134"/>
        <v/>
      </c>
      <c r="BQ448" t="str">
        <f t="shared" si="135"/>
        <v/>
      </c>
      <c r="BR448" t="str">
        <f t="shared" si="136"/>
        <v/>
      </c>
      <c r="BS448" t="str">
        <f t="shared" si="137"/>
        <v/>
      </c>
      <c r="BT448" t="str">
        <f t="shared" si="138"/>
        <v/>
      </c>
      <c r="BU448" t="str">
        <f t="shared" si="139"/>
        <v/>
      </c>
      <c r="BV448" t="str">
        <f t="shared" si="140"/>
        <v/>
      </c>
      <c r="BW448">
        <f t="shared" si="141"/>
        <v>8</v>
      </c>
      <c r="BX448">
        <f t="shared" si="142"/>
        <v>1</v>
      </c>
      <c r="BY448">
        <f t="shared" si="143"/>
        <v>0</v>
      </c>
      <c r="BZ448">
        <f t="shared" si="144"/>
        <v>1</v>
      </c>
      <c r="CA448">
        <f t="shared" si="145"/>
        <v>1</v>
      </c>
      <c r="CB448">
        <f t="shared" si="146"/>
        <v>0</v>
      </c>
    </row>
    <row r="449" spans="1:80" x14ac:dyDescent="0.35">
      <c r="A449">
        <v>4.5922435999999998</v>
      </c>
      <c r="B449">
        <v>2011</v>
      </c>
      <c r="C449">
        <v>64</v>
      </c>
      <c r="D449">
        <v>0</v>
      </c>
      <c r="E449">
        <v>1</v>
      </c>
      <c r="F449">
        <v>2</v>
      </c>
      <c r="G449">
        <v>0</v>
      </c>
      <c r="H449">
        <v>36336</v>
      </c>
      <c r="I449">
        <v>14</v>
      </c>
      <c r="J449">
        <v>6</v>
      </c>
      <c r="K449">
        <v>222649</v>
      </c>
      <c r="L449">
        <v>2</v>
      </c>
      <c r="M449">
        <v>1</v>
      </c>
      <c r="N449">
        <v>1</v>
      </c>
      <c r="O449">
        <v>67454</v>
      </c>
      <c r="P449">
        <v>78551</v>
      </c>
      <c r="Q449">
        <v>5849</v>
      </c>
      <c r="R449">
        <v>51881</v>
      </c>
      <c r="S449">
        <v>99592</v>
      </c>
      <c r="T449" t="s">
        <v>81</v>
      </c>
      <c r="U449">
        <v>78552</v>
      </c>
      <c r="V449">
        <v>4821</v>
      </c>
      <c r="W449">
        <v>5109</v>
      </c>
      <c r="X449">
        <v>64864</v>
      </c>
      <c r="Y449">
        <v>4280</v>
      </c>
      <c r="Z449">
        <v>42732</v>
      </c>
      <c r="AA449">
        <v>2762</v>
      </c>
      <c r="AB449">
        <v>67084</v>
      </c>
      <c r="AC449">
        <v>28984</v>
      </c>
      <c r="AD449">
        <v>3768</v>
      </c>
      <c r="AE449">
        <v>3766</v>
      </c>
      <c r="AF449">
        <v>3766</v>
      </c>
      <c r="AG449">
        <v>3733</v>
      </c>
      <c r="AH449">
        <v>3459</v>
      </c>
      <c r="AI449">
        <v>5462</v>
      </c>
      <c r="AJ449">
        <v>3479</v>
      </c>
      <c r="AK449">
        <v>8964</v>
      </c>
      <c r="AL449">
        <v>8964</v>
      </c>
      <c r="AM449">
        <v>3891</v>
      </c>
      <c r="AN449">
        <v>17</v>
      </c>
      <c r="AO449">
        <v>9915</v>
      </c>
      <c r="AP449">
        <v>3961</v>
      </c>
      <c r="AQ449">
        <v>3409</v>
      </c>
      <c r="AR449">
        <v>966</v>
      </c>
      <c r="AS449">
        <v>12</v>
      </c>
      <c r="AT449">
        <v>23</v>
      </c>
      <c r="AU449">
        <v>23</v>
      </c>
      <c r="AV449">
        <v>23</v>
      </c>
      <c r="AW449">
        <v>26</v>
      </c>
      <c r="AX449">
        <v>26</v>
      </c>
      <c r="AY449">
        <v>26</v>
      </c>
      <c r="AZ449">
        <v>1</v>
      </c>
      <c r="BA449">
        <v>9</v>
      </c>
      <c r="BB449">
        <v>26</v>
      </c>
      <c r="BC449">
        <v>0</v>
      </c>
      <c r="BD449">
        <v>28</v>
      </c>
      <c r="BE449">
        <v>23</v>
      </c>
      <c r="BF449">
        <v>23</v>
      </c>
      <c r="BG449">
        <v>14</v>
      </c>
      <c r="BH449">
        <f t="shared" si="126"/>
        <v>12</v>
      </c>
      <c r="BI449" t="str">
        <f t="shared" si="127"/>
        <v/>
      </c>
      <c r="BJ449" t="str">
        <f t="shared" si="128"/>
        <v/>
      </c>
      <c r="BK449" t="str">
        <f t="shared" si="129"/>
        <v/>
      </c>
      <c r="BL449" t="str">
        <f t="shared" si="130"/>
        <v/>
      </c>
      <c r="BM449" t="str">
        <f t="shared" si="131"/>
        <v/>
      </c>
      <c r="BN449" t="str">
        <f t="shared" si="132"/>
        <v/>
      </c>
      <c r="BO449" t="str">
        <f t="shared" si="133"/>
        <v/>
      </c>
      <c r="BP449" t="str">
        <f t="shared" si="134"/>
        <v/>
      </c>
      <c r="BQ449" t="str">
        <f t="shared" si="135"/>
        <v/>
      </c>
      <c r="BR449" t="str">
        <f t="shared" si="136"/>
        <v/>
      </c>
      <c r="BS449" t="str">
        <f t="shared" si="137"/>
        <v/>
      </c>
      <c r="BT449" t="str">
        <f t="shared" si="138"/>
        <v/>
      </c>
      <c r="BU449" t="str">
        <f t="shared" si="139"/>
        <v/>
      </c>
      <c r="BV449" t="str">
        <f t="shared" si="140"/>
        <v/>
      </c>
      <c r="BW449">
        <f t="shared" si="141"/>
        <v>12</v>
      </c>
      <c r="BX449">
        <f t="shared" si="142"/>
        <v>0</v>
      </c>
      <c r="BY449">
        <f t="shared" si="143"/>
        <v>1</v>
      </c>
      <c r="BZ449">
        <f t="shared" si="144"/>
        <v>0</v>
      </c>
      <c r="CA449">
        <f t="shared" si="145"/>
        <v>0</v>
      </c>
      <c r="CB449">
        <f t="shared" si="146"/>
        <v>1</v>
      </c>
    </row>
    <row r="450" spans="1:80" x14ac:dyDescent="0.35">
      <c r="A450">
        <v>4.9493916999999996</v>
      </c>
      <c r="B450">
        <v>2006</v>
      </c>
      <c r="C450">
        <v>65</v>
      </c>
      <c r="D450">
        <v>0</v>
      </c>
      <c r="E450">
        <v>1</v>
      </c>
      <c r="F450">
        <v>1</v>
      </c>
      <c r="G450">
        <v>0</v>
      </c>
      <c r="H450">
        <v>29165</v>
      </c>
      <c r="I450">
        <v>8</v>
      </c>
      <c r="J450">
        <v>1</v>
      </c>
      <c r="K450">
        <v>89317</v>
      </c>
      <c r="L450">
        <v>2</v>
      </c>
      <c r="M450">
        <v>1</v>
      </c>
      <c r="N450">
        <v>1</v>
      </c>
      <c r="O450">
        <v>41401</v>
      </c>
      <c r="P450">
        <v>42822</v>
      </c>
      <c r="Q450">
        <v>4589</v>
      </c>
      <c r="R450">
        <v>4148</v>
      </c>
      <c r="S450">
        <v>4280</v>
      </c>
      <c r="T450" t="s">
        <v>61</v>
      </c>
      <c r="U450" t="s">
        <v>61</v>
      </c>
      <c r="V450" t="s">
        <v>61</v>
      </c>
      <c r="W450" t="s">
        <v>61</v>
      </c>
      <c r="X450" t="s">
        <v>61</v>
      </c>
      <c r="Y450" t="s">
        <v>61</v>
      </c>
      <c r="Z450" t="s">
        <v>61</v>
      </c>
      <c r="AA450" t="s">
        <v>61</v>
      </c>
      <c r="AB450" t="s">
        <v>61</v>
      </c>
      <c r="AC450" t="s">
        <v>61</v>
      </c>
      <c r="AD450">
        <v>3768</v>
      </c>
      <c r="AE450">
        <v>3722</v>
      </c>
      <c r="AF450">
        <v>66</v>
      </c>
      <c r="AG450">
        <v>3607</v>
      </c>
      <c r="AH450">
        <v>48</v>
      </c>
      <c r="AI450">
        <v>43</v>
      </c>
      <c r="AJ450" t="s">
        <v>62</v>
      </c>
      <c r="AK450" t="s">
        <v>62</v>
      </c>
      <c r="AL450" t="s">
        <v>62</v>
      </c>
      <c r="AM450" t="s">
        <v>62</v>
      </c>
      <c r="AN450" t="s">
        <v>62</v>
      </c>
      <c r="AO450" t="s">
        <v>62</v>
      </c>
      <c r="AP450" t="s">
        <v>62</v>
      </c>
      <c r="AQ450" t="s">
        <v>62</v>
      </c>
      <c r="AR450" t="s">
        <v>62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-99</v>
      </c>
      <c r="AZ450">
        <v>-99</v>
      </c>
      <c r="BA450">
        <v>-99</v>
      </c>
      <c r="BB450">
        <v>-99</v>
      </c>
      <c r="BC450">
        <v>-99</v>
      </c>
      <c r="BD450">
        <v>-99</v>
      </c>
      <c r="BE450">
        <v>-99</v>
      </c>
      <c r="BF450">
        <v>-99</v>
      </c>
      <c r="BG450">
        <v>-99</v>
      </c>
      <c r="BH450">
        <f t="shared" ref="BH450:BH513" si="147">IFERROR(VLOOKUP(3768, AD450:AS450, 16, FALSE), "")</f>
        <v>0</v>
      </c>
      <c r="BI450" t="str">
        <f t="shared" ref="BI450:BI513" si="148">IFERROR(VLOOKUP(3768, AE450:AT450, 16, FALSE), "")</f>
        <v/>
      </c>
      <c r="BJ450" t="str">
        <f t="shared" ref="BJ450:BJ513" si="149">IFERROR(VLOOKUP(3768, AF450:AU450, 16, FALSE), "")</f>
        <v/>
      </c>
      <c r="BK450" t="str">
        <f t="shared" ref="BK450:BK513" si="150">IFERROR(VLOOKUP(3768, AG450:AV450, 16, FALSE), "")</f>
        <v/>
      </c>
      <c r="BL450" t="str">
        <f t="shared" ref="BL450:BL513" si="151">IFERROR(VLOOKUP(3768, AH450:AW450, 16, FALSE), "")</f>
        <v/>
      </c>
      <c r="BM450" t="str">
        <f t="shared" ref="BM450:BM513" si="152">IFERROR(VLOOKUP(3768, AI450:AX450, 16, FALSE), "")</f>
        <v/>
      </c>
      <c r="BN450" t="str">
        <f t="shared" ref="BN450:BN513" si="153">IFERROR(VLOOKUP(3768, AJ450:AY450, 16, FALSE), "")</f>
        <v/>
      </c>
      <c r="BO450" t="str">
        <f t="shared" ref="BO450:BO513" si="154">IFERROR(VLOOKUP(3768, AK450:AZ450, 16, FALSE), "")</f>
        <v/>
      </c>
      <c r="BP450" t="str">
        <f t="shared" ref="BP450:BP513" si="155">IFERROR(VLOOKUP(3768, AL450:BA450, 16, FALSE), "")</f>
        <v/>
      </c>
      <c r="BQ450" t="str">
        <f t="shared" ref="BQ450:BQ513" si="156">IFERROR(VLOOKUP(3768, AM450:BB450, 16, FALSE), "")</f>
        <v/>
      </c>
      <c r="BR450" t="str">
        <f t="shared" ref="BR450:BR513" si="157">IFERROR(VLOOKUP(3768, AN450:BC450, 16, FALSE), "")</f>
        <v/>
      </c>
      <c r="BS450" t="str">
        <f t="shared" ref="BS450:BS513" si="158">IFERROR(VLOOKUP(3768, AO450:BD450, 16, FALSE), "")</f>
        <v/>
      </c>
      <c r="BT450" t="str">
        <f t="shared" ref="BT450:BT513" si="159">IFERROR(VLOOKUP(3768, AP450:BE450, 16, FALSE), "")</f>
        <v/>
      </c>
      <c r="BU450" t="str">
        <f t="shared" ref="BU450:BU513" si="160">IFERROR(VLOOKUP(3768, AQ450:BF450, 16, FALSE), "")</f>
        <v/>
      </c>
      <c r="BV450" t="str">
        <f t="shared" ref="BV450:BV513" si="161">IFERROR(VLOOKUP(3768, AR450:BG450, 16, FALSE), "")</f>
        <v/>
      </c>
      <c r="BW450">
        <f t="shared" ref="BW450:BW513" si="162">IF(OR(BH450=-99, BI450=-99, BJ450=-99, BK450=-99, BL450=-99, BM450=-99, BN450=-99, BO450=-99, BP450=-99, BQ450=-99, BR450=-99, BS450=-99, BT450=-99, BU450=-99, BV450=-99), " ", MIN(BH450:BV450))</f>
        <v>0</v>
      </c>
      <c r="BX450">
        <f t="shared" ref="BX450:BX513" si="163">COUNTIF($AD450:$AR450, "=66") + COUNTIF($AD450:$AR450, "=3601") + COUNTIF($AD450:$AR450, "=3602") + COUNTIF($AD450:$AR450, "=3605")</f>
        <v>1</v>
      </c>
      <c r="BY450">
        <f t="shared" ref="BY450:BY513" si="164">COUNTIF(O450:AC450, "=78551")</f>
        <v>0</v>
      </c>
      <c r="BZ450">
        <f t="shared" ref="BZ450:BZ513" si="165">SUMPRODUCT(--(LEFT(O450:AC450,3)="410"))</f>
        <v>0</v>
      </c>
      <c r="CA450">
        <f t="shared" ref="CA450:CA513" si="166">SUM(BZ450:BZ450)</f>
        <v>0</v>
      </c>
      <c r="CB450">
        <f t="shared" ref="CB450:CB513" si="167">COUNTIF(O450:AC450, "=4280")</f>
        <v>1</v>
      </c>
    </row>
    <row r="451" spans="1:80" x14ac:dyDescent="0.35">
      <c r="A451">
        <v>6.7564377000000002</v>
      </c>
      <c r="B451">
        <v>2007</v>
      </c>
      <c r="C451">
        <v>65</v>
      </c>
      <c r="D451">
        <v>0</v>
      </c>
      <c r="E451">
        <v>1</v>
      </c>
      <c r="F451">
        <v>-9</v>
      </c>
      <c r="G451">
        <v>0</v>
      </c>
      <c r="H451">
        <v>25028</v>
      </c>
      <c r="I451">
        <v>1</v>
      </c>
      <c r="J451">
        <v>1</v>
      </c>
      <c r="K451">
        <v>95001</v>
      </c>
      <c r="L451">
        <v>3</v>
      </c>
      <c r="M451">
        <v>3</v>
      </c>
      <c r="N451">
        <v>1</v>
      </c>
      <c r="O451">
        <v>41401</v>
      </c>
      <c r="P451">
        <v>42823</v>
      </c>
      <c r="Q451">
        <v>9982</v>
      </c>
      <c r="R451">
        <v>4233</v>
      </c>
      <c r="S451">
        <v>78551</v>
      </c>
      <c r="T451">
        <v>2851</v>
      </c>
      <c r="U451">
        <v>51881</v>
      </c>
      <c r="V451">
        <v>99672</v>
      </c>
      <c r="W451">
        <v>42090</v>
      </c>
      <c r="X451">
        <v>4111</v>
      </c>
      <c r="Y451">
        <v>4280</v>
      </c>
      <c r="Z451">
        <v>41012</v>
      </c>
      <c r="AA451">
        <v>2724</v>
      </c>
      <c r="AB451" t="s">
        <v>75</v>
      </c>
      <c r="AC451">
        <v>53081</v>
      </c>
      <c r="AD451">
        <v>66</v>
      </c>
      <c r="AE451">
        <v>3607</v>
      </c>
      <c r="AF451">
        <v>46</v>
      </c>
      <c r="AG451">
        <v>40</v>
      </c>
      <c r="AH451">
        <v>3768</v>
      </c>
      <c r="AI451">
        <v>8856</v>
      </c>
      <c r="AJ451">
        <v>370</v>
      </c>
      <c r="AK451">
        <v>9604</v>
      </c>
      <c r="AL451">
        <v>9671</v>
      </c>
      <c r="AM451">
        <v>9904</v>
      </c>
      <c r="AN451">
        <v>3322</v>
      </c>
      <c r="AO451">
        <v>3893</v>
      </c>
      <c r="AP451" t="s">
        <v>62</v>
      </c>
      <c r="AQ451" t="s">
        <v>62</v>
      </c>
      <c r="AR451" t="s">
        <v>62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-99</v>
      </c>
      <c r="BF451">
        <v>-99</v>
      </c>
      <c r="BG451">
        <v>-99</v>
      </c>
      <c r="BH451" t="str">
        <f t="shared" si="147"/>
        <v/>
      </c>
      <c r="BI451" t="str">
        <f t="shared" si="148"/>
        <v/>
      </c>
      <c r="BJ451" t="str">
        <f t="shared" si="149"/>
        <v/>
      </c>
      <c r="BK451" t="str">
        <f t="shared" si="150"/>
        <v/>
      </c>
      <c r="BL451">
        <f t="shared" si="151"/>
        <v>0</v>
      </c>
      <c r="BM451" t="str">
        <f t="shared" si="152"/>
        <v/>
      </c>
      <c r="BN451" t="str">
        <f t="shared" si="153"/>
        <v/>
      </c>
      <c r="BO451" t="str">
        <f t="shared" si="154"/>
        <v/>
      </c>
      <c r="BP451" t="str">
        <f t="shared" si="155"/>
        <v/>
      </c>
      <c r="BQ451" t="str">
        <f t="shared" si="156"/>
        <v/>
      </c>
      <c r="BR451" t="str">
        <f t="shared" si="157"/>
        <v/>
      </c>
      <c r="BS451" t="str">
        <f t="shared" si="158"/>
        <v/>
      </c>
      <c r="BT451" t="str">
        <f t="shared" si="159"/>
        <v/>
      </c>
      <c r="BU451" t="str">
        <f t="shared" si="160"/>
        <v/>
      </c>
      <c r="BV451" t="str">
        <f t="shared" si="161"/>
        <v/>
      </c>
      <c r="BW451">
        <f t="shared" si="162"/>
        <v>0</v>
      </c>
      <c r="BX451">
        <f t="shared" si="163"/>
        <v>1</v>
      </c>
      <c r="BY451">
        <f t="shared" si="164"/>
        <v>1</v>
      </c>
      <c r="BZ451">
        <f t="shared" si="165"/>
        <v>1</v>
      </c>
      <c r="CA451">
        <f t="shared" si="166"/>
        <v>1</v>
      </c>
      <c r="CB451">
        <f t="shared" si="167"/>
        <v>1</v>
      </c>
    </row>
    <row r="452" spans="1:80" x14ac:dyDescent="0.35">
      <c r="A452">
        <v>5.4373529999999999</v>
      </c>
      <c r="B452">
        <v>2007</v>
      </c>
      <c r="C452">
        <v>65</v>
      </c>
      <c r="D452">
        <v>0</v>
      </c>
      <c r="E452">
        <v>1</v>
      </c>
      <c r="F452">
        <v>-9</v>
      </c>
      <c r="G452">
        <v>0</v>
      </c>
      <c r="H452">
        <v>26149</v>
      </c>
      <c r="I452">
        <v>18</v>
      </c>
      <c r="J452">
        <v>1</v>
      </c>
      <c r="K452">
        <v>103198</v>
      </c>
      <c r="L452">
        <v>4</v>
      </c>
      <c r="M452">
        <v>1</v>
      </c>
      <c r="N452">
        <v>6</v>
      </c>
      <c r="O452">
        <v>41071</v>
      </c>
      <c r="P452">
        <v>41401</v>
      </c>
      <c r="Q452" t="s">
        <v>72</v>
      </c>
      <c r="R452">
        <v>4142</v>
      </c>
      <c r="S452" t="s">
        <v>65</v>
      </c>
      <c r="T452" t="s">
        <v>79</v>
      </c>
      <c r="U452">
        <v>25000</v>
      </c>
      <c r="V452">
        <v>4254</v>
      </c>
      <c r="W452" t="s">
        <v>61</v>
      </c>
      <c r="X452" t="s">
        <v>61</v>
      </c>
      <c r="Y452" t="s">
        <v>61</v>
      </c>
      <c r="Z452" t="s">
        <v>61</v>
      </c>
      <c r="AA452" t="s">
        <v>61</v>
      </c>
      <c r="AB452" t="s">
        <v>61</v>
      </c>
      <c r="AC452" t="s">
        <v>61</v>
      </c>
      <c r="AD452">
        <v>3768</v>
      </c>
      <c r="AE452">
        <v>66</v>
      </c>
      <c r="AF452">
        <v>8872</v>
      </c>
      <c r="AG452">
        <v>3961</v>
      </c>
      <c r="AH452">
        <v>9920</v>
      </c>
      <c r="AI452">
        <v>3607</v>
      </c>
      <c r="AJ452">
        <v>47</v>
      </c>
      <c r="AK452">
        <v>41</v>
      </c>
      <c r="AL452">
        <v>8856</v>
      </c>
      <c r="AM452">
        <v>3722</v>
      </c>
      <c r="AN452" t="s">
        <v>62</v>
      </c>
      <c r="AO452" t="s">
        <v>62</v>
      </c>
      <c r="AP452" t="s">
        <v>62</v>
      </c>
      <c r="AQ452" t="s">
        <v>62</v>
      </c>
      <c r="AR452" t="s">
        <v>62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-99</v>
      </c>
      <c r="BD452">
        <v>-99</v>
      </c>
      <c r="BE452">
        <v>-99</v>
      </c>
      <c r="BF452">
        <v>-99</v>
      </c>
      <c r="BG452">
        <v>-99</v>
      </c>
      <c r="BH452">
        <f t="shared" si="147"/>
        <v>0</v>
      </c>
      <c r="BI452" t="str">
        <f t="shared" si="148"/>
        <v/>
      </c>
      <c r="BJ452" t="str">
        <f t="shared" si="149"/>
        <v/>
      </c>
      <c r="BK452" t="str">
        <f t="shared" si="150"/>
        <v/>
      </c>
      <c r="BL452" t="str">
        <f t="shared" si="151"/>
        <v/>
      </c>
      <c r="BM452" t="str">
        <f t="shared" si="152"/>
        <v/>
      </c>
      <c r="BN452" t="str">
        <f t="shared" si="153"/>
        <v/>
      </c>
      <c r="BO452" t="str">
        <f t="shared" si="154"/>
        <v/>
      </c>
      <c r="BP452" t="str">
        <f t="shared" si="155"/>
        <v/>
      </c>
      <c r="BQ452" t="str">
        <f t="shared" si="156"/>
        <v/>
      </c>
      <c r="BR452" t="str">
        <f t="shared" si="157"/>
        <v/>
      </c>
      <c r="BS452" t="str">
        <f t="shared" si="158"/>
        <v/>
      </c>
      <c r="BT452" t="str">
        <f t="shared" si="159"/>
        <v/>
      </c>
      <c r="BU452" t="str">
        <f t="shared" si="160"/>
        <v/>
      </c>
      <c r="BV452" t="str">
        <f t="shared" si="161"/>
        <v/>
      </c>
      <c r="BW452">
        <f t="shared" si="162"/>
        <v>0</v>
      </c>
      <c r="BX452">
        <f t="shared" si="163"/>
        <v>1</v>
      </c>
      <c r="BY452">
        <f t="shared" si="164"/>
        <v>0</v>
      </c>
      <c r="BZ452">
        <f t="shared" si="165"/>
        <v>1</v>
      </c>
      <c r="CA452">
        <f t="shared" si="166"/>
        <v>1</v>
      </c>
      <c r="CB452">
        <f t="shared" si="167"/>
        <v>0</v>
      </c>
    </row>
    <row r="453" spans="1:80" x14ac:dyDescent="0.35">
      <c r="A453">
        <v>4.8502001999999997</v>
      </c>
      <c r="B453">
        <v>2008</v>
      </c>
      <c r="C453">
        <v>65</v>
      </c>
      <c r="D453">
        <v>0</v>
      </c>
      <c r="E453">
        <v>3</v>
      </c>
      <c r="F453">
        <v>-9</v>
      </c>
      <c r="G453">
        <v>1</v>
      </c>
      <c r="H453">
        <v>6350</v>
      </c>
      <c r="I453">
        <v>8</v>
      </c>
      <c r="J453">
        <v>1</v>
      </c>
      <c r="K453">
        <v>295314</v>
      </c>
      <c r="L453">
        <v>4</v>
      </c>
      <c r="M453">
        <v>-9</v>
      </c>
      <c r="N453">
        <v>2</v>
      </c>
      <c r="O453">
        <v>41041</v>
      </c>
      <c r="P453">
        <v>56881</v>
      </c>
      <c r="Q453">
        <v>7991</v>
      </c>
      <c r="R453">
        <v>78551</v>
      </c>
      <c r="S453">
        <v>2762</v>
      </c>
      <c r="T453">
        <v>2859</v>
      </c>
      <c r="U453">
        <v>4293</v>
      </c>
      <c r="V453">
        <v>7847</v>
      </c>
      <c r="W453">
        <v>6238</v>
      </c>
      <c r="X453">
        <v>4280</v>
      </c>
      <c r="Y453">
        <v>41401</v>
      </c>
      <c r="Z453">
        <v>4142</v>
      </c>
      <c r="AA453" t="s">
        <v>61</v>
      </c>
      <c r="AB453" t="s">
        <v>61</v>
      </c>
      <c r="AC453" t="s">
        <v>61</v>
      </c>
      <c r="AD453">
        <v>3768</v>
      </c>
      <c r="AE453">
        <v>8856</v>
      </c>
      <c r="AF453">
        <v>66</v>
      </c>
      <c r="AG453">
        <v>9671</v>
      </c>
      <c r="AH453">
        <v>9960</v>
      </c>
      <c r="AI453">
        <v>3722</v>
      </c>
      <c r="AJ453">
        <v>8853</v>
      </c>
      <c r="AK453">
        <v>3778</v>
      </c>
      <c r="AL453">
        <v>3606</v>
      </c>
      <c r="AM453">
        <v>45</v>
      </c>
      <c r="AN453" t="s">
        <v>62</v>
      </c>
      <c r="AO453" t="s">
        <v>62</v>
      </c>
      <c r="AP453" t="s">
        <v>62</v>
      </c>
      <c r="AQ453" t="s">
        <v>62</v>
      </c>
      <c r="AR453" t="s">
        <v>62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-99</v>
      </c>
      <c r="BD453">
        <v>-99</v>
      </c>
      <c r="BE453">
        <v>-99</v>
      </c>
      <c r="BF453">
        <v>-99</v>
      </c>
      <c r="BG453">
        <v>-99</v>
      </c>
      <c r="BH453">
        <f t="shared" si="147"/>
        <v>0</v>
      </c>
      <c r="BI453" t="str">
        <f t="shared" si="148"/>
        <v/>
      </c>
      <c r="BJ453" t="str">
        <f t="shared" si="149"/>
        <v/>
      </c>
      <c r="BK453" t="str">
        <f t="shared" si="150"/>
        <v/>
      </c>
      <c r="BL453" t="str">
        <f t="shared" si="151"/>
        <v/>
      </c>
      <c r="BM453" t="str">
        <f t="shared" si="152"/>
        <v/>
      </c>
      <c r="BN453" t="str">
        <f t="shared" si="153"/>
        <v/>
      </c>
      <c r="BO453" t="str">
        <f t="shared" si="154"/>
        <v/>
      </c>
      <c r="BP453" t="str">
        <f t="shared" si="155"/>
        <v/>
      </c>
      <c r="BQ453" t="str">
        <f t="shared" si="156"/>
        <v/>
      </c>
      <c r="BR453" t="str">
        <f t="shared" si="157"/>
        <v/>
      </c>
      <c r="BS453" t="str">
        <f t="shared" si="158"/>
        <v/>
      </c>
      <c r="BT453" t="str">
        <f t="shared" si="159"/>
        <v/>
      </c>
      <c r="BU453" t="str">
        <f t="shared" si="160"/>
        <v/>
      </c>
      <c r="BV453" t="str">
        <f t="shared" si="161"/>
        <v/>
      </c>
      <c r="BW453">
        <f t="shared" si="162"/>
        <v>0</v>
      </c>
      <c r="BX453">
        <f t="shared" si="163"/>
        <v>1</v>
      </c>
      <c r="BY453">
        <f t="shared" si="164"/>
        <v>1</v>
      </c>
      <c r="BZ453">
        <f t="shared" si="165"/>
        <v>1</v>
      </c>
      <c r="CA453">
        <f t="shared" si="166"/>
        <v>1</v>
      </c>
      <c r="CB453">
        <f t="shared" si="167"/>
        <v>1</v>
      </c>
    </row>
    <row r="454" spans="1:80" x14ac:dyDescent="0.35">
      <c r="A454">
        <v>4.9165448999999999</v>
      </c>
      <c r="B454">
        <v>2008</v>
      </c>
      <c r="C454">
        <v>65</v>
      </c>
      <c r="D454">
        <v>0</v>
      </c>
      <c r="E454">
        <v>1</v>
      </c>
      <c r="F454">
        <v>2</v>
      </c>
      <c r="G454">
        <v>0</v>
      </c>
      <c r="H454">
        <v>9030</v>
      </c>
      <c r="I454">
        <v>2</v>
      </c>
      <c r="J454">
        <v>1</v>
      </c>
      <c r="K454">
        <v>14319</v>
      </c>
      <c r="L454">
        <v>1</v>
      </c>
      <c r="M454">
        <v>1</v>
      </c>
      <c r="N454">
        <v>1</v>
      </c>
      <c r="O454">
        <v>41401</v>
      </c>
      <c r="P454">
        <v>42820</v>
      </c>
      <c r="Q454">
        <v>4148</v>
      </c>
      <c r="R454">
        <v>42731</v>
      </c>
      <c r="S454">
        <v>2724</v>
      </c>
      <c r="T454">
        <v>25000</v>
      </c>
      <c r="U454">
        <v>44389</v>
      </c>
      <c r="V454">
        <v>412</v>
      </c>
      <c r="W454" t="s">
        <v>61</v>
      </c>
      <c r="X454" t="s">
        <v>61</v>
      </c>
      <c r="Y454" t="s">
        <v>61</v>
      </c>
      <c r="Z454" t="s">
        <v>61</v>
      </c>
      <c r="AA454" t="s">
        <v>61</v>
      </c>
      <c r="AB454" t="s">
        <v>61</v>
      </c>
      <c r="AC454" t="s">
        <v>61</v>
      </c>
      <c r="AD454">
        <v>3768</v>
      </c>
      <c r="AE454">
        <v>3722</v>
      </c>
      <c r="AF454">
        <v>66</v>
      </c>
      <c r="AG454">
        <v>3607</v>
      </c>
      <c r="AH454">
        <v>8856</v>
      </c>
      <c r="AI454">
        <v>8842</v>
      </c>
      <c r="AJ454">
        <v>9929</v>
      </c>
      <c r="AK454">
        <v>42</v>
      </c>
      <c r="AL454">
        <v>47</v>
      </c>
      <c r="AM454">
        <v>8872</v>
      </c>
      <c r="AN454" t="s">
        <v>62</v>
      </c>
      <c r="AO454" t="s">
        <v>62</v>
      </c>
      <c r="AP454" t="s">
        <v>62</v>
      </c>
      <c r="AQ454" t="s">
        <v>62</v>
      </c>
      <c r="AR454" t="s">
        <v>62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-99</v>
      </c>
      <c r="BD454">
        <v>-99</v>
      </c>
      <c r="BE454">
        <v>-99</v>
      </c>
      <c r="BF454">
        <v>-99</v>
      </c>
      <c r="BG454">
        <v>-99</v>
      </c>
      <c r="BH454">
        <f t="shared" si="147"/>
        <v>0</v>
      </c>
      <c r="BI454" t="str">
        <f t="shared" si="148"/>
        <v/>
      </c>
      <c r="BJ454" t="str">
        <f t="shared" si="149"/>
        <v/>
      </c>
      <c r="BK454" t="str">
        <f t="shared" si="150"/>
        <v/>
      </c>
      <c r="BL454" t="str">
        <f t="shared" si="151"/>
        <v/>
      </c>
      <c r="BM454" t="str">
        <f t="shared" si="152"/>
        <v/>
      </c>
      <c r="BN454" t="str">
        <f t="shared" si="153"/>
        <v/>
      </c>
      <c r="BO454" t="str">
        <f t="shared" si="154"/>
        <v/>
      </c>
      <c r="BP454" t="str">
        <f t="shared" si="155"/>
        <v/>
      </c>
      <c r="BQ454" t="str">
        <f t="shared" si="156"/>
        <v/>
      </c>
      <c r="BR454" t="str">
        <f t="shared" si="157"/>
        <v/>
      </c>
      <c r="BS454" t="str">
        <f t="shared" si="158"/>
        <v/>
      </c>
      <c r="BT454" t="str">
        <f t="shared" si="159"/>
        <v/>
      </c>
      <c r="BU454" t="str">
        <f t="shared" si="160"/>
        <v/>
      </c>
      <c r="BV454" t="str">
        <f t="shared" si="161"/>
        <v/>
      </c>
      <c r="BW454">
        <f t="shared" si="162"/>
        <v>0</v>
      </c>
      <c r="BX454">
        <f t="shared" si="163"/>
        <v>1</v>
      </c>
      <c r="BY454">
        <f t="shared" si="164"/>
        <v>0</v>
      </c>
      <c r="BZ454">
        <f t="shared" si="165"/>
        <v>0</v>
      </c>
      <c r="CA454">
        <f t="shared" si="166"/>
        <v>0</v>
      </c>
      <c r="CB454">
        <f t="shared" si="167"/>
        <v>0</v>
      </c>
    </row>
    <row r="455" spans="1:80" x14ac:dyDescent="0.35">
      <c r="A455">
        <v>4.9165448999999999</v>
      </c>
      <c r="B455">
        <v>2008</v>
      </c>
      <c r="C455">
        <v>65</v>
      </c>
      <c r="D455">
        <v>0</v>
      </c>
      <c r="E455">
        <v>2</v>
      </c>
      <c r="F455">
        <v>4</v>
      </c>
      <c r="G455">
        <v>0</v>
      </c>
      <c r="H455">
        <v>36125</v>
      </c>
      <c r="I455">
        <v>4</v>
      </c>
      <c r="J455">
        <v>2</v>
      </c>
      <c r="K455">
        <v>110735</v>
      </c>
      <c r="L455">
        <v>1</v>
      </c>
      <c r="M455">
        <v>3</v>
      </c>
      <c r="N455">
        <v>6</v>
      </c>
      <c r="O455">
        <v>4271</v>
      </c>
      <c r="P455">
        <v>5849</v>
      </c>
      <c r="Q455">
        <v>2763</v>
      </c>
      <c r="R455">
        <v>5990</v>
      </c>
      <c r="S455">
        <v>4280</v>
      </c>
      <c r="T455">
        <v>41400</v>
      </c>
      <c r="U455">
        <v>4148</v>
      </c>
      <c r="V455">
        <v>25000</v>
      </c>
      <c r="W455">
        <v>40390</v>
      </c>
      <c r="X455">
        <v>78079</v>
      </c>
      <c r="Y455">
        <v>2729</v>
      </c>
      <c r="Z455">
        <v>5859</v>
      </c>
      <c r="AA455">
        <v>2449</v>
      </c>
      <c r="AB455" t="s">
        <v>66</v>
      </c>
      <c r="AC455" t="s">
        <v>64</v>
      </c>
      <c r="AD455">
        <v>3768</v>
      </c>
      <c r="AE455">
        <v>3726</v>
      </c>
      <c r="AF455">
        <v>3734</v>
      </c>
      <c r="AG455">
        <v>3764</v>
      </c>
      <c r="AH455">
        <v>3727</v>
      </c>
      <c r="AI455">
        <v>3728</v>
      </c>
      <c r="AJ455" t="s">
        <v>62</v>
      </c>
      <c r="AK455" t="s">
        <v>62</v>
      </c>
      <c r="AL455" t="s">
        <v>62</v>
      </c>
      <c r="AM455" t="s">
        <v>62</v>
      </c>
      <c r="AN455" t="s">
        <v>62</v>
      </c>
      <c r="AO455" t="s">
        <v>62</v>
      </c>
      <c r="AP455" t="s">
        <v>62</v>
      </c>
      <c r="AQ455" t="s">
        <v>62</v>
      </c>
      <c r="AR455" t="s">
        <v>62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-99</v>
      </c>
      <c r="AZ455">
        <v>-99</v>
      </c>
      <c r="BA455">
        <v>-99</v>
      </c>
      <c r="BB455">
        <v>-99</v>
      </c>
      <c r="BC455">
        <v>-99</v>
      </c>
      <c r="BD455">
        <v>-99</v>
      </c>
      <c r="BE455">
        <v>-99</v>
      </c>
      <c r="BF455">
        <v>-99</v>
      </c>
      <c r="BG455">
        <v>-99</v>
      </c>
      <c r="BH455">
        <f t="shared" si="147"/>
        <v>0</v>
      </c>
      <c r="BI455" t="str">
        <f t="shared" si="148"/>
        <v/>
      </c>
      <c r="BJ455" t="str">
        <f t="shared" si="149"/>
        <v/>
      </c>
      <c r="BK455" t="str">
        <f t="shared" si="150"/>
        <v/>
      </c>
      <c r="BL455" t="str">
        <f t="shared" si="151"/>
        <v/>
      </c>
      <c r="BM455" t="str">
        <f t="shared" si="152"/>
        <v/>
      </c>
      <c r="BN455" t="str">
        <f t="shared" si="153"/>
        <v/>
      </c>
      <c r="BO455" t="str">
        <f t="shared" si="154"/>
        <v/>
      </c>
      <c r="BP455" t="str">
        <f t="shared" si="155"/>
        <v/>
      </c>
      <c r="BQ455" t="str">
        <f t="shared" si="156"/>
        <v/>
      </c>
      <c r="BR455" t="str">
        <f t="shared" si="157"/>
        <v/>
      </c>
      <c r="BS455" t="str">
        <f t="shared" si="158"/>
        <v/>
      </c>
      <c r="BT455" t="str">
        <f t="shared" si="159"/>
        <v/>
      </c>
      <c r="BU455" t="str">
        <f t="shared" si="160"/>
        <v/>
      </c>
      <c r="BV455" t="str">
        <f t="shared" si="161"/>
        <v/>
      </c>
      <c r="BW455">
        <f t="shared" si="162"/>
        <v>0</v>
      </c>
      <c r="BX455">
        <f t="shared" si="163"/>
        <v>0</v>
      </c>
      <c r="BY455">
        <f t="shared" si="164"/>
        <v>0</v>
      </c>
      <c r="BZ455">
        <f t="shared" si="165"/>
        <v>0</v>
      </c>
      <c r="CA455">
        <f t="shared" si="166"/>
        <v>0</v>
      </c>
      <c r="CB455">
        <f t="shared" si="167"/>
        <v>1</v>
      </c>
    </row>
    <row r="456" spans="1:80" x14ac:dyDescent="0.35">
      <c r="A456">
        <v>4.5808131000000003</v>
      </c>
      <c r="B456">
        <v>2009</v>
      </c>
      <c r="C456">
        <v>65</v>
      </c>
      <c r="D456">
        <v>1</v>
      </c>
      <c r="E456">
        <v>3</v>
      </c>
      <c r="F456">
        <v>1</v>
      </c>
      <c r="G456">
        <v>0</v>
      </c>
      <c r="H456">
        <v>13011</v>
      </c>
      <c r="I456">
        <v>3</v>
      </c>
      <c r="J456">
        <v>1</v>
      </c>
      <c r="K456">
        <v>139526</v>
      </c>
      <c r="L456">
        <v>3</v>
      </c>
      <c r="M456">
        <v>2</v>
      </c>
      <c r="N456">
        <v>20</v>
      </c>
      <c r="O456">
        <v>41021</v>
      </c>
      <c r="P456">
        <v>41412</v>
      </c>
      <c r="Q456">
        <v>99812</v>
      </c>
      <c r="R456">
        <v>41401</v>
      </c>
      <c r="S456">
        <v>4275</v>
      </c>
      <c r="T456" t="s">
        <v>61</v>
      </c>
      <c r="U456" t="s">
        <v>61</v>
      </c>
      <c r="V456" t="s">
        <v>61</v>
      </c>
      <c r="W456" t="s">
        <v>61</v>
      </c>
      <c r="X456" t="s">
        <v>61</v>
      </c>
      <c r="Y456" t="s">
        <v>61</v>
      </c>
      <c r="Z456" t="s">
        <v>61</v>
      </c>
      <c r="AA456" t="s">
        <v>61</v>
      </c>
      <c r="AB456" t="s">
        <v>61</v>
      </c>
      <c r="AC456" t="s">
        <v>61</v>
      </c>
      <c r="AD456">
        <v>3768</v>
      </c>
      <c r="AE456">
        <v>3722</v>
      </c>
      <c r="AF456">
        <v>66</v>
      </c>
      <c r="AG456">
        <v>9604</v>
      </c>
      <c r="AH456">
        <v>3607</v>
      </c>
      <c r="AI456">
        <v>8853</v>
      </c>
      <c r="AJ456">
        <v>47</v>
      </c>
      <c r="AK456">
        <v>42</v>
      </c>
      <c r="AL456">
        <v>44</v>
      </c>
      <c r="AM456">
        <v>9920</v>
      </c>
      <c r="AN456">
        <v>8856</v>
      </c>
      <c r="AO456">
        <v>9919</v>
      </c>
      <c r="AP456" t="s">
        <v>62</v>
      </c>
      <c r="AQ456" t="s">
        <v>62</v>
      </c>
      <c r="AR456" t="s">
        <v>62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-99</v>
      </c>
      <c r="BF456">
        <v>-99</v>
      </c>
      <c r="BG456">
        <v>-99</v>
      </c>
      <c r="BH456">
        <f t="shared" si="147"/>
        <v>0</v>
      </c>
      <c r="BI456" t="str">
        <f t="shared" si="148"/>
        <v/>
      </c>
      <c r="BJ456" t="str">
        <f t="shared" si="149"/>
        <v/>
      </c>
      <c r="BK456" t="str">
        <f t="shared" si="150"/>
        <v/>
      </c>
      <c r="BL456" t="str">
        <f t="shared" si="151"/>
        <v/>
      </c>
      <c r="BM456" t="str">
        <f t="shared" si="152"/>
        <v/>
      </c>
      <c r="BN456" t="str">
        <f t="shared" si="153"/>
        <v/>
      </c>
      <c r="BO456" t="str">
        <f t="shared" si="154"/>
        <v/>
      </c>
      <c r="BP456" t="str">
        <f t="shared" si="155"/>
        <v/>
      </c>
      <c r="BQ456" t="str">
        <f t="shared" si="156"/>
        <v/>
      </c>
      <c r="BR456" t="str">
        <f t="shared" si="157"/>
        <v/>
      </c>
      <c r="BS456" t="str">
        <f t="shared" si="158"/>
        <v/>
      </c>
      <c r="BT456" t="str">
        <f t="shared" si="159"/>
        <v/>
      </c>
      <c r="BU456" t="str">
        <f t="shared" si="160"/>
        <v/>
      </c>
      <c r="BV456" t="str">
        <f t="shared" si="161"/>
        <v/>
      </c>
      <c r="BW456">
        <f t="shared" si="162"/>
        <v>0</v>
      </c>
      <c r="BX456">
        <f t="shared" si="163"/>
        <v>1</v>
      </c>
      <c r="BY456">
        <f t="shared" si="164"/>
        <v>0</v>
      </c>
      <c r="BZ456">
        <f t="shared" si="165"/>
        <v>1</v>
      </c>
      <c r="CA456">
        <f t="shared" si="166"/>
        <v>1</v>
      </c>
      <c r="CB456">
        <f t="shared" si="167"/>
        <v>0</v>
      </c>
    </row>
    <row r="457" spans="1:80" x14ac:dyDescent="0.35">
      <c r="A457">
        <v>5.4076288999999997</v>
      </c>
      <c r="B457">
        <v>2009</v>
      </c>
      <c r="C457">
        <v>65</v>
      </c>
      <c r="D457">
        <v>0</v>
      </c>
      <c r="E457">
        <v>1</v>
      </c>
      <c r="F457">
        <v>3</v>
      </c>
      <c r="G457">
        <v>0</v>
      </c>
      <c r="H457">
        <v>24074</v>
      </c>
      <c r="I457">
        <v>1</v>
      </c>
      <c r="J457">
        <v>1</v>
      </c>
      <c r="K457">
        <v>40965</v>
      </c>
      <c r="L457">
        <v>3</v>
      </c>
      <c r="M457">
        <v>1</v>
      </c>
      <c r="N457">
        <v>2</v>
      </c>
      <c r="O457">
        <v>41401</v>
      </c>
      <c r="P457">
        <v>4271</v>
      </c>
      <c r="Q457" t="s">
        <v>119</v>
      </c>
      <c r="R457">
        <v>42822</v>
      </c>
      <c r="S457">
        <v>4280</v>
      </c>
      <c r="T457">
        <v>4239</v>
      </c>
      <c r="U457">
        <v>9971</v>
      </c>
      <c r="V457">
        <v>4142</v>
      </c>
      <c r="W457">
        <v>42731</v>
      </c>
      <c r="X457">
        <v>3962</v>
      </c>
      <c r="Y457">
        <v>7905</v>
      </c>
      <c r="Z457">
        <v>56400</v>
      </c>
      <c r="AA457">
        <v>32723</v>
      </c>
      <c r="AB457">
        <v>2724</v>
      </c>
      <c r="AC457">
        <v>4148</v>
      </c>
      <c r="AD457">
        <v>3768</v>
      </c>
      <c r="AE457">
        <v>66</v>
      </c>
      <c r="AF457">
        <v>3607</v>
      </c>
      <c r="AG457">
        <v>48</v>
      </c>
      <c r="AH457">
        <v>42</v>
      </c>
      <c r="AI457">
        <v>9920</v>
      </c>
      <c r="AJ457" t="s">
        <v>62</v>
      </c>
      <c r="AK457" t="s">
        <v>62</v>
      </c>
      <c r="AL457" t="s">
        <v>62</v>
      </c>
      <c r="AM457" t="s">
        <v>62</v>
      </c>
      <c r="AN457" t="s">
        <v>62</v>
      </c>
      <c r="AO457" t="s">
        <v>62</v>
      </c>
      <c r="AP457" t="s">
        <v>62</v>
      </c>
      <c r="AQ457" t="s">
        <v>62</v>
      </c>
      <c r="AR457" t="s">
        <v>62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-99</v>
      </c>
      <c r="AZ457">
        <v>-99</v>
      </c>
      <c r="BA457">
        <v>-99</v>
      </c>
      <c r="BB457">
        <v>-99</v>
      </c>
      <c r="BC457">
        <v>-99</v>
      </c>
      <c r="BD457">
        <v>-99</v>
      </c>
      <c r="BE457">
        <v>-99</v>
      </c>
      <c r="BF457">
        <v>-99</v>
      </c>
      <c r="BG457">
        <v>-99</v>
      </c>
      <c r="BH457">
        <f t="shared" si="147"/>
        <v>0</v>
      </c>
      <c r="BI457" t="str">
        <f t="shared" si="148"/>
        <v/>
      </c>
      <c r="BJ457" t="str">
        <f t="shared" si="149"/>
        <v/>
      </c>
      <c r="BK457" t="str">
        <f t="shared" si="150"/>
        <v/>
      </c>
      <c r="BL457" t="str">
        <f t="shared" si="151"/>
        <v/>
      </c>
      <c r="BM457" t="str">
        <f t="shared" si="152"/>
        <v/>
      </c>
      <c r="BN457" t="str">
        <f t="shared" si="153"/>
        <v/>
      </c>
      <c r="BO457" t="str">
        <f t="shared" si="154"/>
        <v/>
      </c>
      <c r="BP457" t="str">
        <f t="shared" si="155"/>
        <v/>
      </c>
      <c r="BQ457" t="str">
        <f t="shared" si="156"/>
        <v/>
      </c>
      <c r="BR457" t="str">
        <f t="shared" si="157"/>
        <v/>
      </c>
      <c r="BS457" t="str">
        <f t="shared" si="158"/>
        <v/>
      </c>
      <c r="BT457" t="str">
        <f t="shared" si="159"/>
        <v/>
      </c>
      <c r="BU457" t="str">
        <f t="shared" si="160"/>
        <v/>
      </c>
      <c r="BV457" t="str">
        <f t="shared" si="161"/>
        <v/>
      </c>
      <c r="BW457">
        <f t="shared" si="162"/>
        <v>0</v>
      </c>
      <c r="BX457">
        <f t="shared" si="163"/>
        <v>1</v>
      </c>
      <c r="BY457">
        <f t="shared" si="164"/>
        <v>0</v>
      </c>
      <c r="BZ457">
        <f t="shared" si="165"/>
        <v>0</v>
      </c>
      <c r="CA457">
        <f t="shared" si="166"/>
        <v>0</v>
      </c>
      <c r="CB457">
        <f t="shared" si="167"/>
        <v>1</v>
      </c>
    </row>
    <row r="458" spans="1:80" x14ac:dyDescent="0.35">
      <c r="A458">
        <v>5.6621094999999997</v>
      </c>
      <c r="B458">
        <v>2009</v>
      </c>
      <c r="C458">
        <v>65</v>
      </c>
      <c r="D458">
        <v>0</v>
      </c>
      <c r="E458">
        <v>1</v>
      </c>
      <c r="F458">
        <v>3</v>
      </c>
      <c r="G458">
        <v>0</v>
      </c>
      <c r="H458">
        <v>36205</v>
      </c>
      <c r="I458">
        <v>49</v>
      </c>
      <c r="J458">
        <v>1</v>
      </c>
      <c r="K458">
        <v>243339</v>
      </c>
      <c r="L458">
        <v>2</v>
      </c>
      <c r="M458">
        <v>2</v>
      </c>
      <c r="N458">
        <v>6</v>
      </c>
      <c r="O458">
        <v>41091</v>
      </c>
      <c r="P458">
        <v>42741</v>
      </c>
      <c r="Q458">
        <v>78551</v>
      </c>
      <c r="R458">
        <v>42821</v>
      </c>
      <c r="S458">
        <v>51881</v>
      </c>
      <c r="T458">
        <v>4275</v>
      </c>
      <c r="U458">
        <v>34882</v>
      </c>
      <c r="V458">
        <v>3481</v>
      </c>
      <c r="W458">
        <v>2760</v>
      </c>
      <c r="X458">
        <v>5789</v>
      </c>
      <c r="Y458">
        <v>2764</v>
      </c>
      <c r="Z458">
        <v>5849</v>
      </c>
      <c r="AA458">
        <v>41401</v>
      </c>
      <c r="AB458">
        <v>2724</v>
      </c>
      <c r="AC458">
        <v>4280</v>
      </c>
      <c r="AD458">
        <v>3768</v>
      </c>
      <c r="AE458">
        <v>3722</v>
      </c>
      <c r="AF458">
        <v>8856</v>
      </c>
      <c r="AG458">
        <v>8853</v>
      </c>
      <c r="AH458">
        <v>8842</v>
      </c>
      <c r="AI458">
        <v>8848</v>
      </c>
      <c r="AJ458">
        <v>9671</v>
      </c>
      <c r="AK458">
        <v>9904</v>
      </c>
      <c r="AL458" t="s">
        <v>62</v>
      </c>
      <c r="AM458" t="s">
        <v>62</v>
      </c>
      <c r="AN458" t="s">
        <v>62</v>
      </c>
      <c r="AO458" t="s">
        <v>62</v>
      </c>
      <c r="AP458" t="s">
        <v>62</v>
      </c>
      <c r="AQ458" t="s">
        <v>62</v>
      </c>
      <c r="AR458" t="s">
        <v>62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-99</v>
      </c>
      <c r="BB458">
        <v>-99</v>
      </c>
      <c r="BC458">
        <v>-99</v>
      </c>
      <c r="BD458">
        <v>-99</v>
      </c>
      <c r="BE458">
        <v>-99</v>
      </c>
      <c r="BF458">
        <v>-99</v>
      </c>
      <c r="BG458">
        <v>-99</v>
      </c>
      <c r="BH458">
        <f t="shared" si="147"/>
        <v>0</v>
      </c>
      <c r="BI458" t="str">
        <f t="shared" si="148"/>
        <v/>
      </c>
      <c r="BJ458" t="str">
        <f t="shared" si="149"/>
        <v/>
      </c>
      <c r="BK458" t="str">
        <f t="shared" si="150"/>
        <v/>
      </c>
      <c r="BL458" t="str">
        <f t="shared" si="151"/>
        <v/>
      </c>
      <c r="BM458" t="str">
        <f t="shared" si="152"/>
        <v/>
      </c>
      <c r="BN458" t="str">
        <f t="shared" si="153"/>
        <v/>
      </c>
      <c r="BO458" t="str">
        <f t="shared" si="154"/>
        <v/>
      </c>
      <c r="BP458" t="str">
        <f t="shared" si="155"/>
        <v/>
      </c>
      <c r="BQ458" t="str">
        <f t="shared" si="156"/>
        <v/>
      </c>
      <c r="BR458" t="str">
        <f t="shared" si="157"/>
        <v/>
      </c>
      <c r="BS458" t="str">
        <f t="shared" si="158"/>
        <v/>
      </c>
      <c r="BT458" t="str">
        <f t="shared" si="159"/>
        <v/>
      </c>
      <c r="BU458" t="str">
        <f t="shared" si="160"/>
        <v/>
      </c>
      <c r="BV458" t="str">
        <f t="shared" si="161"/>
        <v/>
      </c>
      <c r="BW458">
        <f t="shared" si="162"/>
        <v>0</v>
      </c>
      <c r="BX458">
        <f t="shared" si="163"/>
        <v>0</v>
      </c>
      <c r="BY458">
        <f t="shared" si="164"/>
        <v>1</v>
      </c>
      <c r="BZ458">
        <f t="shared" si="165"/>
        <v>1</v>
      </c>
      <c r="CA458">
        <f t="shared" si="166"/>
        <v>1</v>
      </c>
      <c r="CB458">
        <f t="shared" si="167"/>
        <v>1</v>
      </c>
    </row>
    <row r="459" spans="1:80" x14ac:dyDescent="0.35">
      <c r="A459">
        <v>4.5808131000000003</v>
      </c>
      <c r="B459">
        <v>2009</v>
      </c>
      <c r="C459">
        <v>65</v>
      </c>
      <c r="D459">
        <v>0</v>
      </c>
      <c r="E459">
        <v>1</v>
      </c>
      <c r="F459">
        <v>1</v>
      </c>
      <c r="G459">
        <v>0</v>
      </c>
      <c r="H459">
        <v>37002</v>
      </c>
      <c r="I459">
        <v>5</v>
      </c>
      <c r="J459">
        <v>-9</v>
      </c>
      <c r="K459">
        <v>63644</v>
      </c>
      <c r="L459">
        <v>1</v>
      </c>
      <c r="M459">
        <v>3</v>
      </c>
      <c r="N459">
        <v>1</v>
      </c>
      <c r="O459">
        <v>4139</v>
      </c>
      <c r="P459">
        <v>42823</v>
      </c>
      <c r="Q459">
        <v>4280</v>
      </c>
      <c r="R459">
        <v>41400</v>
      </c>
      <c r="S459" t="s">
        <v>64</v>
      </c>
      <c r="T459" t="s">
        <v>66</v>
      </c>
      <c r="U459">
        <v>4168</v>
      </c>
      <c r="V459">
        <v>412</v>
      </c>
      <c r="W459" t="s">
        <v>61</v>
      </c>
      <c r="X459" t="s">
        <v>61</v>
      </c>
      <c r="Y459" t="s">
        <v>61</v>
      </c>
      <c r="Z459" t="s">
        <v>61</v>
      </c>
      <c r="AA459" t="s">
        <v>61</v>
      </c>
      <c r="AB459" t="s">
        <v>61</v>
      </c>
      <c r="AC459" t="s">
        <v>61</v>
      </c>
      <c r="AD459">
        <v>3768</v>
      </c>
      <c r="AE459">
        <v>3723</v>
      </c>
      <c r="AF459">
        <v>66</v>
      </c>
      <c r="AG459">
        <v>3607</v>
      </c>
      <c r="AH459">
        <v>3893</v>
      </c>
      <c r="AI459">
        <v>8856</v>
      </c>
      <c r="AJ459">
        <v>8853</v>
      </c>
      <c r="AK459">
        <v>46</v>
      </c>
      <c r="AL459">
        <v>41</v>
      </c>
      <c r="AM459" t="s">
        <v>62</v>
      </c>
      <c r="AN459" t="s">
        <v>62</v>
      </c>
      <c r="AO459" t="s">
        <v>62</v>
      </c>
      <c r="AP459" t="s">
        <v>62</v>
      </c>
      <c r="AQ459" t="s">
        <v>62</v>
      </c>
      <c r="AR459" t="s">
        <v>62</v>
      </c>
      <c r="AS459">
        <v>0</v>
      </c>
      <c r="AT459">
        <v>0</v>
      </c>
      <c r="AU459">
        <v>1</v>
      </c>
      <c r="AV459">
        <v>1</v>
      </c>
      <c r="AW459">
        <v>-1</v>
      </c>
      <c r="AX459">
        <v>0</v>
      </c>
      <c r="AY459">
        <v>0</v>
      </c>
      <c r="AZ459">
        <v>1</v>
      </c>
      <c r="BA459">
        <v>1</v>
      </c>
      <c r="BB459">
        <v>-99</v>
      </c>
      <c r="BC459">
        <v>-99</v>
      </c>
      <c r="BD459">
        <v>-99</v>
      </c>
      <c r="BE459">
        <v>-99</v>
      </c>
      <c r="BF459">
        <v>-99</v>
      </c>
      <c r="BG459">
        <v>-99</v>
      </c>
      <c r="BH459">
        <f t="shared" si="147"/>
        <v>0</v>
      </c>
      <c r="BI459" t="str">
        <f t="shared" si="148"/>
        <v/>
      </c>
      <c r="BJ459" t="str">
        <f t="shared" si="149"/>
        <v/>
      </c>
      <c r="BK459" t="str">
        <f t="shared" si="150"/>
        <v/>
      </c>
      <c r="BL459" t="str">
        <f t="shared" si="151"/>
        <v/>
      </c>
      <c r="BM459" t="str">
        <f t="shared" si="152"/>
        <v/>
      </c>
      <c r="BN459" t="str">
        <f t="shared" si="153"/>
        <v/>
      </c>
      <c r="BO459" t="str">
        <f t="shared" si="154"/>
        <v/>
      </c>
      <c r="BP459" t="str">
        <f t="shared" si="155"/>
        <v/>
      </c>
      <c r="BQ459" t="str">
        <f t="shared" si="156"/>
        <v/>
      </c>
      <c r="BR459" t="str">
        <f t="shared" si="157"/>
        <v/>
      </c>
      <c r="BS459" t="str">
        <f t="shared" si="158"/>
        <v/>
      </c>
      <c r="BT459" t="str">
        <f t="shared" si="159"/>
        <v/>
      </c>
      <c r="BU459" t="str">
        <f t="shared" si="160"/>
        <v/>
      </c>
      <c r="BV459" t="str">
        <f t="shared" si="161"/>
        <v/>
      </c>
      <c r="BW459">
        <f t="shared" si="162"/>
        <v>0</v>
      </c>
      <c r="BX459">
        <f t="shared" si="163"/>
        <v>1</v>
      </c>
      <c r="BY459">
        <f t="shared" si="164"/>
        <v>0</v>
      </c>
      <c r="BZ459">
        <f t="shared" si="165"/>
        <v>0</v>
      </c>
      <c r="CA459">
        <f t="shared" si="166"/>
        <v>0</v>
      </c>
      <c r="CB459">
        <f t="shared" si="167"/>
        <v>1</v>
      </c>
    </row>
    <row r="460" spans="1:80" x14ac:dyDescent="0.35">
      <c r="A460">
        <v>4.6981218</v>
      </c>
      <c r="B460">
        <v>2009</v>
      </c>
      <c r="C460">
        <v>65</v>
      </c>
      <c r="D460">
        <v>0</v>
      </c>
      <c r="E460">
        <v>1</v>
      </c>
      <c r="F460">
        <v>-9</v>
      </c>
      <c r="G460">
        <v>1</v>
      </c>
      <c r="H460">
        <v>39026</v>
      </c>
      <c r="I460">
        <v>8</v>
      </c>
      <c r="J460">
        <v>-9</v>
      </c>
      <c r="K460">
        <v>155457</v>
      </c>
      <c r="L460">
        <v>3</v>
      </c>
      <c r="M460">
        <v>2</v>
      </c>
      <c r="N460">
        <v>1</v>
      </c>
      <c r="O460">
        <v>41401</v>
      </c>
      <c r="P460">
        <v>42823</v>
      </c>
      <c r="Q460">
        <v>4142</v>
      </c>
      <c r="R460">
        <v>2752</v>
      </c>
      <c r="S460">
        <v>2768</v>
      </c>
      <c r="T460">
        <v>41405</v>
      </c>
      <c r="U460">
        <v>4280</v>
      </c>
      <c r="V460">
        <v>4019</v>
      </c>
      <c r="W460">
        <v>44020</v>
      </c>
      <c r="X460">
        <v>4279</v>
      </c>
      <c r="Y460">
        <v>2724</v>
      </c>
      <c r="Z460">
        <v>4263</v>
      </c>
      <c r="AA460" t="s">
        <v>61</v>
      </c>
      <c r="AB460" t="s">
        <v>61</v>
      </c>
      <c r="AC460" t="s">
        <v>61</v>
      </c>
      <c r="AD460">
        <v>3768</v>
      </c>
      <c r="AE460">
        <v>66</v>
      </c>
      <c r="AF460">
        <v>3722</v>
      </c>
      <c r="AG460">
        <v>8856</v>
      </c>
      <c r="AH460">
        <v>3606</v>
      </c>
      <c r="AI460">
        <v>3607</v>
      </c>
      <c r="AJ460" t="s">
        <v>62</v>
      </c>
      <c r="AK460" t="s">
        <v>62</v>
      </c>
      <c r="AL460" t="s">
        <v>62</v>
      </c>
      <c r="AM460" t="s">
        <v>62</v>
      </c>
      <c r="AN460" t="s">
        <v>62</v>
      </c>
      <c r="AO460" t="s">
        <v>62</v>
      </c>
      <c r="AP460" t="s">
        <v>62</v>
      </c>
      <c r="AQ460" t="s">
        <v>62</v>
      </c>
      <c r="AR460" t="s">
        <v>62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-99</v>
      </c>
      <c r="AZ460">
        <v>-99</v>
      </c>
      <c r="BA460">
        <v>-99</v>
      </c>
      <c r="BB460">
        <v>-99</v>
      </c>
      <c r="BC460">
        <v>-99</v>
      </c>
      <c r="BD460">
        <v>-99</v>
      </c>
      <c r="BE460">
        <v>-99</v>
      </c>
      <c r="BF460">
        <v>-99</v>
      </c>
      <c r="BG460">
        <v>-99</v>
      </c>
      <c r="BH460">
        <f t="shared" si="147"/>
        <v>0</v>
      </c>
      <c r="BI460" t="str">
        <f t="shared" si="148"/>
        <v/>
      </c>
      <c r="BJ460" t="str">
        <f t="shared" si="149"/>
        <v/>
      </c>
      <c r="BK460" t="str">
        <f t="shared" si="150"/>
        <v/>
      </c>
      <c r="BL460" t="str">
        <f t="shared" si="151"/>
        <v/>
      </c>
      <c r="BM460" t="str">
        <f t="shared" si="152"/>
        <v/>
      </c>
      <c r="BN460" t="str">
        <f t="shared" si="153"/>
        <v/>
      </c>
      <c r="BO460" t="str">
        <f t="shared" si="154"/>
        <v/>
      </c>
      <c r="BP460" t="str">
        <f t="shared" si="155"/>
        <v/>
      </c>
      <c r="BQ460" t="str">
        <f t="shared" si="156"/>
        <v/>
      </c>
      <c r="BR460" t="str">
        <f t="shared" si="157"/>
        <v/>
      </c>
      <c r="BS460" t="str">
        <f t="shared" si="158"/>
        <v/>
      </c>
      <c r="BT460" t="str">
        <f t="shared" si="159"/>
        <v/>
      </c>
      <c r="BU460" t="str">
        <f t="shared" si="160"/>
        <v/>
      </c>
      <c r="BV460" t="str">
        <f t="shared" si="161"/>
        <v/>
      </c>
      <c r="BW460">
        <f t="shared" si="162"/>
        <v>0</v>
      </c>
      <c r="BX460">
        <f t="shared" si="163"/>
        <v>1</v>
      </c>
      <c r="BY460">
        <f t="shared" si="164"/>
        <v>0</v>
      </c>
      <c r="BZ460">
        <f t="shared" si="165"/>
        <v>0</v>
      </c>
      <c r="CA460">
        <f t="shared" si="166"/>
        <v>0</v>
      </c>
      <c r="CB460">
        <f t="shared" si="167"/>
        <v>1</v>
      </c>
    </row>
    <row r="461" spans="1:80" x14ac:dyDescent="0.35">
      <c r="A461">
        <v>4.6981218</v>
      </c>
      <c r="B461">
        <v>2009</v>
      </c>
      <c r="C461">
        <v>65</v>
      </c>
      <c r="D461">
        <v>0</v>
      </c>
      <c r="E461">
        <v>1</v>
      </c>
      <c r="F461">
        <v>-9</v>
      </c>
      <c r="G461">
        <v>0</v>
      </c>
      <c r="H461">
        <v>39047</v>
      </c>
      <c r="I461">
        <v>5</v>
      </c>
      <c r="J461">
        <v>-9</v>
      </c>
      <c r="K461">
        <v>146664</v>
      </c>
      <c r="L461">
        <v>1</v>
      </c>
      <c r="M461">
        <v>2</v>
      </c>
      <c r="N461">
        <v>1</v>
      </c>
      <c r="O461">
        <v>4294</v>
      </c>
      <c r="P461">
        <v>99602</v>
      </c>
      <c r="Q461">
        <v>4280</v>
      </c>
      <c r="R461">
        <v>3941</v>
      </c>
      <c r="S461">
        <v>45342</v>
      </c>
      <c r="T461">
        <v>5997</v>
      </c>
      <c r="U461">
        <v>4168</v>
      </c>
      <c r="V461">
        <v>2720</v>
      </c>
      <c r="W461">
        <v>7847</v>
      </c>
      <c r="X461" t="s">
        <v>61</v>
      </c>
      <c r="Y461" t="s">
        <v>61</v>
      </c>
      <c r="Z461" t="s">
        <v>61</v>
      </c>
      <c r="AA461" t="s">
        <v>61</v>
      </c>
      <c r="AB461" t="s">
        <v>61</v>
      </c>
      <c r="AC461" t="s">
        <v>61</v>
      </c>
      <c r="AD461">
        <v>3523</v>
      </c>
      <c r="AE461">
        <v>3768</v>
      </c>
      <c r="AF461">
        <v>3723</v>
      </c>
      <c r="AG461">
        <v>8856</v>
      </c>
      <c r="AH461">
        <v>9744</v>
      </c>
      <c r="AI461">
        <v>9672</v>
      </c>
      <c r="AJ461">
        <v>9604</v>
      </c>
      <c r="AK461" t="s">
        <v>62</v>
      </c>
      <c r="AL461" t="s">
        <v>62</v>
      </c>
      <c r="AM461" t="s">
        <v>62</v>
      </c>
      <c r="AN461" t="s">
        <v>62</v>
      </c>
      <c r="AO461" t="s">
        <v>62</v>
      </c>
      <c r="AP461" t="s">
        <v>62</v>
      </c>
      <c r="AQ461" t="s">
        <v>62</v>
      </c>
      <c r="AR461" t="s">
        <v>62</v>
      </c>
      <c r="AS461">
        <v>3</v>
      </c>
      <c r="AT461">
        <v>1</v>
      </c>
      <c r="AU461">
        <v>1</v>
      </c>
      <c r="AV461">
        <v>-99</v>
      </c>
      <c r="AW461">
        <v>-99</v>
      </c>
      <c r="AX461">
        <v>-99</v>
      </c>
      <c r="AY461">
        <v>-99</v>
      </c>
      <c r="AZ461">
        <v>-99</v>
      </c>
      <c r="BA461">
        <v>-99</v>
      </c>
      <c r="BB461">
        <v>-99</v>
      </c>
      <c r="BC461">
        <v>-99</v>
      </c>
      <c r="BD461">
        <v>-99</v>
      </c>
      <c r="BE461">
        <v>-99</v>
      </c>
      <c r="BF461">
        <v>-99</v>
      </c>
      <c r="BG461">
        <v>-99</v>
      </c>
      <c r="BH461" t="str">
        <f t="shared" si="147"/>
        <v/>
      </c>
      <c r="BI461">
        <f t="shared" si="148"/>
        <v>1</v>
      </c>
      <c r="BJ461" t="str">
        <f t="shared" si="149"/>
        <v/>
      </c>
      <c r="BK461" t="str">
        <f t="shared" si="150"/>
        <v/>
      </c>
      <c r="BL461" t="str">
        <f t="shared" si="151"/>
        <v/>
      </c>
      <c r="BM461" t="str">
        <f t="shared" si="152"/>
        <v/>
      </c>
      <c r="BN461" t="str">
        <f t="shared" si="153"/>
        <v/>
      </c>
      <c r="BO461" t="str">
        <f t="shared" si="154"/>
        <v/>
      </c>
      <c r="BP461" t="str">
        <f t="shared" si="155"/>
        <v/>
      </c>
      <c r="BQ461" t="str">
        <f t="shared" si="156"/>
        <v/>
      </c>
      <c r="BR461" t="str">
        <f t="shared" si="157"/>
        <v/>
      </c>
      <c r="BS461" t="str">
        <f t="shared" si="158"/>
        <v/>
      </c>
      <c r="BT461" t="str">
        <f t="shared" si="159"/>
        <v/>
      </c>
      <c r="BU461" t="str">
        <f t="shared" si="160"/>
        <v/>
      </c>
      <c r="BV461" t="str">
        <f t="shared" si="161"/>
        <v/>
      </c>
      <c r="BW461">
        <f t="shared" si="162"/>
        <v>1</v>
      </c>
      <c r="BX461">
        <f t="shared" si="163"/>
        <v>0</v>
      </c>
      <c r="BY461">
        <f t="shared" si="164"/>
        <v>0</v>
      </c>
      <c r="BZ461">
        <f t="shared" si="165"/>
        <v>0</v>
      </c>
      <c r="CA461">
        <f t="shared" si="166"/>
        <v>0</v>
      </c>
      <c r="CB461">
        <f t="shared" si="167"/>
        <v>1</v>
      </c>
    </row>
    <row r="462" spans="1:80" x14ac:dyDescent="0.35">
      <c r="A462">
        <v>5.0674549999999998</v>
      </c>
      <c r="B462">
        <v>2010</v>
      </c>
      <c r="C462">
        <v>65</v>
      </c>
      <c r="D462">
        <v>0</v>
      </c>
      <c r="E462">
        <v>1</v>
      </c>
      <c r="F462">
        <v>-9</v>
      </c>
      <c r="G462">
        <v>1</v>
      </c>
      <c r="H462">
        <v>4050</v>
      </c>
      <c r="I462">
        <v>21</v>
      </c>
      <c r="J462">
        <v>5</v>
      </c>
      <c r="K462">
        <v>380743</v>
      </c>
      <c r="L462">
        <v>-9</v>
      </c>
      <c r="M462">
        <v>1</v>
      </c>
      <c r="N462">
        <v>1</v>
      </c>
      <c r="O462">
        <v>41401</v>
      </c>
      <c r="P462">
        <v>4019</v>
      </c>
      <c r="Q462">
        <v>2724</v>
      </c>
      <c r="R462" t="s">
        <v>65</v>
      </c>
      <c r="S462">
        <v>4142</v>
      </c>
      <c r="T462" t="s">
        <v>61</v>
      </c>
      <c r="U462" t="s">
        <v>61</v>
      </c>
      <c r="V462" t="s">
        <v>61</v>
      </c>
      <c r="W462" t="s">
        <v>61</v>
      </c>
      <c r="X462" t="s">
        <v>61</v>
      </c>
      <c r="Y462" t="s">
        <v>61</v>
      </c>
      <c r="Z462" t="s">
        <v>61</v>
      </c>
      <c r="AA462" t="s">
        <v>61</v>
      </c>
      <c r="AB462" t="s">
        <v>61</v>
      </c>
      <c r="AC462" t="s">
        <v>61</v>
      </c>
      <c r="AD462">
        <v>3768</v>
      </c>
      <c r="AE462">
        <v>66</v>
      </c>
      <c r="AF462">
        <v>41</v>
      </c>
      <c r="AG462">
        <v>9910</v>
      </c>
      <c r="AH462">
        <v>44</v>
      </c>
      <c r="AI462">
        <v>3607</v>
      </c>
      <c r="AJ462">
        <v>8853</v>
      </c>
      <c r="AK462">
        <v>46</v>
      </c>
      <c r="AL462">
        <v>8856</v>
      </c>
      <c r="AM462">
        <v>3722</v>
      </c>
      <c r="AN462" t="s">
        <v>62</v>
      </c>
      <c r="AO462" t="s">
        <v>62</v>
      </c>
      <c r="AP462" t="s">
        <v>62</v>
      </c>
      <c r="AQ462" t="s">
        <v>62</v>
      </c>
      <c r="AR462" t="s">
        <v>62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-99</v>
      </c>
      <c r="BD462">
        <v>-99</v>
      </c>
      <c r="BE462">
        <v>-99</v>
      </c>
      <c r="BF462">
        <v>-99</v>
      </c>
      <c r="BG462">
        <v>-99</v>
      </c>
      <c r="BH462">
        <f t="shared" si="147"/>
        <v>1</v>
      </c>
      <c r="BI462" t="str">
        <f t="shared" si="148"/>
        <v/>
      </c>
      <c r="BJ462" t="str">
        <f t="shared" si="149"/>
        <v/>
      </c>
      <c r="BK462" t="str">
        <f t="shared" si="150"/>
        <v/>
      </c>
      <c r="BL462" t="str">
        <f t="shared" si="151"/>
        <v/>
      </c>
      <c r="BM462" t="str">
        <f t="shared" si="152"/>
        <v/>
      </c>
      <c r="BN462" t="str">
        <f t="shared" si="153"/>
        <v/>
      </c>
      <c r="BO462" t="str">
        <f t="shared" si="154"/>
        <v/>
      </c>
      <c r="BP462" t="str">
        <f t="shared" si="155"/>
        <v/>
      </c>
      <c r="BQ462" t="str">
        <f t="shared" si="156"/>
        <v/>
      </c>
      <c r="BR462" t="str">
        <f t="shared" si="157"/>
        <v/>
      </c>
      <c r="BS462" t="str">
        <f t="shared" si="158"/>
        <v/>
      </c>
      <c r="BT462" t="str">
        <f t="shared" si="159"/>
        <v/>
      </c>
      <c r="BU462" t="str">
        <f t="shared" si="160"/>
        <v/>
      </c>
      <c r="BV462" t="str">
        <f t="shared" si="161"/>
        <v/>
      </c>
      <c r="BW462">
        <f t="shared" si="162"/>
        <v>1</v>
      </c>
      <c r="BX462">
        <f t="shared" si="163"/>
        <v>1</v>
      </c>
      <c r="BY462">
        <f t="shared" si="164"/>
        <v>0</v>
      </c>
      <c r="BZ462">
        <f t="shared" si="165"/>
        <v>0</v>
      </c>
      <c r="CA462">
        <f t="shared" si="166"/>
        <v>0</v>
      </c>
      <c r="CB462">
        <f t="shared" si="167"/>
        <v>0</v>
      </c>
    </row>
    <row r="463" spans="1:80" x14ac:dyDescent="0.35">
      <c r="A463">
        <v>5.3693093999999997</v>
      </c>
      <c r="B463">
        <v>2010</v>
      </c>
      <c r="C463">
        <v>65</v>
      </c>
      <c r="D463">
        <v>0</v>
      </c>
      <c r="E463">
        <v>6</v>
      </c>
      <c r="F463">
        <v>-9</v>
      </c>
      <c r="G463">
        <v>0</v>
      </c>
      <c r="H463">
        <v>12266</v>
      </c>
      <c r="I463">
        <v>3</v>
      </c>
      <c r="J463">
        <v>1</v>
      </c>
      <c r="K463">
        <v>202254</v>
      </c>
      <c r="L463">
        <v>1</v>
      </c>
      <c r="M463">
        <v>2</v>
      </c>
      <c r="N463">
        <v>1</v>
      </c>
      <c r="O463">
        <v>42843</v>
      </c>
      <c r="P463">
        <v>570</v>
      </c>
      <c r="Q463" t="s">
        <v>99</v>
      </c>
      <c r="R463">
        <v>2763</v>
      </c>
      <c r="S463">
        <v>25000</v>
      </c>
      <c r="T463">
        <v>4280</v>
      </c>
      <c r="U463">
        <v>2724</v>
      </c>
      <c r="V463">
        <v>51851</v>
      </c>
      <c r="W463" t="s">
        <v>65</v>
      </c>
      <c r="X463">
        <v>5789</v>
      </c>
      <c r="Y463">
        <v>496</v>
      </c>
      <c r="Z463">
        <v>5119</v>
      </c>
      <c r="AA463">
        <v>5849</v>
      </c>
      <c r="AB463">
        <v>4019</v>
      </c>
      <c r="AC463">
        <v>78551</v>
      </c>
      <c r="AD463">
        <v>3766</v>
      </c>
      <c r="AE463">
        <v>3479</v>
      </c>
      <c r="AF463">
        <v>3961</v>
      </c>
      <c r="AG463">
        <v>3893</v>
      </c>
      <c r="AH463">
        <v>3764</v>
      </c>
      <c r="AI463">
        <v>3404</v>
      </c>
      <c r="AJ463">
        <v>4443</v>
      </c>
      <c r="AK463">
        <v>3894</v>
      </c>
      <c r="AL463">
        <v>3768</v>
      </c>
      <c r="AM463" t="s">
        <v>62</v>
      </c>
      <c r="AN463" t="s">
        <v>62</v>
      </c>
      <c r="AO463" t="s">
        <v>62</v>
      </c>
      <c r="AP463" t="s">
        <v>62</v>
      </c>
      <c r="AQ463" t="s">
        <v>62</v>
      </c>
      <c r="AR463" t="s">
        <v>62</v>
      </c>
      <c r="AS463">
        <v>1</v>
      </c>
      <c r="AT463">
        <v>2</v>
      </c>
      <c r="AU463">
        <v>1</v>
      </c>
      <c r="AV463">
        <v>6</v>
      </c>
      <c r="AW463">
        <v>13</v>
      </c>
      <c r="AX463">
        <v>16</v>
      </c>
      <c r="AY463">
        <v>30</v>
      </c>
      <c r="AZ463">
        <v>1</v>
      </c>
      <c r="BA463">
        <v>1</v>
      </c>
      <c r="BB463">
        <v>-99</v>
      </c>
      <c r="BC463">
        <v>-99</v>
      </c>
      <c r="BD463">
        <v>-99</v>
      </c>
      <c r="BE463">
        <v>-99</v>
      </c>
      <c r="BF463">
        <v>-99</v>
      </c>
      <c r="BG463">
        <v>-99</v>
      </c>
      <c r="BH463" t="str">
        <f t="shared" si="147"/>
        <v/>
      </c>
      <c r="BI463" t="str">
        <f t="shared" si="148"/>
        <v/>
      </c>
      <c r="BJ463" t="str">
        <f t="shared" si="149"/>
        <v/>
      </c>
      <c r="BK463" t="str">
        <f t="shared" si="150"/>
        <v/>
      </c>
      <c r="BL463" t="str">
        <f t="shared" si="151"/>
        <v/>
      </c>
      <c r="BM463" t="str">
        <f t="shared" si="152"/>
        <v/>
      </c>
      <c r="BN463" t="str">
        <f t="shared" si="153"/>
        <v/>
      </c>
      <c r="BO463" t="str">
        <f t="shared" si="154"/>
        <v/>
      </c>
      <c r="BP463">
        <f t="shared" si="155"/>
        <v>1</v>
      </c>
      <c r="BQ463" t="str">
        <f t="shared" si="156"/>
        <v/>
      </c>
      <c r="BR463" t="str">
        <f t="shared" si="157"/>
        <v/>
      </c>
      <c r="BS463" t="str">
        <f t="shared" si="158"/>
        <v/>
      </c>
      <c r="BT463" t="str">
        <f t="shared" si="159"/>
        <v/>
      </c>
      <c r="BU463" t="str">
        <f t="shared" si="160"/>
        <v/>
      </c>
      <c r="BV463" t="str">
        <f t="shared" si="161"/>
        <v/>
      </c>
      <c r="BW463">
        <f t="shared" si="162"/>
        <v>1</v>
      </c>
      <c r="BX463">
        <f t="shared" si="163"/>
        <v>0</v>
      </c>
      <c r="BY463">
        <f t="shared" si="164"/>
        <v>1</v>
      </c>
      <c r="BZ463">
        <f t="shared" si="165"/>
        <v>0</v>
      </c>
      <c r="CA463">
        <f t="shared" si="166"/>
        <v>0</v>
      </c>
      <c r="CB463">
        <f t="shared" si="167"/>
        <v>1</v>
      </c>
    </row>
    <row r="464" spans="1:80" x14ac:dyDescent="0.35">
      <c r="A464">
        <v>4.6257744000000001</v>
      </c>
      <c r="B464">
        <v>2010</v>
      </c>
      <c r="C464">
        <v>65</v>
      </c>
      <c r="D464">
        <v>0</v>
      </c>
      <c r="E464">
        <v>1</v>
      </c>
      <c r="F464">
        <v>2</v>
      </c>
      <c r="G464">
        <v>1</v>
      </c>
      <c r="H464">
        <v>35008</v>
      </c>
      <c r="I464">
        <v>9</v>
      </c>
      <c r="J464">
        <v>3</v>
      </c>
      <c r="K464">
        <v>179146</v>
      </c>
      <c r="L464">
        <v>1</v>
      </c>
      <c r="M464">
        <v>2</v>
      </c>
      <c r="N464">
        <v>1</v>
      </c>
      <c r="O464">
        <v>4271</v>
      </c>
      <c r="P464">
        <v>99672</v>
      </c>
      <c r="Q464">
        <v>99662</v>
      </c>
      <c r="R464">
        <v>41400</v>
      </c>
      <c r="S464">
        <v>4019</v>
      </c>
      <c r="T464">
        <v>2720</v>
      </c>
      <c r="U464">
        <v>311</v>
      </c>
      <c r="V464">
        <v>53081</v>
      </c>
      <c r="W464" t="s">
        <v>64</v>
      </c>
      <c r="X464" t="s">
        <v>75</v>
      </c>
      <c r="Y464">
        <v>4519</v>
      </c>
      <c r="Z464" t="s">
        <v>61</v>
      </c>
      <c r="AA464" t="s">
        <v>61</v>
      </c>
      <c r="AB464" t="s">
        <v>61</v>
      </c>
      <c r="AC464" t="s">
        <v>61</v>
      </c>
      <c r="AD464">
        <v>3768</v>
      </c>
      <c r="AE464">
        <v>3722</v>
      </c>
      <c r="AF464">
        <v>3794</v>
      </c>
      <c r="AG464">
        <v>66</v>
      </c>
      <c r="AH464">
        <v>3720</v>
      </c>
      <c r="AI464">
        <v>8856</v>
      </c>
      <c r="AJ464">
        <v>8853</v>
      </c>
      <c r="AK464">
        <v>3607</v>
      </c>
      <c r="AL464">
        <v>40</v>
      </c>
      <c r="AM464">
        <v>45</v>
      </c>
      <c r="AN464">
        <v>8872</v>
      </c>
      <c r="AO464">
        <v>3723</v>
      </c>
      <c r="AP464">
        <v>3778</v>
      </c>
      <c r="AQ464">
        <v>9919</v>
      </c>
      <c r="AR464">
        <v>3720</v>
      </c>
      <c r="AS464">
        <v>2</v>
      </c>
      <c r="AT464">
        <v>0</v>
      </c>
      <c r="AU464">
        <v>6</v>
      </c>
      <c r="AV464">
        <v>0</v>
      </c>
      <c r="AW464">
        <v>10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2</v>
      </c>
      <c r="BE464">
        <v>2</v>
      </c>
      <c r="BF464">
        <v>0</v>
      </c>
      <c r="BG464">
        <v>8</v>
      </c>
      <c r="BH464">
        <f t="shared" si="147"/>
        <v>2</v>
      </c>
      <c r="BI464" t="str">
        <f t="shared" si="148"/>
        <v/>
      </c>
      <c r="BJ464" t="str">
        <f t="shared" si="149"/>
        <v/>
      </c>
      <c r="BK464" t="str">
        <f t="shared" si="150"/>
        <v/>
      </c>
      <c r="BL464" t="str">
        <f t="shared" si="151"/>
        <v/>
      </c>
      <c r="BM464" t="str">
        <f t="shared" si="152"/>
        <v/>
      </c>
      <c r="BN464" t="str">
        <f t="shared" si="153"/>
        <v/>
      </c>
      <c r="BO464" t="str">
        <f t="shared" si="154"/>
        <v/>
      </c>
      <c r="BP464" t="str">
        <f t="shared" si="155"/>
        <v/>
      </c>
      <c r="BQ464" t="str">
        <f t="shared" si="156"/>
        <v/>
      </c>
      <c r="BR464" t="str">
        <f t="shared" si="157"/>
        <v/>
      </c>
      <c r="BS464" t="str">
        <f t="shared" si="158"/>
        <v/>
      </c>
      <c r="BT464" t="str">
        <f t="shared" si="159"/>
        <v/>
      </c>
      <c r="BU464" t="str">
        <f t="shared" si="160"/>
        <v/>
      </c>
      <c r="BV464" t="str">
        <f t="shared" si="161"/>
        <v/>
      </c>
      <c r="BW464">
        <f t="shared" si="162"/>
        <v>2</v>
      </c>
      <c r="BX464">
        <f t="shared" si="163"/>
        <v>1</v>
      </c>
      <c r="BY464">
        <f t="shared" si="164"/>
        <v>0</v>
      </c>
      <c r="BZ464">
        <f t="shared" si="165"/>
        <v>0</v>
      </c>
      <c r="CA464">
        <f t="shared" si="166"/>
        <v>0</v>
      </c>
      <c r="CB464">
        <f t="shared" si="167"/>
        <v>0</v>
      </c>
    </row>
    <row r="465" spans="1:80" x14ac:dyDescent="0.35">
      <c r="A465">
        <v>5.3693093999999997</v>
      </c>
      <c r="B465">
        <v>2010</v>
      </c>
      <c r="C465">
        <v>65</v>
      </c>
      <c r="D465">
        <v>0</v>
      </c>
      <c r="E465">
        <v>1</v>
      </c>
      <c r="F465">
        <v>-9</v>
      </c>
      <c r="G465">
        <v>0</v>
      </c>
      <c r="H465">
        <v>47045</v>
      </c>
      <c r="I465">
        <v>13</v>
      </c>
      <c r="J465">
        <v>1</v>
      </c>
      <c r="K465">
        <v>112238</v>
      </c>
      <c r="L465">
        <v>1</v>
      </c>
      <c r="M465">
        <v>1</v>
      </c>
      <c r="N465">
        <v>1</v>
      </c>
      <c r="O465">
        <v>41071</v>
      </c>
      <c r="P465">
        <v>42823</v>
      </c>
      <c r="Q465">
        <v>41402</v>
      </c>
      <c r="R465">
        <v>41404</v>
      </c>
      <c r="S465">
        <v>99883</v>
      </c>
      <c r="T465">
        <v>70712</v>
      </c>
      <c r="U465">
        <v>7100</v>
      </c>
      <c r="V465">
        <v>4142</v>
      </c>
      <c r="W465">
        <v>412</v>
      </c>
      <c r="X465">
        <v>4280</v>
      </c>
      <c r="Y465">
        <v>4439</v>
      </c>
      <c r="Z465">
        <v>4019</v>
      </c>
      <c r="AA465">
        <v>3051</v>
      </c>
      <c r="AB465">
        <v>2720</v>
      </c>
      <c r="AC465">
        <v>4148</v>
      </c>
      <c r="AD465">
        <v>3768</v>
      </c>
      <c r="AE465">
        <v>8856</v>
      </c>
      <c r="AF465">
        <v>66</v>
      </c>
      <c r="AG465">
        <v>3607</v>
      </c>
      <c r="AH465">
        <v>42</v>
      </c>
      <c r="AI465">
        <v>47</v>
      </c>
      <c r="AJ465">
        <v>8853</v>
      </c>
      <c r="AK465">
        <v>3723</v>
      </c>
      <c r="AL465">
        <v>8842</v>
      </c>
      <c r="AM465">
        <v>3721</v>
      </c>
      <c r="AN465">
        <v>9744</v>
      </c>
      <c r="AO465" t="s">
        <v>62</v>
      </c>
      <c r="AP465" t="s">
        <v>62</v>
      </c>
      <c r="AQ465" t="s">
        <v>62</v>
      </c>
      <c r="AR465" t="s">
        <v>62</v>
      </c>
      <c r="AS465">
        <v>3</v>
      </c>
      <c r="AT465">
        <v>1</v>
      </c>
      <c r="AU465">
        <v>3</v>
      </c>
      <c r="AV465">
        <v>3</v>
      </c>
      <c r="AW465">
        <v>3</v>
      </c>
      <c r="AX465">
        <v>3</v>
      </c>
      <c r="AY465">
        <v>1</v>
      </c>
      <c r="AZ465">
        <v>1</v>
      </c>
      <c r="BA465">
        <v>1</v>
      </c>
      <c r="BB465">
        <v>3</v>
      </c>
      <c r="BC465">
        <v>3</v>
      </c>
      <c r="BD465">
        <v>-99</v>
      </c>
      <c r="BE465">
        <v>-99</v>
      </c>
      <c r="BF465">
        <v>-99</v>
      </c>
      <c r="BG465">
        <v>-99</v>
      </c>
      <c r="BH465">
        <f t="shared" si="147"/>
        <v>3</v>
      </c>
      <c r="BI465" t="str">
        <f t="shared" si="148"/>
        <v/>
      </c>
      <c r="BJ465" t="str">
        <f t="shared" si="149"/>
        <v/>
      </c>
      <c r="BK465" t="str">
        <f t="shared" si="150"/>
        <v/>
      </c>
      <c r="BL465" t="str">
        <f t="shared" si="151"/>
        <v/>
      </c>
      <c r="BM465" t="str">
        <f t="shared" si="152"/>
        <v/>
      </c>
      <c r="BN465" t="str">
        <f t="shared" si="153"/>
        <v/>
      </c>
      <c r="BO465" t="str">
        <f t="shared" si="154"/>
        <v/>
      </c>
      <c r="BP465" t="str">
        <f t="shared" si="155"/>
        <v/>
      </c>
      <c r="BQ465" t="str">
        <f t="shared" si="156"/>
        <v/>
      </c>
      <c r="BR465" t="str">
        <f t="shared" si="157"/>
        <v/>
      </c>
      <c r="BS465" t="str">
        <f t="shared" si="158"/>
        <v/>
      </c>
      <c r="BT465" t="str">
        <f t="shared" si="159"/>
        <v/>
      </c>
      <c r="BU465" t="str">
        <f t="shared" si="160"/>
        <v/>
      </c>
      <c r="BV465" t="str">
        <f t="shared" si="161"/>
        <v/>
      </c>
      <c r="BW465">
        <f t="shared" si="162"/>
        <v>3</v>
      </c>
      <c r="BX465">
        <f t="shared" si="163"/>
        <v>1</v>
      </c>
      <c r="BY465">
        <f t="shared" si="164"/>
        <v>0</v>
      </c>
      <c r="BZ465">
        <f t="shared" si="165"/>
        <v>1</v>
      </c>
      <c r="CA465">
        <f t="shared" si="166"/>
        <v>1</v>
      </c>
      <c r="CB465">
        <f t="shared" si="167"/>
        <v>1</v>
      </c>
    </row>
    <row r="466" spans="1:80" x14ac:dyDescent="0.35">
      <c r="A466">
        <v>4.9374741000000002</v>
      </c>
      <c r="B466">
        <v>2010</v>
      </c>
      <c r="C466">
        <v>65</v>
      </c>
      <c r="D466">
        <v>0</v>
      </c>
      <c r="E466">
        <v>1</v>
      </c>
      <c r="F466">
        <v>2</v>
      </c>
      <c r="G466">
        <v>0</v>
      </c>
      <c r="H466">
        <v>49019</v>
      </c>
      <c r="I466">
        <v>16</v>
      </c>
      <c r="J466">
        <v>3</v>
      </c>
      <c r="K466">
        <v>208388</v>
      </c>
      <c r="L466">
        <v>3</v>
      </c>
      <c r="M466">
        <v>3</v>
      </c>
      <c r="N466">
        <v>5</v>
      </c>
      <c r="O466">
        <v>41071</v>
      </c>
      <c r="P466">
        <v>41402</v>
      </c>
      <c r="Q466">
        <v>6989</v>
      </c>
      <c r="R466">
        <v>4019</v>
      </c>
      <c r="S466">
        <v>2724</v>
      </c>
      <c r="T466">
        <v>41401</v>
      </c>
      <c r="U466">
        <v>43310</v>
      </c>
      <c r="V466">
        <v>33829</v>
      </c>
      <c r="W466">
        <v>72252</v>
      </c>
      <c r="X466">
        <v>4439</v>
      </c>
      <c r="Y466" t="s">
        <v>76</v>
      </c>
      <c r="Z466" t="s">
        <v>69</v>
      </c>
      <c r="AA466" t="s">
        <v>71</v>
      </c>
      <c r="AB466" t="s">
        <v>61</v>
      </c>
      <c r="AC466" t="s">
        <v>61</v>
      </c>
      <c r="AD466">
        <v>3768</v>
      </c>
      <c r="AE466">
        <v>3722</v>
      </c>
      <c r="AF466">
        <v>66</v>
      </c>
      <c r="AG466">
        <v>8856</v>
      </c>
      <c r="AH466">
        <v>8853</v>
      </c>
      <c r="AI466">
        <v>3607</v>
      </c>
      <c r="AJ466" t="s">
        <v>62</v>
      </c>
      <c r="AK466" t="s">
        <v>62</v>
      </c>
      <c r="AL466" t="s">
        <v>62</v>
      </c>
      <c r="AM466" t="s">
        <v>62</v>
      </c>
      <c r="AN466" t="s">
        <v>62</v>
      </c>
      <c r="AO466" t="s">
        <v>62</v>
      </c>
      <c r="AP466" t="s">
        <v>62</v>
      </c>
      <c r="AQ466" t="s">
        <v>62</v>
      </c>
      <c r="AR466" t="s">
        <v>62</v>
      </c>
      <c r="AS466">
        <v>3</v>
      </c>
      <c r="AT466">
        <v>3</v>
      </c>
      <c r="AU466">
        <v>3</v>
      </c>
      <c r="AV466">
        <v>3</v>
      </c>
      <c r="AW466">
        <v>3</v>
      </c>
      <c r="AX466">
        <v>3</v>
      </c>
      <c r="AY466">
        <v>-99</v>
      </c>
      <c r="AZ466">
        <v>-99</v>
      </c>
      <c r="BA466">
        <v>-99</v>
      </c>
      <c r="BB466">
        <v>-99</v>
      </c>
      <c r="BC466">
        <v>-99</v>
      </c>
      <c r="BD466">
        <v>-99</v>
      </c>
      <c r="BE466">
        <v>-99</v>
      </c>
      <c r="BF466">
        <v>-99</v>
      </c>
      <c r="BG466">
        <v>-99</v>
      </c>
      <c r="BH466">
        <f t="shared" si="147"/>
        <v>3</v>
      </c>
      <c r="BI466" t="str">
        <f t="shared" si="148"/>
        <v/>
      </c>
      <c r="BJ466" t="str">
        <f t="shared" si="149"/>
        <v/>
      </c>
      <c r="BK466" t="str">
        <f t="shared" si="150"/>
        <v/>
      </c>
      <c r="BL466" t="str">
        <f t="shared" si="151"/>
        <v/>
      </c>
      <c r="BM466" t="str">
        <f t="shared" si="152"/>
        <v/>
      </c>
      <c r="BN466" t="str">
        <f t="shared" si="153"/>
        <v/>
      </c>
      <c r="BO466" t="str">
        <f t="shared" si="154"/>
        <v/>
      </c>
      <c r="BP466" t="str">
        <f t="shared" si="155"/>
        <v/>
      </c>
      <c r="BQ466" t="str">
        <f t="shared" si="156"/>
        <v/>
      </c>
      <c r="BR466" t="str">
        <f t="shared" si="157"/>
        <v/>
      </c>
      <c r="BS466" t="str">
        <f t="shared" si="158"/>
        <v/>
      </c>
      <c r="BT466" t="str">
        <f t="shared" si="159"/>
        <v/>
      </c>
      <c r="BU466" t="str">
        <f t="shared" si="160"/>
        <v/>
      </c>
      <c r="BV466" t="str">
        <f t="shared" si="161"/>
        <v/>
      </c>
      <c r="BW466">
        <f t="shared" si="162"/>
        <v>3</v>
      </c>
      <c r="BX466">
        <f t="shared" si="163"/>
        <v>1</v>
      </c>
      <c r="BY466">
        <f t="shared" si="164"/>
        <v>0</v>
      </c>
      <c r="BZ466">
        <f t="shared" si="165"/>
        <v>1</v>
      </c>
      <c r="CA466">
        <f t="shared" si="166"/>
        <v>1</v>
      </c>
      <c r="CB466">
        <f t="shared" si="167"/>
        <v>0</v>
      </c>
    </row>
    <row r="467" spans="1:80" x14ac:dyDescent="0.35">
      <c r="A467">
        <v>4.5387902999999996</v>
      </c>
      <c r="B467">
        <v>2011</v>
      </c>
      <c r="C467">
        <v>65</v>
      </c>
      <c r="D467">
        <v>0</v>
      </c>
      <c r="E467">
        <v>1</v>
      </c>
      <c r="F467">
        <v>-9</v>
      </c>
      <c r="G467">
        <v>0</v>
      </c>
      <c r="H467">
        <v>4079</v>
      </c>
      <c r="I467">
        <v>2</v>
      </c>
      <c r="J467">
        <v>3</v>
      </c>
      <c r="K467">
        <v>234640</v>
      </c>
      <c r="L467">
        <v>1</v>
      </c>
      <c r="M467">
        <v>3</v>
      </c>
      <c r="N467">
        <v>1</v>
      </c>
      <c r="O467">
        <v>4280</v>
      </c>
      <c r="P467">
        <v>41071</v>
      </c>
      <c r="Q467">
        <v>51882</v>
      </c>
      <c r="R467">
        <v>41400</v>
      </c>
      <c r="S467">
        <v>496</v>
      </c>
      <c r="T467">
        <v>4168</v>
      </c>
      <c r="U467">
        <v>2449</v>
      </c>
      <c r="V467">
        <v>29590</v>
      </c>
      <c r="W467">
        <v>3051</v>
      </c>
      <c r="X467">
        <v>4019</v>
      </c>
      <c r="Y467">
        <v>25000</v>
      </c>
      <c r="Z467" t="s">
        <v>64</v>
      </c>
      <c r="AA467">
        <v>32723</v>
      </c>
      <c r="AB467">
        <v>44029</v>
      </c>
      <c r="AC467">
        <v>42789</v>
      </c>
      <c r="AD467">
        <v>3768</v>
      </c>
      <c r="AE467">
        <v>3723</v>
      </c>
      <c r="AF467">
        <v>3950</v>
      </c>
      <c r="AG467">
        <v>66</v>
      </c>
      <c r="AH467">
        <v>8856</v>
      </c>
      <c r="AI467">
        <v>8853</v>
      </c>
      <c r="AJ467">
        <v>8842</v>
      </c>
      <c r="AK467">
        <v>8845</v>
      </c>
      <c r="AL467">
        <v>8847</v>
      </c>
      <c r="AM467">
        <v>3990</v>
      </c>
      <c r="AN467">
        <v>46</v>
      </c>
      <c r="AO467">
        <v>40</v>
      </c>
      <c r="AP467">
        <v>3607</v>
      </c>
      <c r="AQ467">
        <v>3722</v>
      </c>
      <c r="AR467">
        <v>47</v>
      </c>
      <c r="AS467">
        <v>4</v>
      </c>
      <c r="AT467">
        <v>3</v>
      </c>
      <c r="AU467">
        <v>3</v>
      </c>
      <c r="AV467">
        <v>4</v>
      </c>
      <c r="AW467">
        <v>3</v>
      </c>
      <c r="AX467">
        <v>3</v>
      </c>
      <c r="AY467">
        <v>3</v>
      </c>
      <c r="AZ467">
        <v>3</v>
      </c>
      <c r="BA467">
        <v>3</v>
      </c>
      <c r="BB467">
        <v>3</v>
      </c>
      <c r="BC467">
        <v>3</v>
      </c>
      <c r="BD467">
        <v>3</v>
      </c>
      <c r="BE467">
        <v>4</v>
      </c>
      <c r="BF467">
        <v>4</v>
      </c>
      <c r="BG467">
        <v>4</v>
      </c>
      <c r="BH467">
        <f t="shared" si="147"/>
        <v>4</v>
      </c>
      <c r="BI467" t="str">
        <f t="shared" si="148"/>
        <v/>
      </c>
      <c r="BJ467" t="str">
        <f t="shared" si="149"/>
        <v/>
      </c>
      <c r="BK467" t="str">
        <f t="shared" si="150"/>
        <v/>
      </c>
      <c r="BL467" t="str">
        <f t="shared" si="151"/>
        <v/>
      </c>
      <c r="BM467" t="str">
        <f t="shared" si="152"/>
        <v/>
      </c>
      <c r="BN467" t="str">
        <f t="shared" si="153"/>
        <v/>
      </c>
      <c r="BO467" t="str">
        <f t="shared" si="154"/>
        <v/>
      </c>
      <c r="BP467" t="str">
        <f t="shared" si="155"/>
        <v/>
      </c>
      <c r="BQ467" t="str">
        <f t="shared" si="156"/>
        <v/>
      </c>
      <c r="BR467" t="str">
        <f t="shared" si="157"/>
        <v/>
      </c>
      <c r="BS467" t="str">
        <f t="shared" si="158"/>
        <v/>
      </c>
      <c r="BT467" t="str">
        <f t="shared" si="159"/>
        <v/>
      </c>
      <c r="BU467" t="str">
        <f t="shared" si="160"/>
        <v/>
      </c>
      <c r="BV467" t="str">
        <f t="shared" si="161"/>
        <v/>
      </c>
      <c r="BW467">
        <f t="shared" si="162"/>
        <v>4</v>
      </c>
      <c r="BX467">
        <f t="shared" si="163"/>
        <v>1</v>
      </c>
      <c r="BY467">
        <f t="shared" si="164"/>
        <v>0</v>
      </c>
      <c r="BZ467">
        <f t="shared" si="165"/>
        <v>1</v>
      </c>
      <c r="CA467">
        <f t="shared" si="166"/>
        <v>1</v>
      </c>
      <c r="CB467">
        <f t="shared" si="167"/>
        <v>1</v>
      </c>
    </row>
    <row r="468" spans="1:80" x14ac:dyDescent="0.35">
      <c r="A468">
        <v>4.7330074</v>
      </c>
      <c r="B468">
        <v>2011</v>
      </c>
      <c r="C468">
        <v>65</v>
      </c>
      <c r="D468">
        <v>0</v>
      </c>
      <c r="E468">
        <v>1</v>
      </c>
      <c r="F468">
        <v>-9</v>
      </c>
      <c r="G468">
        <v>1</v>
      </c>
      <c r="H468">
        <v>6021</v>
      </c>
      <c r="I468">
        <v>3</v>
      </c>
      <c r="J468">
        <v>1</v>
      </c>
      <c r="K468">
        <v>200063</v>
      </c>
      <c r="L468">
        <v>4</v>
      </c>
      <c r="M468">
        <v>-9</v>
      </c>
      <c r="N468">
        <v>2</v>
      </c>
      <c r="O468">
        <v>72272</v>
      </c>
      <c r="P468">
        <v>5070</v>
      </c>
      <c r="Q468">
        <v>2760</v>
      </c>
      <c r="R468">
        <v>9971</v>
      </c>
      <c r="S468">
        <v>2851</v>
      </c>
      <c r="T468">
        <v>99812</v>
      </c>
      <c r="U468">
        <v>2869</v>
      </c>
      <c r="V468">
        <v>51881</v>
      </c>
      <c r="W468">
        <v>73313</v>
      </c>
      <c r="X468">
        <v>99591</v>
      </c>
      <c r="Y468">
        <v>4271</v>
      </c>
      <c r="Z468">
        <v>1985</v>
      </c>
      <c r="AA468">
        <v>389</v>
      </c>
      <c r="AB468">
        <v>5849</v>
      </c>
      <c r="AC468">
        <v>41051</v>
      </c>
      <c r="AD468">
        <v>3768</v>
      </c>
      <c r="AE468">
        <v>3722</v>
      </c>
      <c r="AF468">
        <v>40</v>
      </c>
      <c r="AG468">
        <v>8962</v>
      </c>
      <c r="AH468">
        <v>3893</v>
      </c>
      <c r="AI468">
        <v>8968</v>
      </c>
      <c r="AJ468">
        <v>8856</v>
      </c>
      <c r="AK468">
        <v>9604</v>
      </c>
      <c r="AL468">
        <v>9672</v>
      </c>
      <c r="AM468">
        <v>3893</v>
      </c>
      <c r="AN468">
        <v>45</v>
      </c>
      <c r="AO468">
        <v>3606</v>
      </c>
      <c r="AP468">
        <v>8964</v>
      </c>
      <c r="AQ468">
        <v>66</v>
      </c>
      <c r="AR468" t="s">
        <v>62</v>
      </c>
      <c r="AS468">
        <v>4</v>
      </c>
      <c r="AT468">
        <v>4</v>
      </c>
      <c r="AU468">
        <v>4</v>
      </c>
      <c r="AV468">
        <v>6</v>
      </c>
      <c r="AW468">
        <v>5</v>
      </c>
      <c r="AX468">
        <v>6</v>
      </c>
      <c r="AY468">
        <v>4</v>
      </c>
      <c r="AZ468">
        <v>6</v>
      </c>
      <c r="BA468">
        <v>6</v>
      </c>
      <c r="BB468">
        <v>6</v>
      </c>
      <c r="BC468">
        <v>4</v>
      </c>
      <c r="BD468">
        <v>4</v>
      </c>
      <c r="BE468">
        <v>6</v>
      </c>
      <c r="BF468">
        <v>4</v>
      </c>
      <c r="BG468">
        <v>-99</v>
      </c>
      <c r="BH468">
        <f t="shared" si="147"/>
        <v>4</v>
      </c>
      <c r="BI468" t="str">
        <f t="shared" si="148"/>
        <v/>
      </c>
      <c r="BJ468" t="str">
        <f t="shared" si="149"/>
        <v/>
      </c>
      <c r="BK468" t="str">
        <f t="shared" si="150"/>
        <v/>
      </c>
      <c r="BL468" t="str">
        <f t="shared" si="151"/>
        <v/>
      </c>
      <c r="BM468" t="str">
        <f t="shared" si="152"/>
        <v/>
      </c>
      <c r="BN468" t="str">
        <f t="shared" si="153"/>
        <v/>
      </c>
      <c r="BO468" t="str">
        <f t="shared" si="154"/>
        <v/>
      </c>
      <c r="BP468" t="str">
        <f t="shared" si="155"/>
        <v/>
      </c>
      <c r="BQ468" t="str">
        <f t="shared" si="156"/>
        <v/>
      </c>
      <c r="BR468" t="str">
        <f t="shared" si="157"/>
        <v/>
      </c>
      <c r="BS468" t="str">
        <f t="shared" si="158"/>
        <v/>
      </c>
      <c r="BT468" t="str">
        <f t="shared" si="159"/>
        <v/>
      </c>
      <c r="BU468" t="str">
        <f t="shared" si="160"/>
        <v/>
      </c>
      <c r="BV468" t="str">
        <f t="shared" si="161"/>
        <v/>
      </c>
      <c r="BW468">
        <f t="shared" si="162"/>
        <v>4</v>
      </c>
      <c r="BX468">
        <f t="shared" si="163"/>
        <v>1</v>
      </c>
      <c r="BY468">
        <f t="shared" si="164"/>
        <v>0</v>
      </c>
      <c r="BZ468">
        <f t="shared" si="165"/>
        <v>1</v>
      </c>
      <c r="CA468">
        <f t="shared" si="166"/>
        <v>1</v>
      </c>
      <c r="CB468">
        <f t="shared" si="167"/>
        <v>0</v>
      </c>
    </row>
    <row r="469" spans="1:80" x14ac:dyDescent="0.35">
      <c r="A469">
        <v>5.6696948000000003</v>
      </c>
      <c r="B469">
        <v>2011</v>
      </c>
      <c r="C469">
        <v>65</v>
      </c>
      <c r="D469">
        <v>0</v>
      </c>
      <c r="E469">
        <v>1</v>
      </c>
      <c r="F469">
        <v>-9</v>
      </c>
      <c r="G469">
        <v>1</v>
      </c>
      <c r="H469">
        <v>6624</v>
      </c>
      <c r="I469">
        <v>11</v>
      </c>
      <c r="J469">
        <v>1</v>
      </c>
      <c r="K469">
        <v>330623</v>
      </c>
      <c r="L469">
        <v>4</v>
      </c>
      <c r="M469">
        <v>-9</v>
      </c>
      <c r="N469">
        <v>6</v>
      </c>
      <c r="O469">
        <v>41071</v>
      </c>
      <c r="P469">
        <v>42823</v>
      </c>
      <c r="Q469">
        <v>51881</v>
      </c>
      <c r="R469">
        <v>78551</v>
      </c>
      <c r="S469">
        <v>4275</v>
      </c>
      <c r="T469">
        <v>5849</v>
      </c>
      <c r="U469">
        <v>5780</v>
      </c>
      <c r="V469">
        <v>29620</v>
      </c>
      <c r="W469">
        <v>42732</v>
      </c>
      <c r="X469">
        <v>4240</v>
      </c>
      <c r="Y469">
        <v>5859</v>
      </c>
      <c r="Z469">
        <v>59970</v>
      </c>
      <c r="AA469">
        <v>41401</v>
      </c>
      <c r="AB469">
        <v>7905</v>
      </c>
      <c r="AC469">
        <v>2768</v>
      </c>
      <c r="AD469">
        <v>3768</v>
      </c>
      <c r="AE469">
        <v>3722</v>
      </c>
      <c r="AF469">
        <v>66</v>
      </c>
      <c r="AG469">
        <v>8853</v>
      </c>
      <c r="AH469">
        <v>8856</v>
      </c>
      <c r="AI469">
        <v>9604</v>
      </c>
      <c r="AJ469">
        <v>9672</v>
      </c>
      <c r="AK469">
        <v>3893</v>
      </c>
      <c r="AL469">
        <v>8964</v>
      </c>
      <c r="AM469">
        <v>9961</v>
      </c>
      <c r="AN469">
        <v>9390</v>
      </c>
      <c r="AO469">
        <v>3607</v>
      </c>
      <c r="AP469">
        <v>41</v>
      </c>
      <c r="AQ469">
        <v>47</v>
      </c>
      <c r="AR469" t="s">
        <v>62</v>
      </c>
      <c r="AS469">
        <v>4</v>
      </c>
      <c r="AT469">
        <v>1</v>
      </c>
      <c r="AU469">
        <v>4</v>
      </c>
      <c r="AV469">
        <v>1</v>
      </c>
      <c r="AW469">
        <v>1</v>
      </c>
      <c r="AX469">
        <v>4</v>
      </c>
      <c r="AY469">
        <v>4</v>
      </c>
      <c r="AZ469">
        <v>4</v>
      </c>
      <c r="BA469">
        <v>0</v>
      </c>
      <c r="BB469">
        <v>6</v>
      </c>
      <c r="BC469">
        <v>12</v>
      </c>
      <c r="BD469">
        <v>4</v>
      </c>
      <c r="BE469">
        <v>4</v>
      </c>
      <c r="BF469">
        <v>4</v>
      </c>
      <c r="BG469">
        <v>-99</v>
      </c>
      <c r="BH469">
        <f t="shared" si="147"/>
        <v>4</v>
      </c>
      <c r="BI469" t="str">
        <f t="shared" si="148"/>
        <v/>
      </c>
      <c r="BJ469" t="str">
        <f t="shared" si="149"/>
        <v/>
      </c>
      <c r="BK469" t="str">
        <f t="shared" si="150"/>
        <v/>
      </c>
      <c r="BL469" t="str">
        <f t="shared" si="151"/>
        <v/>
      </c>
      <c r="BM469" t="str">
        <f t="shared" si="152"/>
        <v/>
      </c>
      <c r="BN469" t="str">
        <f t="shared" si="153"/>
        <v/>
      </c>
      <c r="BO469" t="str">
        <f t="shared" si="154"/>
        <v/>
      </c>
      <c r="BP469" t="str">
        <f t="shared" si="155"/>
        <v/>
      </c>
      <c r="BQ469" t="str">
        <f t="shared" si="156"/>
        <v/>
      </c>
      <c r="BR469" t="str">
        <f t="shared" si="157"/>
        <v/>
      </c>
      <c r="BS469" t="str">
        <f t="shared" si="158"/>
        <v/>
      </c>
      <c r="BT469" t="str">
        <f t="shared" si="159"/>
        <v/>
      </c>
      <c r="BU469" t="str">
        <f t="shared" si="160"/>
        <v/>
      </c>
      <c r="BV469" t="str">
        <f t="shared" si="161"/>
        <v/>
      </c>
      <c r="BW469">
        <f t="shared" si="162"/>
        <v>4</v>
      </c>
      <c r="BX469">
        <f t="shared" si="163"/>
        <v>1</v>
      </c>
      <c r="BY469">
        <f t="shared" si="164"/>
        <v>1</v>
      </c>
      <c r="BZ469">
        <f t="shared" si="165"/>
        <v>1</v>
      </c>
      <c r="CA469">
        <f t="shared" si="166"/>
        <v>1</v>
      </c>
      <c r="CB469">
        <f t="shared" si="167"/>
        <v>0</v>
      </c>
    </row>
    <row r="470" spans="1:80" x14ac:dyDescent="0.35">
      <c r="A470">
        <v>4.9331503999999997</v>
      </c>
      <c r="B470">
        <v>2011</v>
      </c>
      <c r="C470">
        <v>65</v>
      </c>
      <c r="D470">
        <v>0</v>
      </c>
      <c r="E470">
        <v>1</v>
      </c>
      <c r="F470">
        <v>-9</v>
      </c>
      <c r="G470">
        <v>0</v>
      </c>
      <c r="H470">
        <v>12340</v>
      </c>
      <c r="I470">
        <v>3</v>
      </c>
      <c r="J470">
        <v>1</v>
      </c>
      <c r="K470">
        <v>145039</v>
      </c>
      <c r="L470">
        <v>4</v>
      </c>
      <c r="M470">
        <v>2</v>
      </c>
      <c r="N470">
        <v>1</v>
      </c>
      <c r="O470">
        <v>41401</v>
      </c>
      <c r="P470">
        <v>51852</v>
      </c>
      <c r="Q470">
        <v>4111</v>
      </c>
      <c r="R470">
        <v>42822</v>
      </c>
      <c r="S470">
        <v>2761</v>
      </c>
      <c r="T470">
        <v>4019</v>
      </c>
      <c r="U470">
        <v>4148</v>
      </c>
      <c r="V470">
        <v>4589</v>
      </c>
      <c r="W470">
        <v>4280</v>
      </c>
      <c r="X470">
        <v>4142</v>
      </c>
      <c r="Y470">
        <v>42789</v>
      </c>
      <c r="Z470">
        <v>412</v>
      </c>
      <c r="AA470">
        <v>71941</v>
      </c>
      <c r="AB470">
        <v>53081</v>
      </c>
      <c r="AC470" t="s">
        <v>75</v>
      </c>
      <c r="AD470">
        <v>3768</v>
      </c>
      <c r="AE470">
        <v>3721</v>
      </c>
      <c r="AF470">
        <v>66</v>
      </c>
      <c r="AG470">
        <v>3607</v>
      </c>
      <c r="AH470">
        <v>45</v>
      </c>
      <c r="AI470">
        <v>40</v>
      </c>
      <c r="AJ470">
        <v>9952</v>
      </c>
      <c r="AK470">
        <v>8856</v>
      </c>
      <c r="AL470">
        <v>8872</v>
      </c>
      <c r="AM470" t="s">
        <v>62</v>
      </c>
      <c r="AN470" t="s">
        <v>62</v>
      </c>
      <c r="AO470" t="s">
        <v>62</v>
      </c>
      <c r="AP470" t="s">
        <v>62</v>
      </c>
      <c r="AQ470" t="s">
        <v>62</v>
      </c>
      <c r="AR470" t="s">
        <v>62</v>
      </c>
      <c r="AS470">
        <v>5</v>
      </c>
      <c r="AT470">
        <v>5</v>
      </c>
      <c r="AU470">
        <v>5</v>
      </c>
      <c r="AV470">
        <v>5</v>
      </c>
      <c r="AW470">
        <v>5</v>
      </c>
      <c r="AX470">
        <v>5</v>
      </c>
      <c r="AY470">
        <v>0</v>
      </c>
      <c r="AZ470">
        <v>5</v>
      </c>
      <c r="BA470">
        <v>5</v>
      </c>
      <c r="BB470">
        <v>-99</v>
      </c>
      <c r="BC470">
        <v>-99</v>
      </c>
      <c r="BD470">
        <v>-99</v>
      </c>
      <c r="BE470">
        <v>-99</v>
      </c>
      <c r="BF470">
        <v>-99</v>
      </c>
      <c r="BG470">
        <v>-99</v>
      </c>
      <c r="BH470">
        <f t="shared" si="147"/>
        <v>5</v>
      </c>
      <c r="BI470" t="str">
        <f t="shared" si="148"/>
        <v/>
      </c>
      <c r="BJ470" t="str">
        <f t="shared" si="149"/>
        <v/>
      </c>
      <c r="BK470" t="str">
        <f t="shared" si="150"/>
        <v/>
      </c>
      <c r="BL470" t="str">
        <f t="shared" si="151"/>
        <v/>
      </c>
      <c r="BM470" t="str">
        <f t="shared" si="152"/>
        <v/>
      </c>
      <c r="BN470" t="str">
        <f t="shared" si="153"/>
        <v/>
      </c>
      <c r="BO470" t="str">
        <f t="shared" si="154"/>
        <v/>
      </c>
      <c r="BP470" t="str">
        <f t="shared" si="155"/>
        <v/>
      </c>
      <c r="BQ470" t="str">
        <f t="shared" si="156"/>
        <v/>
      </c>
      <c r="BR470" t="str">
        <f t="shared" si="157"/>
        <v/>
      </c>
      <c r="BS470" t="str">
        <f t="shared" si="158"/>
        <v/>
      </c>
      <c r="BT470" t="str">
        <f t="shared" si="159"/>
        <v/>
      </c>
      <c r="BU470" t="str">
        <f t="shared" si="160"/>
        <v/>
      </c>
      <c r="BV470" t="str">
        <f t="shared" si="161"/>
        <v/>
      </c>
      <c r="BW470">
        <f t="shared" si="162"/>
        <v>5</v>
      </c>
      <c r="BX470">
        <f t="shared" si="163"/>
        <v>1</v>
      </c>
      <c r="BY470">
        <f t="shared" si="164"/>
        <v>0</v>
      </c>
      <c r="BZ470">
        <f t="shared" si="165"/>
        <v>0</v>
      </c>
      <c r="CA470">
        <f t="shared" si="166"/>
        <v>0</v>
      </c>
      <c r="CB470">
        <f t="shared" si="167"/>
        <v>1</v>
      </c>
    </row>
    <row r="471" spans="1:80" x14ac:dyDescent="0.35">
      <c r="A471">
        <v>4.9613437999999999</v>
      </c>
      <c r="B471">
        <v>2011</v>
      </c>
      <c r="C471">
        <v>65</v>
      </c>
      <c r="D471">
        <v>0</v>
      </c>
      <c r="E471">
        <v>1</v>
      </c>
      <c r="F471">
        <v>-9</v>
      </c>
      <c r="G471">
        <v>1</v>
      </c>
      <c r="H471">
        <v>13116</v>
      </c>
      <c r="I471">
        <v>13</v>
      </c>
      <c r="J471">
        <v>1</v>
      </c>
      <c r="K471">
        <v>365347</v>
      </c>
      <c r="L471">
        <v>1</v>
      </c>
      <c r="M471">
        <v>1</v>
      </c>
      <c r="N471">
        <v>5</v>
      </c>
      <c r="O471">
        <v>42843</v>
      </c>
      <c r="P471">
        <v>78551</v>
      </c>
      <c r="Q471">
        <v>42741</v>
      </c>
      <c r="R471">
        <v>6826</v>
      </c>
      <c r="S471">
        <v>42971</v>
      </c>
      <c r="T471">
        <v>4254</v>
      </c>
      <c r="U471">
        <v>4240</v>
      </c>
      <c r="V471">
        <v>41401</v>
      </c>
      <c r="W471">
        <v>4142</v>
      </c>
      <c r="X471">
        <v>4280</v>
      </c>
      <c r="Y471">
        <v>4168</v>
      </c>
      <c r="Z471">
        <v>42731</v>
      </c>
      <c r="AA471">
        <v>3051</v>
      </c>
      <c r="AB471">
        <v>2724</v>
      </c>
      <c r="AC471">
        <v>30501</v>
      </c>
      <c r="AD471">
        <v>3615</v>
      </c>
      <c r="AE471">
        <v>3766</v>
      </c>
      <c r="AF471">
        <v>3768</v>
      </c>
      <c r="AG471">
        <v>3611</v>
      </c>
      <c r="AH471">
        <v>3512</v>
      </c>
      <c r="AI471">
        <v>3733</v>
      </c>
      <c r="AJ471">
        <v>3961</v>
      </c>
      <c r="AK471">
        <v>8872</v>
      </c>
      <c r="AL471">
        <v>3764</v>
      </c>
      <c r="AM471">
        <v>8872</v>
      </c>
      <c r="AN471">
        <v>3961</v>
      </c>
      <c r="AO471">
        <v>3552</v>
      </c>
      <c r="AP471">
        <v>8872</v>
      </c>
      <c r="AQ471">
        <v>3722</v>
      </c>
      <c r="AR471">
        <v>8856</v>
      </c>
      <c r="AS471">
        <v>5</v>
      </c>
      <c r="AT471">
        <v>10</v>
      </c>
      <c r="AU471">
        <v>5</v>
      </c>
      <c r="AV471">
        <v>5</v>
      </c>
      <c r="AW471">
        <v>5</v>
      </c>
      <c r="AX471">
        <v>5</v>
      </c>
      <c r="AY471">
        <v>5</v>
      </c>
      <c r="AZ471">
        <v>5</v>
      </c>
      <c r="BA471">
        <v>10</v>
      </c>
      <c r="BB471">
        <v>10</v>
      </c>
      <c r="BC471">
        <v>10</v>
      </c>
      <c r="BD471">
        <v>12</v>
      </c>
      <c r="BE471">
        <v>12</v>
      </c>
      <c r="BF471">
        <v>3</v>
      </c>
      <c r="BG471">
        <v>3</v>
      </c>
      <c r="BH471" t="str">
        <f t="shared" si="147"/>
        <v/>
      </c>
      <c r="BI471" t="str">
        <f t="shared" si="148"/>
        <v/>
      </c>
      <c r="BJ471">
        <f t="shared" si="149"/>
        <v>5</v>
      </c>
      <c r="BK471" t="str">
        <f t="shared" si="150"/>
        <v/>
      </c>
      <c r="BL471" t="str">
        <f t="shared" si="151"/>
        <v/>
      </c>
      <c r="BM471" t="str">
        <f t="shared" si="152"/>
        <v/>
      </c>
      <c r="BN471" t="str">
        <f t="shared" si="153"/>
        <v/>
      </c>
      <c r="BO471" t="str">
        <f t="shared" si="154"/>
        <v/>
      </c>
      <c r="BP471" t="str">
        <f t="shared" si="155"/>
        <v/>
      </c>
      <c r="BQ471" t="str">
        <f t="shared" si="156"/>
        <v/>
      </c>
      <c r="BR471" t="str">
        <f t="shared" si="157"/>
        <v/>
      </c>
      <c r="BS471" t="str">
        <f t="shared" si="158"/>
        <v/>
      </c>
      <c r="BT471" t="str">
        <f t="shared" si="159"/>
        <v/>
      </c>
      <c r="BU471" t="str">
        <f t="shared" si="160"/>
        <v/>
      </c>
      <c r="BV471" t="str">
        <f t="shared" si="161"/>
        <v/>
      </c>
      <c r="BW471">
        <f t="shared" si="162"/>
        <v>5</v>
      </c>
      <c r="BX471">
        <f t="shared" si="163"/>
        <v>0</v>
      </c>
      <c r="BY471">
        <f t="shared" si="164"/>
        <v>1</v>
      </c>
      <c r="BZ471">
        <f t="shared" si="165"/>
        <v>0</v>
      </c>
      <c r="CA471">
        <f t="shared" si="166"/>
        <v>0</v>
      </c>
      <c r="CB471">
        <f t="shared" si="167"/>
        <v>1</v>
      </c>
    </row>
    <row r="472" spans="1:80" x14ac:dyDescent="0.35">
      <c r="A472">
        <v>4.4321789000000003</v>
      </c>
      <c r="B472">
        <v>2011</v>
      </c>
      <c r="C472">
        <v>65</v>
      </c>
      <c r="D472">
        <v>0</v>
      </c>
      <c r="E472">
        <v>1</v>
      </c>
      <c r="F472">
        <v>3</v>
      </c>
      <c r="G472">
        <v>0</v>
      </c>
      <c r="H472">
        <v>18142</v>
      </c>
      <c r="I472">
        <v>1</v>
      </c>
      <c r="J472">
        <v>1</v>
      </c>
      <c r="K472">
        <v>101734</v>
      </c>
      <c r="L472">
        <v>2</v>
      </c>
      <c r="M472">
        <v>3</v>
      </c>
      <c r="N472">
        <v>1</v>
      </c>
      <c r="O472">
        <v>41071</v>
      </c>
      <c r="P472">
        <v>42821</v>
      </c>
      <c r="Q472">
        <v>4589</v>
      </c>
      <c r="R472">
        <v>496</v>
      </c>
      <c r="S472">
        <v>2767</v>
      </c>
      <c r="T472">
        <v>43310</v>
      </c>
      <c r="U472">
        <v>4280</v>
      </c>
      <c r="V472">
        <v>25000</v>
      </c>
      <c r="W472">
        <v>2724</v>
      </c>
      <c r="X472">
        <v>2859</v>
      </c>
      <c r="Y472">
        <v>41401</v>
      </c>
      <c r="Z472">
        <v>43330</v>
      </c>
      <c r="AA472">
        <v>4019</v>
      </c>
      <c r="AB472">
        <v>53081</v>
      </c>
      <c r="AC472">
        <v>56400</v>
      </c>
      <c r="AD472">
        <v>3768</v>
      </c>
      <c r="AE472">
        <v>3722</v>
      </c>
      <c r="AF472">
        <v>66</v>
      </c>
      <c r="AG472">
        <v>8853</v>
      </c>
      <c r="AH472">
        <v>8856</v>
      </c>
      <c r="AI472">
        <v>3607</v>
      </c>
      <c r="AJ472">
        <v>47</v>
      </c>
      <c r="AK472">
        <v>42</v>
      </c>
      <c r="AL472">
        <v>44</v>
      </c>
      <c r="AM472">
        <v>9744</v>
      </c>
      <c r="AN472">
        <v>9904</v>
      </c>
      <c r="AO472" t="s">
        <v>62</v>
      </c>
      <c r="AP472" t="s">
        <v>62</v>
      </c>
      <c r="AQ472" t="s">
        <v>62</v>
      </c>
      <c r="AR472" t="s">
        <v>62</v>
      </c>
      <c r="AS472">
        <v>6</v>
      </c>
      <c r="AT472">
        <v>1</v>
      </c>
      <c r="AU472">
        <v>6</v>
      </c>
      <c r="AV472">
        <v>1</v>
      </c>
      <c r="AW472">
        <v>1</v>
      </c>
      <c r="AX472">
        <v>6</v>
      </c>
      <c r="AY472">
        <v>6</v>
      </c>
      <c r="AZ472">
        <v>6</v>
      </c>
      <c r="BA472">
        <v>6</v>
      </c>
      <c r="BB472">
        <v>6</v>
      </c>
      <c r="BC472">
        <v>-99</v>
      </c>
      <c r="BD472">
        <v>-99</v>
      </c>
      <c r="BE472">
        <v>-99</v>
      </c>
      <c r="BF472">
        <v>-99</v>
      </c>
      <c r="BG472">
        <v>-99</v>
      </c>
      <c r="BH472">
        <f t="shared" si="147"/>
        <v>6</v>
      </c>
      <c r="BI472" t="str">
        <f t="shared" si="148"/>
        <v/>
      </c>
      <c r="BJ472" t="str">
        <f t="shared" si="149"/>
        <v/>
      </c>
      <c r="BK472" t="str">
        <f t="shared" si="150"/>
        <v/>
      </c>
      <c r="BL472" t="str">
        <f t="shared" si="151"/>
        <v/>
      </c>
      <c r="BM472" t="str">
        <f t="shared" si="152"/>
        <v/>
      </c>
      <c r="BN472" t="str">
        <f t="shared" si="153"/>
        <v/>
      </c>
      <c r="BO472" t="str">
        <f t="shared" si="154"/>
        <v/>
      </c>
      <c r="BP472" t="str">
        <f t="shared" si="155"/>
        <v/>
      </c>
      <c r="BQ472" t="str">
        <f t="shared" si="156"/>
        <v/>
      </c>
      <c r="BR472" t="str">
        <f t="shared" si="157"/>
        <v/>
      </c>
      <c r="BS472" t="str">
        <f t="shared" si="158"/>
        <v/>
      </c>
      <c r="BT472" t="str">
        <f t="shared" si="159"/>
        <v/>
      </c>
      <c r="BU472" t="str">
        <f t="shared" si="160"/>
        <v/>
      </c>
      <c r="BV472" t="str">
        <f t="shared" si="161"/>
        <v/>
      </c>
      <c r="BW472">
        <f t="shared" si="162"/>
        <v>6</v>
      </c>
      <c r="BX472">
        <f t="shared" si="163"/>
        <v>1</v>
      </c>
      <c r="BY472">
        <f t="shared" si="164"/>
        <v>0</v>
      </c>
      <c r="BZ472">
        <f t="shared" si="165"/>
        <v>1</v>
      </c>
      <c r="CA472">
        <f t="shared" si="166"/>
        <v>1</v>
      </c>
      <c r="CB472">
        <f t="shared" si="167"/>
        <v>1</v>
      </c>
    </row>
    <row r="473" spans="1:80" x14ac:dyDescent="0.35">
      <c r="A473">
        <v>5.0519977999999996</v>
      </c>
      <c r="B473">
        <v>2011</v>
      </c>
      <c r="C473">
        <v>65</v>
      </c>
      <c r="D473">
        <v>0</v>
      </c>
      <c r="E473">
        <v>1</v>
      </c>
      <c r="F473">
        <v>-9</v>
      </c>
      <c r="G473">
        <v>0</v>
      </c>
      <c r="H473">
        <v>21014</v>
      </c>
      <c r="I473">
        <v>16</v>
      </c>
      <c r="J473">
        <v>1</v>
      </c>
      <c r="K473">
        <v>179224</v>
      </c>
      <c r="L473">
        <v>1</v>
      </c>
      <c r="M473">
        <v>1</v>
      </c>
      <c r="N473">
        <v>5</v>
      </c>
      <c r="O473">
        <v>41071</v>
      </c>
      <c r="P473">
        <v>42823</v>
      </c>
      <c r="Q473">
        <v>5849</v>
      </c>
      <c r="R473">
        <v>4168</v>
      </c>
      <c r="S473">
        <v>845</v>
      </c>
      <c r="T473">
        <v>28983</v>
      </c>
      <c r="U473">
        <v>4104</v>
      </c>
      <c r="V473">
        <v>5853</v>
      </c>
      <c r="W473">
        <v>5990</v>
      </c>
      <c r="X473">
        <v>2767</v>
      </c>
      <c r="Y473">
        <v>3970</v>
      </c>
      <c r="Z473">
        <v>7892</v>
      </c>
      <c r="AA473">
        <v>41401</v>
      </c>
      <c r="AB473">
        <v>4148</v>
      </c>
      <c r="AC473">
        <v>42731</v>
      </c>
      <c r="AD473">
        <v>3768</v>
      </c>
      <c r="AE473">
        <v>8856</v>
      </c>
      <c r="AF473">
        <v>66</v>
      </c>
      <c r="AG473">
        <v>3721</v>
      </c>
      <c r="AH473">
        <v>8848</v>
      </c>
      <c r="AI473">
        <v>24</v>
      </c>
      <c r="AJ473">
        <v>3606</v>
      </c>
      <c r="AK473">
        <v>45</v>
      </c>
      <c r="AL473">
        <v>41</v>
      </c>
      <c r="AM473">
        <v>8856</v>
      </c>
      <c r="AN473">
        <v>8838</v>
      </c>
      <c r="AO473">
        <v>8877</v>
      </c>
      <c r="AP473">
        <v>8875</v>
      </c>
      <c r="AQ473" t="s">
        <v>62</v>
      </c>
      <c r="AR473" t="s">
        <v>62</v>
      </c>
      <c r="AS473">
        <v>6</v>
      </c>
      <c r="AT473">
        <v>6</v>
      </c>
      <c r="AU473">
        <v>6</v>
      </c>
      <c r="AV473">
        <v>6</v>
      </c>
      <c r="AW473">
        <v>6</v>
      </c>
      <c r="AX473">
        <v>6</v>
      </c>
      <c r="AY473">
        <v>6</v>
      </c>
      <c r="AZ473">
        <v>6</v>
      </c>
      <c r="BA473">
        <v>6</v>
      </c>
      <c r="BB473">
        <v>14</v>
      </c>
      <c r="BC473">
        <v>15</v>
      </c>
      <c r="BD473">
        <v>10</v>
      </c>
      <c r="BE473">
        <v>9</v>
      </c>
      <c r="BF473">
        <v>-99</v>
      </c>
      <c r="BG473">
        <v>-99</v>
      </c>
      <c r="BH473">
        <f t="shared" si="147"/>
        <v>6</v>
      </c>
      <c r="BI473" t="str">
        <f t="shared" si="148"/>
        <v/>
      </c>
      <c r="BJ473" t="str">
        <f t="shared" si="149"/>
        <v/>
      </c>
      <c r="BK473" t="str">
        <f t="shared" si="150"/>
        <v/>
      </c>
      <c r="BL473" t="str">
        <f t="shared" si="151"/>
        <v/>
      </c>
      <c r="BM473" t="str">
        <f t="shared" si="152"/>
        <v/>
      </c>
      <c r="BN473" t="str">
        <f t="shared" si="153"/>
        <v/>
      </c>
      <c r="BO473" t="str">
        <f t="shared" si="154"/>
        <v/>
      </c>
      <c r="BP473" t="str">
        <f t="shared" si="155"/>
        <v/>
      </c>
      <c r="BQ473" t="str">
        <f t="shared" si="156"/>
        <v/>
      </c>
      <c r="BR473" t="str">
        <f t="shared" si="157"/>
        <v/>
      </c>
      <c r="BS473" t="str">
        <f t="shared" si="158"/>
        <v/>
      </c>
      <c r="BT473" t="str">
        <f t="shared" si="159"/>
        <v/>
      </c>
      <c r="BU473" t="str">
        <f t="shared" si="160"/>
        <v/>
      </c>
      <c r="BV473" t="str">
        <f t="shared" si="161"/>
        <v/>
      </c>
      <c r="BW473">
        <f t="shared" si="162"/>
        <v>6</v>
      </c>
      <c r="BX473">
        <f t="shared" si="163"/>
        <v>1</v>
      </c>
      <c r="BY473">
        <f t="shared" si="164"/>
        <v>0</v>
      </c>
      <c r="BZ473">
        <f t="shared" si="165"/>
        <v>2</v>
      </c>
      <c r="CA473">
        <f t="shared" si="166"/>
        <v>2</v>
      </c>
      <c r="CB473">
        <f t="shared" si="167"/>
        <v>0</v>
      </c>
    </row>
    <row r="474" spans="1:80" x14ac:dyDescent="0.35">
      <c r="A474">
        <v>5.0519977999999996</v>
      </c>
      <c r="B474">
        <v>2011</v>
      </c>
      <c r="C474">
        <v>65</v>
      </c>
      <c r="D474">
        <v>1</v>
      </c>
      <c r="E474">
        <v>3</v>
      </c>
      <c r="F474">
        <v>-9</v>
      </c>
      <c r="G474">
        <v>1</v>
      </c>
      <c r="H474">
        <v>22032</v>
      </c>
      <c r="I474">
        <v>1</v>
      </c>
      <c r="J474">
        <v>-9</v>
      </c>
      <c r="K474">
        <v>254920</v>
      </c>
      <c r="L474">
        <v>1</v>
      </c>
      <c r="M474">
        <v>3</v>
      </c>
      <c r="N474">
        <v>20</v>
      </c>
      <c r="O474">
        <v>41011</v>
      </c>
      <c r="P474">
        <v>40391</v>
      </c>
      <c r="Q474">
        <v>41401</v>
      </c>
      <c r="R474">
        <v>2724</v>
      </c>
      <c r="S474">
        <v>4148</v>
      </c>
      <c r="T474" t="s">
        <v>80</v>
      </c>
      <c r="U474">
        <v>43491</v>
      </c>
      <c r="V474" t="s">
        <v>72</v>
      </c>
      <c r="W474">
        <v>4370</v>
      </c>
      <c r="X474" t="s">
        <v>94</v>
      </c>
      <c r="Y474">
        <v>28529</v>
      </c>
      <c r="Z474">
        <v>2761</v>
      </c>
      <c r="AA474">
        <v>25040</v>
      </c>
      <c r="AB474">
        <v>5856</v>
      </c>
      <c r="AC474" t="s">
        <v>61</v>
      </c>
      <c r="AD474">
        <v>3768</v>
      </c>
      <c r="AE474">
        <v>66</v>
      </c>
      <c r="AF474">
        <v>3722</v>
      </c>
      <c r="AG474">
        <v>8853</v>
      </c>
      <c r="AH474">
        <v>8856</v>
      </c>
      <c r="AI474">
        <v>3995</v>
      </c>
      <c r="AJ474">
        <v>3607</v>
      </c>
      <c r="AK474">
        <v>40</v>
      </c>
      <c r="AL474">
        <v>45</v>
      </c>
      <c r="AM474">
        <v>24</v>
      </c>
      <c r="AN474">
        <v>8844</v>
      </c>
      <c r="AO474">
        <v>8855</v>
      </c>
      <c r="AP474" t="s">
        <v>62</v>
      </c>
      <c r="AQ474" t="s">
        <v>62</v>
      </c>
      <c r="AR474" t="s">
        <v>62</v>
      </c>
      <c r="AS474">
        <v>7</v>
      </c>
      <c r="AT474">
        <v>7</v>
      </c>
      <c r="AU474">
        <v>0</v>
      </c>
      <c r="AV474">
        <v>0</v>
      </c>
      <c r="AW474">
        <v>0</v>
      </c>
      <c r="AX474">
        <v>1</v>
      </c>
      <c r="AY474">
        <v>7</v>
      </c>
      <c r="AZ474">
        <v>7</v>
      </c>
      <c r="BA474">
        <v>7</v>
      </c>
      <c r="BB474">
        <v>7</v>
      </c>
      <c r="BC474">
        <v>0</v>
      </c>
      <c r="BD474">
        <v>7</v>
      </c>
      <c r="BE474">
        <v>-99</v>
      </c>
      <c r="BF474">
        <v>-99</v>
      </c>
      <c r="BG474">
        <v>-99</v>
      </c>
      <c r="BH474">
        <f t="shared" si="147"/>
        <v>7</v>
      </c>
      <c r="BI474" t="str">
        <f t="shared" si="148"/>
        <v/>
      </c>
      <c r="BJ474" t="str">
        <f t="shared" si="149"/>
        <v/>
      </c>
      <c r="BK474" t="str">
        <f t="shared" si="150"/>
        <v/>
      </c>
      <c r="BL474" t="str">
        <f t="shared" si="151"/>
        <v/>
      </c>
      <c r="BM474" t="str">
        <f t="shared" si="152"/>
        <v/>
      </c>
      <c r="BN474" t="str">
        <f t="shared" si="153"/>
        <v/>
      </c>
      <c r="BO474" t="str">
        <f t="shared" si="154"/>
        <v/>
      </c>
      <c r="BP474" t="str">
        <f t="shared" si="155"/>
        <v/>
      </c>
      <c r="BQ474" t="str">
        <f t="shared" si="156"/>
        <v/>
      </c>
      <c r="BR474" t="str">
        <f t="shared" si="157"/>
        <v/>
      </c>
      <c r="BS474" t="str">
        <f t="shared" si="158"/>
        <v/>
      </c>
      <c r="BT474" t="str">
        <f t="shared" si="159"/>
        <v/>
      </c>
      <c r="BU474" t="str">
        <f t="shared" si="160"/>
        <v/>
      </c>
      <c r="BV474" t="str">
        <f t="shared" si="161"/>
        <v/>
      </c>
      <c r="BW474">
        <f t="shared" si="162"/>
        <v>7</v>
      </c>
      <c r="BX474">
        <f t="shared" si="163"/>
        <v>1</v>
      </c>
      <c r="BY474">
        <f t="shared" si="164"/>
        <v>0</v>
      </c>
      <c r="BZ474">
        <f t="shared" si="165"/>
        <v>1</v>
      </c>
      <c r="CA474">
        <f t="shared" si="166"/>
        <v>1</v>
      </c>
      <c r="CB474">
        <f t="shared" si="167"/>
        <v>0</v>
      </c>
    </row>
    <row r="475" spans="1:80" x14ac:dyDescent="0.35">
      <c r="A475">
        <v>4.6285534999999998</v>
      </c>
      <c r="B475">
        <v>2011</v>
      </c>
      <c r="C475">
        <v>65</v>
      </c>
      <c r="D475">
        <v>1</v>
      </c>
      <c r="E475">
        <v>1</v>
      </c>
      <c r="F475">
        <v>3</v>
      </c>
      <c r="G475">
        <v>1</v>
      </c>
      <c r="H475">
        <v>24085</v>
      </c>
      <c r="I475">
        <v>9</v>
      </c>
      <c r="J475">
        <v>1</v>
      </c>
      <c r="K475">
        <v>194162</v>
      </c>
      <c r="L475">
        <v>2</v>
      </c>
      <c r="M475">
        <v>2</v>
      </c>
      <c r="N475">
        <v>20</v>
      </c>
      <c r="O475">
        <v>41401</v>
      </c>
      <c r="P475">
        <v>4280</v>
      </c>
      <c r="Q475">
        <v>5789</v>
      </c>
      <c r="R475">
        <v>4111</v>
      </c>
      <c r="S475">
        <v>2390</v>
      </c>
      <c r="T475">
        <v>412</v>
      </c>
      <c r="U475">
        <v>25000</v>
      </c>
      <c r="V475">
        <v>2724</v>
      </c>
      <c r="W475">
        <v>4019</v>
      </c>
      <c r="X475">
        <v>4148</v>
      </c>
      <c r="Y475">
        <v>3051</v>
      </c>
      <c r="Z475" t="s">
        <v>61</v>
      </c>
      <c r="AA475" t="s">
        <v>61</v>
      </c>
      <c r="AB475" t="s">
        <v>61</v>
      </c>
      <c r="AC475" t="s">
        <v>61</v>
      </c>
      <c r="AD475">
        <v>3768</v>
      </c>
      <c r="AE475">
        <v>3722</v>
      </c>
      <c r="AF475">
        <v>66</v>
      </c>
      <c r="AG475">
        <v>8856</v>
      </c>
      <c r="AH475">
        <v>8853</v>
      </c>
      <c r="AI475">
        <v>3607</v>
      </c>
      <c r="AJ475">
        <v>40</v>
      </c>
      <c r="AK475">
        <v>45</v>
      </c>
      <c r="AL475">
        <v>9919</v>
      </c>
      <c r="AM475">
        <v>3778</v>
      </c>
      <c r="AN475">
        <v>3721</v>
      </c>
      <c r="AO475">
        <v>8872</v>
      </c>
      <c r="AP475">
        <v>8892</v>
      </c>
      <c r="AQ475">
        <v>4516</v>
      </c>
      <c r="AR475">
        <v>8877</v>
      </c>
      <c r="AS475">
        <v>7</v>
      </c>
      <c r="AT475">
        <v>0</v>
      </c>
      <c r="AU475">
        <v>7</v>
      </c>
      <c r="AV475">
        <v>0</v>
      </c>
      <c r="AW475">
        <v>0</v>
      </c>
      <c r="AX475">
        <v>7</v>
      </c>
      <c r="AY475">
        <v>7</v>
      </c>
      <c r="AZ475">
        <v>7</v>
      </c>
      <c r="BA475">
        <v>7</v>
      </c>
      <c r="BB475">
        <v>7</v>
      </c>
      <c r="BC475">
        <v>7</v>
      </c>
      <c r="BD475">
        <v>1</v>
      </c>
      <c r="BE475">
        <v>3</v>
      </c>
      <c r="BF475">
        <v>1</v>
      </c>
      <c r="BG475">
        <v>8</v>
      </c>
      <c r="BH475">
        <f t="shared" si="147"/>
        <v>7</v>
      </c>
      <c r="BI475" t="str">
        <f t="shared" si="148"/>
        <v/>
      </c>
      <c r="BJ475" t="str">
        <f t="shared" si="149"/>
        <v/>
      </c>
      <c r="BK475" t="str">
        <f t="shared" si="150"/>
        <v/>
      </c>
      <c r="BL475" t="str">
        <f t="shared" si="151"/>
        <v/>
      </c>
      <c r="BM475" t="str">
        <f t="shared" si="152"/>
        <v/>
      </c>
      <c r="BN475" t="str">
        <f t="shared" si="153"/>
        <v/>
      </c>
      <c r="BO475" t="str">
        <f t="shared" si="154"/>
        <v/>
      </c>
      <c r="BP475" t="str">
        <f t="shared" si="155"/>
        <v/>
      </c>
      <c r="BQ475" t="str">
        <f t="shared" si="156"/>
        <v/>
      </c>
      <c r="BR475" t="str">
        <f t="shared" si="157"/>
        <v/>
      </c>
      <c r="BS475" t="str">
        <f t="shared" si="158"/>
        <v/>
      </c>
      <c r="BT475" t="str">
        <f t="shared" si="159"/>
        <v/>
      </c>
      <c r="BU475" t="str">
        <f t="shared" si="160"/>
        <v/>
      </c>
      <c r="BV475" t="str">
        <f t="shared" si="161"/>
        <v/>
      </c>
      <c r="BW475">
        <f t="shared" si="162"/>
        <v>7</v>
      </c>
      <c r="BX475">
        <f t="shared" si="163"/>
        <v>1</v>
      </c>
      <c r="BY475">
        <f t="shared" si="164"/>
        <v>0</v>
      </c>
      <c r="BZ475">
        <f t="shared" si="165"/>
        <v>0</v>
      </c>
      <c r="CA475">
        <f t="shared" si="166"/>
        <v>0</v>
      </c>
      <c r="CB475">
        <f t="shared" si="167"/>
        <v>1</v>
      </c>
    </row>
    <row r="476" spans="1:80" x14ac:dyDescent="0.35">
      <c r="A476">
        <v>4.5922435999999998</v>
      </c>
      <c r="B476">
        <v>2011</v>
      </c>
      <c r="C476">
        <v>65</v>
      </c>
      <c r="D476">
        <v>1</v>
      </c>
      <c r="E476">
        <v>3</v>
      </c>
      <c r="F476">
        <v>-9</v>
      </c>
      <c r="G476">
        <v>0</v>
      </c>
      <c r="H476">
        <v>25069</v>
      </c>
      <c r="I476">
        <v>24</v>
      </c>
      <c r="J476">
        <v>1</v>
      </c>
      <c r="K476">
        <v>1155072</v>
      </c>
      <c r="L476">
        <v>3</v>
      </c>
      <c r="M476">
        <v>2</v>
      </c>
      <c r="N476">
        <v>20</v>
      </c>
      <c r="O476">
        <v>41071</v>
      </c>
      <c r="P476">
        <v>53240</v>
      </c>
      <c r="Q476">
        <v>42821</v>
      </c>
      <c r="R476">
        <v>99672</v>
      </c>
      <c r="S476">
        <v>99939</v>
      </c>
      <c r="T476">
        <v>6824</v>
      </c>
      <c r="U476">
        <v>2851</v>
      </c>
      <c r="V476">
        <v>4280</v>
      </c>
      <c r="W476">
        <v>78079</v>
      </c>
      <c r="X476">
        <v>41400</v>
      </c>
      <c r="Y476">
        <v>4019</v>
      </c>
      <c r="Z476">
        <v>4148</v>
      </c>
      <c r="AA476">
        <v>311</v>
      </c>
      <c r="AB476">
        <v>71690</v>
      </c>
      <c r="AC476">
        <v>30000</v>
      </c>
      <c r="AD476">
        <v>3768</v>
      </c>
      <c r="AE476">
        <v>3722</v>
      </c>
      <c r="AF476">
        <v>66</v>
      </c>
      <c r="AG476">
        <v>3606</v>
      </c>
      <c r="AH476">
        <v>4516</v>
      </c>
      <c r="AI476">
        <v>8856</v>
      </c>
      <c r="AJ476">
        <v>47</v>
      </c>
      <c r="AK476">
        <v>40</v>
      </c>
      <c r="AL476">
        <v>9904</v>
      </c>
      <c r="AM476" t="s">
        <v>62</v>
      </c>
      <c r="AN476" t="s">
        <v>62</v>
      </c>
      <c r="AO476" t="s">
        <v>62</v>
      </c>
      <c r="AP476" t="s">
        <v>62</v>
      </c>
      <c r="AQ476" t="s">
        <v>62</v>
      </c>
      <c r="AR476" t="s">
        <v>62</v>
      </c>
      <c r="AS476">
        <v>7</v>
      </c>
      <c r="AT476">
        <v>4</v>
      </c>
      <c r="AU476">
        <v>7</v>
      </c>
      <c r="AV476">
        <v>7</v>
      </c>
      <c r="AW476">
        <v>5</v>
      </c>
      <c r="AX476">
        <v>4</v>
      </c>
      <c r="AY476">
        <v>7</v>
      </c>
      <c r="AZ476">
        <v>7</v>
      </c>
      <c r="BA476">
        <v>0</v>
      </c>
      <c r="BB476">
        <v>-99</v>
      </c>
      <c r="BC476">
        <v>-99</v>
      </c>
      <c r="BD476">
        <v>-99</v>
      </c>
      <c r="BE476">
        <v>-99</v>
      </c>
      <c r="BF476">
        <v>-99</v>
      </c>
      <c r="BG476">
        <v>-99</v>
      </c>
      <c r="BH476">
        <f t="shared" si="147"/>
        <v>7</v>
      </c>
      <c r="BI476" t="str">
        <f t="shared" si="148"/>
        <v/>
      </c>
      <c r="BJ476" t="str">
        <f t="shared" si="149"/>
        <v/>
      </c>
      <c r="BK476" t="str">
        <f t="shared" si="150"/>
        <v/>
      </c>
      <c r="BL476" t="str">
        <f t="shared" si="151"/>
        <v/>
      </c>
      <c r="BM476" t="str">
        <f t="shared" si="152"/>
        <v/>
      </c>
      <c r="BN476" t="str">
        <f t="shared" si="153"/>
        <v/>
      </c>
      <c r="BO476" t="str">
        <f t="shared" si="154"/>
        <v/>
      </c>
      <c r="BP476" t="str">
        <f t="shared" si="155"/>
        <v/>
      </c>
      <c r="BQ476" t="str">
        <f t="shared" si="156"/>
        <v/>
      </c>
      <c r="BR476" t="str">
        <f t="shared" si="157"/>
        <v/>
      </c>
      <c r="BS476" t="str">
        <f t="shared" si="158"/>
        <v/>
      </c>
      <c r="BT476" t="str">
        <f t="shared" si="159"/>
        <v/>
      </c>
      <c r="BU476" t="str">
        <f t="shared" si="160"/>
        <v/>
      </c>
      <c r="BV476" t="str">
        <f t="shared" si="161"/>
        <v/>
      </c>
      <c r="BW476">
        <f t="shared" si="162"/>
        <v>7</v>
      </c>
      <c r="BX476">
        <f t="shared" si="163"/>
        <v>1</v>
      </c>
      <c r="BY476">
        <f t="shared" si="164"/>
        <v>0</v>
      </c>
      <c r="BZ476">
        <f t="shared" si="165"/>
        <v>1</v>
      </c>
      <c r="CA476">
        <f t="shared" si="166"/>
        <v>1</v>
      </c>
      <c r="CB476">
        <f t="shared" si="167"/>
        <v>1</v>
      </c>
    </row>
    <row r="477" spans="1:80" x14ac:dyDescent="0.35">
      <c r="A477">
        <v>4.5205622999999999</v>
      </c>
      <c r="B477">
        <v>2011</v>
      </c>
      <c r="C477">
        <v>65</v>
      </c>
      <c r="D477">
        <v>0</v>
      </c>
      <c r="E477">
        <v>1</v>
      </c>
      <c r="F477">
        <v>3</v>
      </c>
      <c r="G477">
        <v>0</v>
      </c>
      <c r="H477">
        <v>29185</v>
      </c>
      <c r="I477">
        <v>20</v>
      </c>
      <c r="J477">
        <v>1</v>
      </c>
      <c r="K477">
        <v>583715</v>
      </c>
      <c r="L477">
        <v>1</v>
      </c>
      <c r="M477">
        <v>1</v>
      </c>
      <c r="N477">
        <v>5</v>
      </c>
      <c r="O477">
        <v>42823</v>
      </c>
      <c r="P477">
        <v>41071</v>
      </c>
      <c r="Q477">
        <v>51881</v>
      </c>
      <c r="R477">
        <v>5849</v>
      </c>
      <c r="S477">
        <v>9971</v>
      </c>
      <c r="T477">
        <v>4260</v>
      </c>
      <c r="U477">
        <v>78630</v>
      </c>
      <c r="V477">
        <v>7907</v>
      </c>
      <c r="W477">
        <v>78551</v>
      </c>
      <c r="X477">
        <v>496</v>
      </c>
      <c r="Y477">
        <v>4280</v>
      </c>
      <c r="Z477">
        <v>41401</v>
      </c>
      <c r="AA477">
        <v>7885</v>
      </c>
      <c r="AB477">
        <v>4142</v>
      </c>
      <c r="AC477">
        <v>4168</v>
      </c>
      <c r="AD477">
        <v>3768</v>
      </c>
      <c r="AE477">
        <v>3722</v>
      </c>
      <c r="AF477">
        <v>66</v>
      </c>
      <c r="AG477">
        <v>3950</v>
      </c>
      <c r="AH477">
        <v>9671</v>
      </c>
      <c r="AI477">
        <v>8856</v>
      </c>
      <c r="AJ477">
        <v>3607</v>
      </c>
      <c r="AK477">
        <v>46</v>
      </c>
      <c r="AL477">
        <v>41</v>
      </c>
      <c r="AM477">
        <v>3778</v>
      </c>
      <c r="AN477">
        <v>3893</v>
      </c>
      <c r="AO477">
        <v>3891</v>
      </c>
      <c r="AP477">
        <v>3323</v>
      </c>
      <c r="AQ477">
        <v>9910</v>
      </c>
      <c r="AR477" t="s">
        <v>62</v>
      </c>
      <c r="AS477">
        <v>9</v>
      </c>
      <c r="AT477">
        <v>9</v>
      </c>
      <c r="AU477">
        <v>9</v>
      </c>
      <c r="AV477">
        <v>9</v>
      </c>
      <c r="AW477">
        <v>9</v>
      </c>
      <c r="AX477">
        <v>9</v>
      </c>
      <c r="AY477">
        <v>9</v>
      </c>
      <c r="AZ477">
        <v>9</v>
      </c>
      <c r="BA477">
        <v>9</v>
      </c>
      <c r="BB477">
        <v>9</v>
      </c>
      <c r="BC477">
        <v>9</v>
      </c>
      <c r="BD477">
        <v>10</v>
      </c>
      <c r="BE477">
        <v>9</v>
      </c>
      <c r="BF477">
        <v>9</v>
      </c>
      <c r="BG477">
        <v>-99</v>
      </c>
      <c r="BH477">
        <f t="shared" si="147"/>
        <v>9</v>
      </c>
      <c r="BI477" t="str">
        <f t="shared" si="148"/>
        <v/>
      </c>
      <c r="BJ477" t="str">
        <f t="shared" si="149"/>
        <v/>
      </c>
      <c r="BK477" t="str">
        <f t="shared" si="150"/>
        <v/>
      </c>
      <c r="BL477" t="str">
        <f t="shared" si="151"/>
        <v/>
      </c>
      <c r="BM477" t="str">
        <f t="shared" si="152"/>
        <v/>
      </c>
      <c r="BN477" t="str">
        <f t="shared" si="153"/>
        <v/>
      </c>
      <c r="BO477" t="str">
        <f t="shared" si="154"/>
        <v/>
      </c>
      <c r="BP477" t="str">
        <f t="shared" si="155"/>
        <v/>
      </c>
      <c r="BQ477" t="str">
        <f t="shared" si="156"/>
        <v/>
      </c>
      <c r="BR477" t="str">
        <f t="shared" si="157"/>
        <v/>
      </c>
      <c r="BS477" t="str">
        <f t="shared" si="158"/>
        <v/>
      </c>
      <c r="BT477" t="str">
        <f t="shared" si="159"/>
        <v/>
      </c>
      <c r="BU477" t="str">
        <f t="shared" si="160"/>
        <v/>
      </c>
      <c r="BV477" t="str">
        <f t="shared" si="161"/>
        <v/>
      </c>
      <c r="BW477">
        <f t="shared" si="162"/>
        <v>9</v>
      </c>
      <c r="BX477">
        <f t="shared" si="163"/>
        <v>1</v>
      </c>
      <c r="BY477">
        <f t="shared" si="164"/>
        <v>1</v>
      </c>
      <c r="BZ477">
        <f t="shared" si="165"/>
        <v>1</v>
      </c>
      <c r="CA477">
        <f t="shared" si="166"/>
        <v>1</v>
      </c>
      <c r="CB477">
        <f t="shared" si="167"/>
        <v>1</v>
      </c>
    </row>
    <row r="478" spans="1:80" x14ac:dyDescent="0.35">
      <c r="A478">
        <v>4.5205622999999999</v>
      </c>
      <c r="B478">
        <v>2011</v>
      </c>
      <c r="C478">
        <v>65</v>
      </c>
      <c r="D478">
        <v>0</v>
      </c>
      <c r="E478">
        <v>1</v>
      </c>
      <c r="F478">
        <v>-9</v>
      </c>
      <c r="G478">
        <v>0</v>
      </c>
      <c r="H478">
        <v>39079</v>
      </c>
      <c r="I478">
        <v>17</v>
      </c>
      <c r="J478">
        <v>-9</v>
      </c>
      <c r="K478">
        <v>276821</v>
      </c>
      <c r="L478">
        <v>3</v>
      </c>
      <c r="M478">
        <v>1</v>
      </c>
      <c r="N478">
        <v>5</v>
      </c>
      <c r="O478">
        <v>4148</v>
      </c>
      <c r="P478">
        <v>389</v>
      </c>
      <c r="Q478">
        <v>51881</v>
      </c>
      <c r="R478">
        <v>4280</v>
      </c>
      <c r="S478">
        <v>99592</v>
      </c>
      <c r="T478">
        <v>5845</v>
      </c>
      <c r="U478">
        <v>78959</v>
      </c>
      <c r="V478">
        <v>2761</v>
      </c>
      <c r="W478">
        <v>42732</v>
      </c>
      <c r="X478">
        <v>25541</v>
      </c>
      <c r="Y478">
        <v>5789</v>
      </c>
      <c r="Z478">
        <v>5715</v>
      </c>
      <c r="AA478">
        <v>5859</v>
      </c>
      <c r="AB478">
        <v>40390</v>
      </c>
      <c r="AC478">
        <v>412</v>
      </c>
      <c r="AD478">
        <v>3766</v>
      </c>
      <c r="AE478">
        <v>3768</v>
      </c>
      <c r="AF478">
        <v>3891</v>
      </c>
      <c r="AG478">
        <v>3961</v>
      </c>
      <c r="AH478">
        <v>8872</v>
      </c>
      <c r="AI478">
        <v>8872</v>
      </c>
      <c r="AJ478" t="s">
        <v>62</v>
      </c>
      <c r="AK478" t="s">
        <v>62</v>
      </c>
      <c r="AL478" t="s">
        <v>62</v>
      </c>
      <c r="AM478" t="s">
        <v>62</v>
      </c>
      <c r="AN478" t="s">
        <v>62</v>
      </c>
      <c r="AO478" t="s">
        <v>62</v>
      </c>
      <c r="AP478" t="s">
        <v>62</v>
      </c>
      <c r="AQ478" t="s">
        <v>62</v>
      </c>
      <c r="AR478" t="s">
        <v>62</v>
      </c>
      <c r="AS478">
        <v>0</v>
      </c>
      <c r="AT478">
        <v>15</v>
      </c>
      <c r="AU478">
        <v>6</v>
      </c>
      <c r="AV478">
        <v>0</v>
      </c>
      <c r="AW478">
        <v>2</v>
      </c>
      <c r="AX478">
        <v>6</v>
      </c>
      <c r="AY478">
        <v>-99</v>
      </c>
      <c r="AZ478">
        <v>-99</v>
      </c>
      <c r="BA478">
        <v>-99</v>
      </c>
      <c r="BB478">
        <v>-99</v>
      </c>
      <c r="BC478">
        <v>-99</v>
      </c>
      <c r="BD478">
        <v>-99</v>
      </c>
      <c r="BE478">
        <v>-99</v>
      </c>
      <c r="BF478">
        <v>-99</v>
      </c>
      <c r="BG478">
        <v>-99</v>
      </c>
      <c r="BH478" t="str">
        <f t="shared" si="147"/>
        <v/>
      </c>
      <c r="BI478">
        <f t="shared" si="148"/>
        <v>15</v>
      </c>
      <c r="BJ478" t="str">
        <f t="shared" si="149"/>
        <v/>
      </c>
      <c r="BK478" t="str">
        <f t="shared" si="150"/>
        <v/>
      </c>
      <c r="BL478" t="str">
        <f t="shared" si="151"/>
        <v/>
      </c>
      <c r="BM478" t="str">
        <f t="shared" si="152"/>
        <v/>
      </c>
      <c r="BN478" t="str">
        <f t="shared" si="153"/>
        <v/>
      </c>
      <c r="BO478" t="str">
        <f t="shared" si="154"/>
        <v/>
      </c>
      <c r="BP478" t="str">
        <f t="shared" si="155"/>
        <v/>
      </c>
      <c r="BQ478" t="str">
        <f t="shared" si="156"/>
        <v/>
      </c>
      <c r="BR478" t="str">
        <f t="shared" si="157"/>
        <v/>
      </c>
      <c r="BS478" t="str">
        <f t="shared" si="158"/>
        <v/>
      </c>
      <c r="BT478" t="str">
        <f t="shared" si="159"/>
        <v/>
      </c>
      <c r="BU478" t="str">
        <f t="shared" si="160"/>
        <v/>
      </c>
      <c r="BV478" t="str">
        <f t="shared" si="161"/>
        <v/>
      </c>
      <c r="BW478">
        <f t="shared" si="162"/>
        <v>15</v>
      </c>
      <c r="BX478">
        <f t="shared" si="163"/>
        <v>0</v>
      </c>
      <c r="BY478">
        <f t="shared" si="164"/>
        <v>0</v>
      </c>
      <c r="BZ478">
        <f t="shared" si="165"/>
        <v>0</v>
      </c>
      <c r="CA478">
        <f t="shared" si="166"/>
        <v>0</v>
      </c>
      <c r="CB478">
        <f t="shared" si="167"/>
        <v>1</v>
      </c>
    </row>
    <row r="479" spans="1:80" x14ac:dyDescent="0.35">
      <c r="A479">
        <v>4.6108827000000003</v>
      </c>
      <c r="B479">
        <v>2005</v>
      </c>
      <c r="C479">
        <v>66</v>
      </c>
      <c r="D479">
        <v>1</v>
      </c>
      <c r="E479">
        <v>1</v>
      </c>
      <c r="F479">
        <v>-9</v>
      </c>
      <c r="G479">
        <v>0</v>
      </c>
      <c r="H479">
        <v>12042</v>
      </c>
      <c r="I479">
        <v>56</v>
      </c>
      <c r="J479">
        <v>3</v>
      </c>
      <c r="K479">
        <v>450054</v>
      </c>
      <c r="L479">
        <v>1</v>
      </c>
      <c r="M479">
        <v>2</v>
      </c>
      <c r="N479">
        <v>20</v>
      </c>
      <c r="O479">
        <v>41001</v>
      </c>
      <c r="P479">
        <v>78551</v>
      </c>
      <c r="Q479">
        <v>4271</v>
      </c>
      <c r="R479">
        <v>4280</v>
      </c>
      <c r="S479">
        <v>78009</v>
      </c>
      <c r="T479">
        <v>41410</v>
      </c>
      <c r="U479">
        <v>29680</v>
      </c>
      <c r="V479">
        <v>30503</v>
      </c>
      <c r="W479">
        <v>2720</v>
      </c>
      <c r="X479">
        <v>3051</v>
      </c>
      <c r="Y479" t="s">
        <v>61</v>
      </c>
      <c r="Z479" t="s">
        <v>61</v>
      </c>
      <c r="AA479" t="s">
        <v>61</v>
      </c>
      <c r="AB479" t="s">
        <v>61</v>
      </c>
      <c r="AC479" t="s">
        <v>61</v>
      </c>
      <c r="AD479">
        <v>66</v>
      </c>
      <c r="AE479">
        <v>3768</v>
      </c>
      <c r="AF479">
        <v>3607</v>
      </c>
      <c r="AG479">
        <v>41</v>
      </c>
      <c r="AH479">
        <v>48</v>
      </c>
      <c r="AI479">
        <v>3722</v>
      </c>
      <c r="AJ479">
        <v>8855</v>
      </c>
      <c r="AK479">
        <v>3794</v>
      </c>
      <c r="AL479">
        <v>8960</v>
      </c>
      <c r="AM479">
        <v>9744</v>
      </c>
      <c r="AN479" t="s">
        <v>62</v>
      </c>
      <c r="AO479" t="s">
        <v>62</v>
      </c>
      <c r="AP479" t="s">
        <v>62</v>
      </c>
      <c r="AQ479" t="s">
        <v>62</v>
      </c>
      <c r="AR479" t="s">
        <v>62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10</v>
      </c>
      <c r="BA479">
        <v>0</v>
      </c>
      <c r="BB479">
        <v>2</v>
      </c>
      <c r="BC479">
        <v>-99</v>
      </c>
      <c r="BD479">
        <v>-99</v>
      </c>
      <c r="BE479">
        <v>-99</v>
      </c>
      <c r="BF479">
        <v>-99</v>
      </c>
      <c r="BG479">
        <v>-99</v>
      </c>
      <c r="BH479" t="str">
        <f t="shared" si="147"/>
        <v/>
      </c>
      <c r="BI479">
        <f t="shared" si="148"/>
        <v>0</v>
      </c>
      <c r="BJ479" t="str">
        <f t="shared" si="149"/>
        <v/>
      </c>
      <c r="BK479" t="str">
        <f t="shared" si="150"/>
        <v/>
      </c>
      <c r="BL479" t="str">
        <f t="shared" si="151"/>
        <v/>
      </c>
      <c r="BM479" t="str">
        <f t="shared" si="152"/>
        <v/>
      </c>
      <c r="BN479" t="str">
        <f t="shared" si="153"/>
        <v/>
      </c>
      <c r="BO479" t="str">
        <f t="shared" si="154"/>
        <v/>
      </c>
      <c r="BP479" t="str">
        <f t="shared" si="155"/>
        <v/>
      </c>
      <c r="BQ479" t="str">
        <f t="shared" si="156"/>
        <v/>
      </c>
      <c r="BR479" t="str">
        <f t="shared" si="157"/>
        <v/>
      </c>
      <c r="BS479" t="str">
        <f t="shared" si="158"/>
        <v/>
      </c>
      <c r="BT479" t="str">
        <f t="shared" si="159"/>
        <v/>
      </c>
      <c r="BU479" t="str">
        <f t="shared" si="160"/>
        <v/>
      </c>
      <c r="BV479" t="str">
        <f t="shared" si="161"/>
        <v/>
      </c>
      <c r="BW479">
        <f t="shared" si="162"/>
        <v>0</v>
      </c>
      <c r="BX479">
        <f t="shared" si="163"/>
        <v>1</v>
      </c>
      <c r="BY479">
        <f t="shared" si="164"/>
        <v>1</v>
      </c>
      <c r="BZ479">
        <f t="shared" si="165"/>
        <v>1</v>
      </c>
      <c r="CA479">
        <f t="shared" si="166"/>
        <v>1</v>
      </c>
      <c r="CB479">
        <f t="shared" si="167"/>
        <v>1</v>
      </c>
    </row>
    <row r="480" spans="1:80" x14ac:dyDescent="0.35">
      <c r="A480">
        <v>4.4031263000000003</v>
      </c>
      <c r="B480">
        <v>2007</v>
      </c>
      <c r="C480">
        <v>66</v>
      </c>
      <c r="D480">
        <v>0</v>
      </c>
      <c r="E480">
        <v>1</v>
      </c>
      <c r="F480">
        <v>-9</v>
      </c>
      <c r="G480">
        <v>1</v>
      </c>
      <c r="H480">
        <v>6548</v>
      </c>
      <c r="I480">
        <v>10</v>
      </c>
      <c r="J480">
        <v>1</v>
      </c>
      <c r="K480">
        <v>138208</v>
      </c>
      <c r="L480">
        <v>4</v>
      </c>
      <c r="M480">
        <v>-9</v>
      </c>
      <c r="N480">
        <v>1</v>
      </c>
      <c r="O480">
        <v>41401</v>
      </c>
      <c r="P480">
        <v>42823</v>
      </c>
      <c r="Q480">
        <v>4111</v>
      </c>
      <c r="R480">
        <v>4280</v>
      </c>
      <c r="S480">
        <v>99672</v>
      </c>
      <c r="T480">
        <v>4148</v>
      </c>
      <c r="U480" t="s">
        <v>70</v>
      </c>
      <c r="V480">
        <v>4019</v>
      </c>
      <c r="W480">
        <v>25000</v>
      </c>
      <c r="X480">
        <v>412</v>
      </c>
      <c r="Y480" t="s">
        <v>75</v>
      </c>
      <c r="Z480" t="s">
        <v>61</v>
      </c>
      <c r="AA480" t="s">
        <v>61</v>
      </c>
      <c r="AB480" t="s">
        <v>61</v>
      </c>
      <c r="AC480" t="s">
        <v>61</v>
      </c>
      <c r="AD480">
        <v>3768</v>
      </c>
      <c r="AE480">
        <v>3723</v>
      </c>
      <c r="AF480">
        <v>66</v>
      </c>
      <c r="AG480">
        <v>3607</v>
      </c>
      <c r="AH480">
        <v>8872</v>
      </c>
      <c r="AI480">
        <v>8856</v>
      </c>
      <c r="AJ480">
        <v>8853</v>
      </c>
      <c r="AK480">
        <v>41</v>
      </c>
      <c r="AL480">
        <v>46</v>
      </c>
      <c r="AM480">
        <v>9744</v>
      </c>
      <c r="AN480" t="s">
        <v>62</v>
      </c>
      <c r="AO480" t="s">
        <v>62</v>
      </c>
      <c r="AP480" t="s">
        <v>62</v>
      </c>
      <c r="AQ480" t="s">
        <v>62</v>
      </c>
      <c r="AR480" t="s">
        <v>62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-99</v>
      </c>
      <c r="BD480">
        <v>-99</v>
      </c>
      <c r="BE480">
        <v>-99</v>
      </c>
      <c r="BF480">
        <v>-99</v>
      </c>
      <c r="BG480">
        <v>-99</v>
      </c>
      <c r="BH480">
        <f t="shared" si="147"/>
        <v>0</v>
      </c>
      <c r="BI480" t="str">
        <f t="shared" si="148"/>
        <v/>
      </c>
      <c r="BJ480" t="str">
        <f t="shared" si="149"/>
        <v/>
      </c>
      <c r="BK480" t="str">
        <f t="shared" si="150"/>
        <v/>
      </c>
      <c r="BL480" t="str">
        <f t="shared" si="151"/>
        <v/>
      </c>
      <c r="BM480" t="str">
        <f t="shared" si="152"/>
        <v/>
      </c>
      <c r="BN480" t="str">
        <f t="shared" si="153"/>
        <v/>
      </c>
      <c r="BO480" t="str">
        <f t="shared" si="154"/>
        <v/>
      </c>
      <c r="BP480" t="str">
        <f t="shared" si="155"/>
        <v/>
      </c>
      <c r="BQ480" t="str">
        <f t="shared" si="156"/>
        <v/>
      </c>
      <c r="BR480" t="str">
        <f t="shared" si="157"/>
        <v/>
      </c>
      <c r="BS480" t="str">
        <f t="shared" si="158"/>
        <v/>
      </c>
      <c r="BT480" t="str">
        <f t="shared" si="159"/>
        <v/>
      </c>
      <c r="BU480" t="str">
        <f t="shared" si="160"/>
        <v/>
      </c>
      <c r="BV480" t="str">
        <f t="shared" si="161"/>
        <v/>
      </c>
      <c r="BW480">
        <f t="shared" si="162"/>
        <v>0</v>
      </c>
      <c r="BX480">
        <f t="shared" si="163"/>
        <v>1</v>
      </c>
      <c r="BY480">
        <f t="shared" si="164"/>
        <v>0</v>
      </c>
      <c r="BZ480">
        <f t="shared" si="165"/>
        <v>0</v>
      </c>
      <c r="CA480">
        <f t="shared" si="166"/>
        <v>0</v>
      </c>
      <c r="CB480">
        <f t="shared" si="167"/>
        <v>1</v>
      </c>
    </row>
    <row r="481" spans="1:80" x14ac:dyDescent="0.35">
      <c r="A481">
        <v>5.1214389999999996</v>
      </c>
      <c r="B481">
        <v>2008</v>
      </c>
      <c r="C481">
        <v>66</v>
      </c>
      <c r="D481">
        <v>0</v>
      </c>
      <c r="E481">
        <v>3</v>
      </c>
      <c r="F481">
        <v>-9</v>
      </c>
      <c r="G481">
        <v>0</v>
      </c>
      <c r="H481">
        <v>29072</v>
      </c>
      <c r="I481">
        <v>3</v>
      </c>
      <c r="J481">
        <v>1</v>
      </c>
      <c r="K481">
        <v>116741</v>
      </c>
      <c r="L481">
        <v>2</v>
      </c>
      <c r="M481">
        <v>1</v>
      </c>
      <c r="N481">
        <v>1</v>
      </c>
      <c r="O481">
        <v>41011</v>
      </c>
      <c r="P481">
        <v>4275</v>
      </c>
      <c r="Q481">
        <v>4271</v>
      </c>
      <c r="R481">
        <v>3481</v>
      </c>
      <c r="S481">
        <v>78001</v>
      </c>
      <c r="T481">
        <v>2762</v>
      </c>
      <c r="U481">
        <v>51881</v>
      </c>
      <c r="V481">
        <v>78551</v>
      </c>
      <c r="W481">
        <v>486</v>
      </c>
      <c r="X481">
        <v>5845</v>
      </c>
      <c r="Y481">
        <v>4110</v>
      </c>
      <c r="Z481">
        <v>2639</v>
      </c>
      <c r="AA481">
        <v>99661</v>
      </c>
      <c r="AB481">
        <v>41401</v>
      </c>
      <c r="AC481">
        <v>79902</v>
      </c>
      <c r="AD481">
        <v>3768</v>
      </c>
      <c r="AE481">
        <v>8853</v>
      </c>
      <c r="AF481">
        <v>66</v>
      </c>
      <c r="AG481">
        <v>9960</v>
      </c>
      <c r="AH481">
        <v>3607</v>
      </c>
      <c r="AI481">
        <v>3778</v>
      </c>
      <c r="AJ481">
        <v>45</v>
      </c>
      <c r="AK481">
        <v>40</v>
      </c>
      <c r="AL481">
        <v>3995</v>
      </c>
      <c r="AM481">
        <v>9960</v>
      </c>
      <c r="AN481">
        <v>5794</v>
      </c>
      <c r="AO481">
        <v>3893</v>
      </c>
      <c r="AP481">
        <v>9604</v>
      </c>
      <c r="AQ481">
        <v>9672</v>
      </c>
      <c r="AR481">
        <v>966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3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7</v>
      </c>
      <c r="BH481">
        <f t="shared" si="147"/>
        <v>0</v>
      </c>
      <c r="BI481" t="str">
        <f t="shared" si="148"/>
        <v/>
      </c>
      <c r="BJ481" t="str">
        <f t="shared" si="149"/>
        <v/>
      </c>
      <c r="BK481" t="str">
        <f t="shared" si="150"/>
        <v/>
      </c>
      <c r="BL481" t="str">
        <f t="shared" si="151"/>
        <v/>
      </c>
      <c r="BM481" t="str">
        <f t="shared" si="152"/>
        <v/>
      </c>
      <c r="BN481" t="str">
        <f t="shared" si="153"/>
        <v/>
      </c>
      <c r="BO481" t="str">
        <f t="shared" si="154"/>
        <v/>
      </c>
      <c r="BP481" t="str">
        <f t="shared" si="155"/>
        <v/>
      </c>
      <c r="BQ481" t="str">
        <f t="shared" si="156"/>
        <v/>
      </c>
      <c r="BR481" t="str">
        <f t="shared" si="157"/>
        <v/>
      </c>
      <c r="BS481" t="str">
        <f t="shared" si="158"/>
        <v/>
      </c>
      <c r="BT481" t="str">
        <f t="shared" si="159"/>
        <v/>
      </c>
      <c r="BU481" t="str">
        <f t="shared" si="160"/>
        <v/>
      </c>
      <c r="BV481" t="str">
        <f t="shared" si="161"/>
        <v/>
      </c>
      <c r="BW481">
        <f t="shared" si="162"/>
        <v>0</v>
      </c>
      <c r="BX481">
        <f t="shared" si="163"/>
        <v>1</v>
      </c>
      <c r="BY481">
        <f t="shared" si="164"/>
        <v>1</v>
      </c>
      <c r="BZ481">
        <f t="shared" si="165"/>
        <v>1</v>
      </c>
      <c r="CA481">
        <f t="shared" si="166"/>
        <v>1</v>
      </c>
      <c r="CB481">
        <f t="shared" si="167"/>
        <v>0</v>
      </c>
    </row>
    <row r="482" spans="1:80" x14ac:dyDescent="0.35">
      <c r="A482">
        <v>5.1304252000000004</v>
      </c>
      <c r="B482">
        <v>2009</v>
      </c>
      <c r="C482">
        <v>66</v>
      </c>
      <c r="D482">
        <v>0</v>
      </c>
      <c r="E482">
        <v>3</v>
      </c>
      <c r="F482">
        <v>-9</v>
      </c>
      <c r="G482">
        <v>0</v>
      </c>
      <c r="H482">
        <v>6060</v>
      </c>
      <c r="I482">
        <v>90</v>
      </c>
      <c r="J482">
        <v>1</v>
      </c>
      <c r="K482">
        <v>-666666666</v>
      </c>
      <c r="L482">
        <v>2</v>
      </c>
      <c r="M482">
        <v>-9</v>
      </c>
      <c r="N482">
        <v>1</v>
      </c>
      <c r="O482">
        <v>4241</v>
      </c>
      <c r="P482">
        <v>41401</v>
      </c>
      <c r="Q482">
        <v>40390</v>
      </c>
      <c r="R482">
        <v>25000</v>
      </c>
      <c r="S482">
        <v>2724</v>
      </c>
      <c r="T482">
        <v>5853</v>
      </c>
      <c r="U482" t="s">
        <v>61</v>
      </c>
      <c r="V482" t="s">
        <v>61</v>
      </c>
      <c r="W482" t="s">
        <v>61</v>
      </c>
      <c r="X482" t="s">
        <v>61</v>
      </c>
      <c r="Y482" t="s">
        <v>61</v>
      </c>
      <c r="Z482" t="s">
        <v>61</v>
      </c>
      <c r="AA482" t="s">
        <v>61</v>
      </c>
      <c r="AB482" t="s">
        <v>61</v>
      </c>
      <c r="AC482" t="s">
        <v>61</v>
      </c>
      <c r="AD482">
        <v>3768</v>
      </c>
      <c r="AE482">
        <v>3722</v>
      </c>
      <c r="AF482">
        <v>3596</v>
      </c>
      <c r="AG482">
        <v>66</v>
      </c>
      <c r="AH482">
        <v>3607</v>
      </c>
      <c r="AI482">
        <v>8847</v>
      </c>
      <c r="AJ482" t="s">
        <v>62</v>
      </c>
      <c r="AK482" t="s">
        <v>62</v>
      </c>
      <c r="AL482" t="s">
        <v>62</v>
      </c>
      <c r="AM482" t="s">
        <v>62</v>
      </c>
      <c r="AN482" t="s">
        <v>62</v>
      </c>
      <c r="AO482" t="s">
        <v>62</v>
      </c>
      <c r="AP482" t="s">
        <v>62</v>
      </c>
      <c r="AQ482" t="s">
        <v>62</v>
      </c>
      <c r="AR482" t="s">
        <v>62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-99</v>
      </c>
      <c r="AZ482">
        <v>-99</v>
      </c>
      <c r="BA482">
        <v>-99</v>
      </c>
      <c r="BB482">
        <v>-99</v>
      </c>
      <c r="BC482">
        <v>-99</v>
      </c>
      <c r="BD482">
        <v>-99</v>
      </c>
      <c r="BE482">
        <v>-99</v>
      </c>
      <c r="BF482">
        <v>-99</v>
      </c>
      <c r="BG482">
        <v>-99</v>
      </c>
      <c r="BH482">
        <f t="shared" si="147"/>
        <v>0</v>
      </c>
      <c r="BI482" t="str">
        <f t="shared" si="148"/>
        <v/>
      </c>
      <c r="BJ482" t="str">
        <f t="shared" si="149"/>
        <v/>
      </c>
      <c r="BK482" t="str">
        <f t="shared" si="150"/>
        <v/>
      </c>
      <c r="BL482" t="str">
        <f t="shared" si="151"/>
        <v/>
      </c>
      <c r="BM482" t="str">
        <f t="shared" si="152"/>
        <v/>
      </c>
      <c r="BN482" t="str">
        <f t="shared" si="153"/>
        <v/>
      </c>
      <c r="BO482" t="str">
        <f t="shared" si="154"/>
        <v/>
      </c>
      <c r="BP482" t="str">
        <f t="shared" si="155"/>
        <v/>
      </c>
      <c r="BQ482" t="str">
        <f t="shared" si="156"/>
        <v/>
      </c>
      <c r="BR482" t="str">
        <f t="shared" si="157"/>
        <v/>
      </c>
      <c r="BS482" t="str">
        <f t="shared" si="158"/>
        <v/>
      </c>
      <c r="BT482" t="str">
        <f t="shared" si="159"/>
        <v/>
      </c>
      <c r="BU482" t="str">
        <f t="shared" si="160"/>
        <v/>
      </c>
      <c r="BV482" t="str">
        <f t="shared" si="161"/>
        <v/>
      </c>
      <c r="BW482">
        <f t="shared" si="162"/>
        <v>0</v>
      </c>
      <c r="BX482">
        <f t="shared" si="163"/>
        <v>1</v>
      </c>
      <c r="BY482">
        <f t="shared" si="164"/>
        <v>0</v>
      </c>
      <c r="BZ482">
        <f t="shared" si="165"/>
        <v>0</v>
      </c>
      <c r="CA482">
        <f t="shared" si="166"/>
        <v>0</v>
      </c>
      <c r="CB482">
        <f t="shared" si="167"/>
        <v>0</v>
      </c>
    </row>
    <row r="483" spans="1:80" x14ac:dyDescent="0.35">
      <c r="A483">
        <v>5.1304252000000004</v>
      </c>
      <c r="B483">
        <v>2009</v>
      </c>
      <c r="C483">
        <v>66</v>
      </c>
      <c r="D483">
        <v>0</v>
      </c>
      <c r="E483">
        <v>1</v>
      </c>
      <c r="F483">
        <v>-9</v>
      </c>
      <c r="G483">
        <v>0</v>
      </c>
      <c r="H483">
        <v>6081</v>
      </c>
      <c r="I483">
        <v>1</v>
      </c>
      <c r="J483">
        <v>4</v>
      </c>
      <c r="K483">
        <v>175865</v>
      </c>
      <c r="L483">
        <v>4</v>
      </c>
      <c r="M483">
        <v>-9</v>
      </c>
      <c r="N483">
        <v>1</v>
      </c>
      <c r="O483">
        <v>41041</v>
      </c>
      <c r="P483">
        <v>51881</v>
      </c>
      <c r="Q483">
        <v>5849</v>
      </c>
      <c r="R483">
        <v>78551</v>
      </c>
      <c r="S483">
        <v>4271</v>
      </c>
      <c r="T483">
        <v>4260</v>
      </c>
      <c r="U483">
        <v>42732</v>
      </c>
      <c r="V483">
        <v>42820</v>
      </c>
      <c r="W483">
        <v>42741</v>
      </c>
      <c r="X483">
        <v>4275</v>
      </c>
      <c r="Y483">
        <v>41401</v>
      </c>
      <c r="Z483">
        <v>42731</v>
      </c>
      <c r="AA483">
        <v>42789</v>
      </c>
      <c r="AB483">
        <v>2989</v>
      </c>
      <c r="AC483">
        <v>4019</v>
      </c>
      <c r="AD483">
        <v>3768</v>
      </c>
      <c r="AE483">
        <v>3722</v>
      </c>
      <c r="AF483">
        <v>66</v>
      </c>
      <c r="AG483">
        <v>3607</v>
      </c>
      <c r="AH483">
        <v>8856</v>
      </c>
      <c r="AI483">
        <v>8853</v>
      </c>
      <c r="AJ483" t="s">
        <v>62</v>
      </c>
      <c r="AK483" t="s">
        <v>62</v>
      </c>
      <c r="AL483" t="s">
        <v>62</v>
      </c>
      <c r="AM483" t="s">
        <v>62</v>
      </c>
      <c r="AN483" t="s">
        <v>62</v>
      </c>
      <c r="AO483" t="s">
        <v>62</v>
      </c>
      <c r="AP483" t="s">
        <v>62</v>
      </c>
      <c r="AQ483" t="s">
        <v>62</v>
      </c>
      <c r="AR483" t="s">
        <v>62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-99</v>
      </c>
      <c r="AZ483">
        <v>-99</v>
      </c>
      <c r="BA483">
        <v>-99</v>
      </c>
      <c r="BB483">
        <v>-99</v>
      </c>
      <c r="BC483">
        <v>-99</v>
      </c>
      <c r="BD483">
        <v>-99</v>
      </c>
      <c r="BE483">
        <v>-99</v>
      </c>
      <c r="BF483">
        <v>-99</v>
      </c>
      <c r="BG483">
        <v>-99</v>
      </c>
      <c r="BH483">
        <f t="shared" si="147"/>
        <v>0</v>
      </c>
      <c r="BI483" t="str">
        <f t="shared" si="148"/>
        <v/>
      </c>
      <c r="BJ483" t="str">
        <f t="shared" si="149"/>
        <v/>
      </c>
      <c r="BK483" t="str">
        <f t="shared" si="150"/>
        <v/>
      </c>
      <c r="BL483" t="str">
        <f t="shared" si="151"/>
        <v/>
      </c>
      <c r="BM483" t="str">
        <f t="shared" si="152"/>
        <v/>
      </c>
      <c r="BN483" t="str">
        <f t="shared" si="153"/>
        <v/>
      </c>
      <c r="BO483" t="str">
        <f t="shared" si="154"/>
        <v/>
      </c>
      <c r="BP483" t="str">
        <f t="shared" si="155"/>
        <v/>
      </c>
      <c r="BQ483" t="str">
        <f t="shared" si="156"/>
        <v/>
      </c>
      <c r="BR483" t="str">
        <f t="shared" si="157"/>
        <v/>
      </c>
      <c r="BS483" t="str">
        <f t="shared" si="158"/>
        <v/>
      </c>
      <c r="BT483" t="str">
        <f t="shared" si="159"/>
        <v/>
      </c>
      <c r="BU483" t="str">
        <f t="shared" si="160"/>
        <v/>
      </c>
      <c r="BV483" t="str">
        <f t="shared" si="161"/>
        <v/>
      </c>
      <c r="BW483">
        <f t="shared" si="162"/>
        <v>0</v>
      </c>
      <c r="BX483">
        <f t="shared" si="163"/>
        <v>1</v>
      </c>
      <c r="BY483">
        <f t="shared" si="164"/>
        <v>1</v>
      </c>
      <c r="BZ483">
        <f t="shared" si="165"/>
        <v>1</v>
      </c>
      <c r="CA483">
        <f t="shared" si="166"/>
        <v>1</v>
      </c>
      <c r="CB483">
        <f t="shared" si="167"/>
        <v>0</v>
      </c>
    </row>
    <row r="484" spans="1:80" x14ac:dyDescent="0.35">
      <c r="A484">
        <v>4.4836565000000004</v>
      </c>
      <c r="B484">
        <v>2009</v>
      </c>
      <c r="C484">
        <v>66</v>
      </c>
      <c r="D484">
        <v>1</v>
      </c>
      <c r="E484">
        <v>4</v>
      </c>
      <c r="F484">
        <v>-9</v>
      </c>
      <c r="G484">
        <v>0</v>
      </c>
      <c r="H484">
        <v>6641</v>
      </c>
      <c r="I484">
        <v>6</v>
      </c>
      <c r="J484">
        <v>1</v>
      </c>
      <c r="K484">
        <v>396162</v>
      </c>
      <c r="L484">
        <v>2</v>
      </c>
      <c r="M484">
        <v>-9</v>
      </c>
      <c r="N484">
        <v>20</v>
      </c>
      <c r="O484">
        <v>41401</v>
      </c>
      <c r="P484">
        <v>42832</v>
      </c>
      <c r="Q484">
        <v>4280</v>
      </c>
      <c r="R484">
        <v>4111</v>
      </c>
      <c r="S484">
        <v>28319</v>
      </c>
      <c r="T484">
        <v>2948</v>
      </c>
      <c r="U484">
        <v>41402</v>
      </c>
      <c r="V484">
        <v>4011</v>
      </c>
      <c r="W484">
        <v>2724</v>
      </c>
      <c r="X484" t="s">
        <v>61</v>
      </c>
      <c r="Y484" t="s">
        <v>61</v>
      </c>
      <c r="Z484" t="s">
        <v>61</v>
      </c>
      <c r="AA484" t="s">
        <v>61</v>
      </c>
      <c r="AB484" t="s">
        <v>61</v>
      </c>
      <c r="AC484" t="s">
        <v>61</v>
      </c>
      <c r="AD484">
        <v>3768</v>
      </c>
      <c r="AE484">
        <v>66</v>
      </c>
      <c r="AF484">
        <v>3607</v>
      </c>
      <c r="AG484">
        <v>45</v>
      </c>
      <c r="AH484">
        <v>40</v>
      </c>
      <c r="AI484">
        <v>24</v>
      </c>
      <c r="AJ484">
        <v>8842</v>
      </c>
      <c r="AK484">
        <v>9904</v>
      </c>
      <c r="AL484" t="s">
        <v>62</v>
      </c>
      <c r="AM484" t="s">
        <v>62</v>
      </c>
      <c r="AN484" t="s">
        <v>62</v>
      </c>
      <c r="AO484" t="s">
        <v>62</v>
      </c>
      <c r="AP484" t="s">
        <v>62</v>
      </c>
      <c r="AQ484" t="s">
        <v>62</v>
      </c>
      <c r="AR484" t="s">
        <v>62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</v>
      </c>
      <c r="BA484">
        <v>-99</v>
      </c>
      <c r="BB484">
        <v>-99</v>
      </c>
      <c r="BC484">
        <v>-99</v>
      </c>
      <c r="BD484">
        <v>-99</v>
      </c>
      <c r="BE484">
        <v>-99</v>
      </c>
      <c r="BF484">
        <v>-99</v>
      </c>
      <c r="BG484">
        <v>-99</v>
      </c>
      <c r="BH484">
        <f t="shared" si="147"/>
        <v>0</v>
      </c>
      <c r="BI484" t="str">
        <f t="shared" si="148"/>
        <v/>
      </c>
      <c r="BJ484" t="str">
        <f t="shared" si="149"/>
        <v/>
      </c>
      <c r="BK484" t="str">
        <f t="shared" si="150"/>
        <v/>
      </c>
      <c r="BL484" t="str">
        <f t="shared" si="151"/>
        <v/>
      </c>
      <c r="BM484" t="str">
        <f t="shared" si="152"/>
        <v/>
      </c>
      <c r="BN484" t="str">
        <f t="shared" si="153"/>
        <v/>
      </c>
      <c r="BO484" t="str">
        <f t="shared" si="154"/>
        <v/>
      </c>
      <c r="BP484" t="str">
        <f t="shared" si="155"/>
        <v/>
      </c>
      <c r="BQ484" t="str">
        <f t="shared" si="156"/>
        <v/>
      </c>
      <c r="BR484" t="str">
        <f t="shared" si="157"/>
        <v/>
      </c>
      <c r="BS484" t="str">
        <f t="shared" si="158"/>
        <v/>
      </c>
      <c r="BT484" t="str">
        <f t="shared" si="159"/>
        <v/>
      </c>
      <c r="BU484" t="str">
        <f t="shared" si="160"/>
        <v/>
      </c>
      <c r="BV484" t="str">
        <f t="shared" si="161"/>
        <v/>
      </c>
      <c r="BW484">
        <f t="shared" si="162"/>
        <v>0</v>
      </c>
      <c r="BX484">
        <f t="shared" si="163"/>
        <v>1</v>
      </c>
      <c r="BY484">
        <f t="shared" si="164"/>
        <v>0</v>
      </c>
      <c r="BZ484">
        <f t="shared" si="165"/>
        <v>0</v>
      </c>
      <c r="CA484">
        <f t="shared" si="166"/>
        <v>0</v>
      </c>
      <c r="CB484">
        <f t="shared" si="167"/>
        <v>1</v>
      </c>
    </row>
    <row r="485" spans="1:80" x14ac:dyDescent="0.35">
      <c r="A485">
        <v>4.6981218</v>
      </c>
      <c r="B485">
        <v>2009</v>
      </c>
      <c r="C485">
        <v>66</v>
      </c>
      <c r="D485">
        <v>0</v>
      </c>
      <c r="E485">
        <v>1</v>
      </c>
      <c r="F485">
        <v>3</v>
      </c>
      <c r="G485">
        <v>0</v>
      </c>
      <c r="H485">
        <v>17123</v>
      </c>
      <c r="I485">
        <v>10</v>
      </c>
      <c r="J485">
        <v>1</v>
      </c>
      <c r="K485">
        <v>400347</v>
      </c>
      <c r="L485">
        <v>4</v>
      </c>
      <c r="M485">
        <v>1</v>
      </c>
      <c r="N485">
        <v>1</v>
      </c>
      <c r="O485">
        <v>42823</v>
      </c>
      <c r="P485">
        <v>25060</v>
      </c>
      <c r="Q485">
        <v>412</v>
      </c>
      <c r="R485">
        <v>41401</v>
      </c>
      <c r="S485">
        <v>25050</v>
      </c>
      <c r="T485" t="s">
        <v>113</v>
      </c>
      <c r="U485">
        <v>2720</v>
      </c>
      <c r="V485">
        <v>43310</v>
      </c>
      <c r="W485">
        <v>36201</v>
      </c>
      <c r="X485">
        <v>3572</v>
      </c>
      <c r="Y485">
        <v>4280</v>
      </c>
      <c r="Z485" t="s">
        <v>61</v>
      </c>
      <c r="AA485" t="s">
        <v>61</v>
      </c>
      <c r="AB485" t="s">
        <v>61</v>
      </c>
      <c r="AC485" t="s">
        <v>61</v>
      </c>
      <c r="AD485">
        <v>3768</v>
      </c>
      <c r="AE485">
        <v>66</v>
      </c>
      <c r="AF485">
        <v>3607</v>
      </c>
      <c r="AG485">
        <v>40</v>
      </c>
      <c r="AH485">
        <v>9955</v>
      </c>
      <c r="AI485">
        <v>47</v>
      </c>
      <c r="AJ485" t="s">
        <v>62</v>
      </c>
      <c r="AK485" t="s">
        <v>62</v>
      </c>
      <c r="AL485" t="s">
        <v>62</v>
      </c>
      <c r="AM485" t="s">
        <v>62</v>
      </c>
      <c r="AN485" t="s">
        <v>62</v>
      </c>
      <c r="AO485" t="s">
        <v>62</v>
      </c>
      <c r="AP485" t="s">
        <v>62</v>
      </c>
      <c r="AQ485" t="s">
        <v>62</v>
      </c>
      <c r="AR485" t="s">
        <v>62</v>
      </c>
      <c r="AS485">
        <v>0</v>
      </c>
      <c r="AT485">
        <v>0</v>
      </c>
      <c r="AU485">
        <v>0</v>
      </c>
      <c r="AV485">
        <v>0</v>
      </c>
      <c r="AW485">
        <v>3</v>
      </c>
      <c r="AX485">
        <v>0</v>
      </c>
      <c r="AY485">
        <v>-99</v>
      </c>
      <c r="AZ485">
        <v>-99</v>
      </c>
      <c r="BA485">
        <v>-99</v>
      </c>
      <c r="BB485">
        <v>-99</v>
      </c>
      <c r="BC485">
        <v>-99</v>
      </c>
      <c r="BD485">
        <v>-99</v>
      </c>
      <c r="BE485">
        <v>-99</v>
      </c>
      <c r="BF485">
        <v>-99</v>
      </c>
      <c r="BG485">
        <v>-99</v>
      </c>
      <c r="BH485">
        <f t="shared" si="147"/>
        <v>0</v>
      </c>
      <c r="BI485" t="str">
        <f t="shared" si="148"/>
        <v/>
      </c>
      <c r="BJ485" t="str">
        <f t="shared" si="149"/>
        <v/>
      </c>
      <c r="BK485" t="str">
        <f t="shared" si="150"/>
        <v/>
      </c>
      <c r="BL485" t="str">
        <f t="shared" si="151"/>
        <v/>
      </c>
      <c r="BM485" t="str">
        <f t="shared" si="152"/>
        <v/>
      </c>
      <c r="BN485" t="str">
        <f t="shared" si="153"/>
        <v/>
      </c>
      <c r="BO485" t="str">
        <f t="shared" si="154"/>
        <v/>
      </c>
      <c r="BP485" t="str">
        <f t="shared" si="155"/>
        <v/>
      </c>
      <c r="BQ485" t="str">
        <f t="shared" si="156"/>
        <v/>
      </c>
      <c r="BR485" t="str">
        <f t="shared" si="157"/>
        <v/>
      </c>
      <c r="BS485" t="str">
        <f t="shared" si="158"/>
        <v/>
      </c>
      <c r="BT485" t="str">
        <f t="shared" si="159"/>
        <v/>
      </c>
      <c r="BU485" t="str">
        <f t="shared" si="160"/>
        <v/>
      </c>
      <c r="BV485" t="str">
        <f t="shared" si="161"/>
        <v/>
      </c>
      <c r="BW485">
        <f t="shared" si="162"/>
        <v>0</v>
      </c>
      <c r="BX485">
        <f t="shared" si="163"/>
        <v>1</v>
      </c>
      <c r="BY485">
        <f t="shared" si="164"/>
        <v>0</v>
      </c>
      <c r="BZ485">
        <f t="shared" si="165"/>
        <v>0</v>
      </c>
      <c r="CA485">
        <f t="shared" si="166"/>
        <v>0</v>
      </c>
      <c r="CB485">
        <f t="shared" si="167"/>
        <v>1</v>
      </c>
    </row>
    <row r="486" spans="1:80" x14ac:dyDescent="0.35">
      <c r="A486">
        <v>5.4332457999999999</v>
      </c>
      <c r="B486">
        <v>2009</v>
      </c>
      <c r="C486">
        <v>66</v>
      </c>
      <c r="D486">
        <v>0</v>
      </c>
      <c r="E486">
        <v>3</v>
      </c>
      <c r="F486">
        <v>-9</v>
      </c>
      <c r="G486">
        <v>0</v>
      </c>
      <c r="H486">
        <v>27010</v>
      </c>
      <c r="I486">
        <v>17</v>
      </c>
      <c r="J486">
        <v>-9</v>
      </c>
      <c r="K486">
        <v>185335</v>
      </c>
      <c r="L486">
        <v>4</v>
      </c>
      <c r="M486">
        <v>2</v>
      </c>
      <c r="N486">
        <v>5</v>
      </c>
      <c r="O486">
        <v>41011</v>
      </c>
      <c r="P486">
        <v>570</v>
      </c>
      <c r="Q486">
        <v>78551</v>
      </c>
      <c r="R486">
        <v>5119</v>
      </c>
      <c r="S486">
        <v>41401</v>
      </c>
      <c r="T486">
        <v>4148</v>
      </c>
      <c r="U486">
        <v>53081</v>
      </c>
      <c r="V486">
        <v>4280</v>
      </c>
      <c r="W486">
        <v>3090</v>
      </c>
      <c r="X486">
        <v>4019</v>
      </c>
      <c r="Y486">
        <v>56400</v>
      </c>
      <c r="Z486">
        <v>2859</v>
      </c>
      <c r="AA486">
        <v>27652</v>
      </c>
      <c r="AB486">
        <v>2761</v>
      </c>
      <c r="AC486">
        <v>5990</v>
      </c>
      <c r="AD486">
        <v>3766</v>
      </c>
      <c r="AE486">
        <v>3749</v>
      </c>
      <c r="AF486">
        <v>3768</v>
      </c>
      <c r="AG486" t="s">
        <v>62</v>
      </c>
      <c r="AH486" t="s">
        <v>62</v>
      </c>
      <c r="AI486" t="s">
        <v>62</v>
      </c>
      <c r="AJ486" t="s">
        <v>62</v>
      </c>
      <c r="AK486" t="s">
        <v>62</v>
      </c>
      <c r="AL486" t="s">
        <v>62</v>
      </c>
      <c r="AM486" t="s">
        <v>62</v>
      </c>
      <c r="AN486" t="s">
        <v>62</v>
      </c>
      <c r="AO486" t="s">
        <v>62</v>
      </c>
      <c r="AP486" t="s">
        <v>62</v>
      </c>
      <c r="AQ486" t="s">
        <v>62</v>
      </c>
      <c r="AR486" t="s">
        <v>62</v>
      </c>
      <c r="AS486">
        <v>3</v>
      </c>
      <c r="AT486">
        <v>3</v>
      </c>
      <c r="AU486">
        <v>0</v>
      </c>
      <c r="AV486">
        <v>-99</v>
      </c>
      <c r="AW486">
        <v>-99</v>
      </c>
      <c r="AX486">
        <v>-99</v>
      </c>
      <c r="AY486">
        <v>-99</v>
      </c>
      <c r="AZ486">
        <v>-99</v>
      </c>
      <c r="BA486">
        <v>-99</v>
      </c>
      <c r="BB486">
        <v>-99</v>
      </c>
      <c r="BC486">
        <v>-99</v>
      </c>
      <c r="BD486">
        <v>-99</v>
      </c>
      <c r="BE486">
        <v>-99</v>
      </c>
      <c r="BF486">
        <v>-99</v>
      </c>
      <c r="BG486">
        <v>-99</v>
      </c>
      <c r="BH486" t="str">
        <f t="shared" si="147"/>
        <v/>
      </c>
      <c r="BI486" t="str">
        <f t="shared" si="148"/>
        <v/>
      </c>
      <c r="BJ486">
        <f t="shared" si="149"/>
        <v>0</v>
      </c>
      <c r="BK486" t="str">
        <f t="shared" si="150"/>
        <v/>
      </c>
      <c r="BL486" t="str">
        <f t="shared" si="151"/>
        <v/>
      </c>
      <c r="BM486" t="str">
        <f t="shared" si="152"/>
        <v/>
      </c>
      <c r="BN486" t="str">
        <f t="shared" si="153"/>
        <v/>
      </c>
      <c r="BO486" t="str">
        <f t="shared" si="154"/>
        <v/>
      </c>
      <c r="BP486" t="str">
        <f t="shared" si="155"/>
        <v/>
      </c>
      <c r="BQ486" t="str">
        <f t="shared" si="156"/>
        <v/>
      </c>
      <c r="BR486" t="str">
        <f t="shared" si="157"/>
        <v/>
      </c>
      <c r="BS486" t="str">
        <f t="shared" si="158"/>
        <v/>
      </c>
      <c r="BT486" t="str">
        <f t="shared" si="159"/>
        <v/>
      </c>
      <c r="BU486" t="str">
        <f t="shared" si="160"/>
        <v/>
      </c>
      <c r="BV486" t="str">
        <f t="shared" si="161"/>
        <v/>
      </c>
      <c r="BW486">
        <f t="shared" si="162"/>
        <v>0</v>
      </c>
      <c r="BX486">
        <f t="shared" si="163"/>
        <v>0</v>
      </c>
      <c r="BY486">
        <f t="shared" si="164"/>
        <v>1</v>
      </c>
      <c r="BZ486">
        <f t="shared" si="165"/>
        <v>1</v>
      </c>
      <c r="CA486">
        <f t="shared" si="166"/>
        <v>1</v>
      </c>
      <c r="CB486">
        <f t="shared" si="167"/>
        <v>1</v>
      </c>
    </row>
    <row r="487" spans="1:80" x14ac:dyDescent="0.35">
      <c r="A487">
        <v>4.6981218</v>
      </c>
      <c r="B487">
        <v>2009</v>
      </c>
      <c r="C487">
        <v>66</v>
      </c>
      <c r="D487">
        <v>1</v>
      </c>
      <c r="E487">
        <v>1</v>
      </c>
      <c r="F487">
        <v>-9</v>
      </c>
      <c r="G487">
        <v>0</v>
      </c>
      <c r="H487">
        <v>39033</v>
      </c>
      <c r="I487">
        <v>13</v>
      </c>
      <c r="J487">
        <v>-9</v>
      </c>
      <c r="K487">
        <v>393805</v>
      </c>
      <c r="L487">
        <v>2</v>
      </c>
      <c r="M487">
        <v>3</v>
      </c>
      <c r="N487">
        <v>20</v>
      </c>
      <c r="O487">
        <v>41402</v>
      </c>
      <c r="P487">
        <v>4280</v>
      </c>
      <c r="Q487">
        <v>41401</v>
      </c>
      <c r="R487">
        <v>2724</v>
      </c>
      <c r="S487">
        <v>4148</v>
      </c>
      <c r="T487">
        <v>5939</v>
      </c>
      <c r="U487" t="s">
        <v>61</v>
      </c>
      <c r="V487" t="s">
        <v>61</v>
      </c>
      <c r="W487" t="s">
        <v>61</v>
      </c>
      <c r="X487" t="s">
        <v>61</v>
      </c>
      <c r="Y487" t="s">
        <v>61</v>
      </c>
      <c r="Z487" t="s">
        <v>61</v>
      </c>
      <c r="AA487" t="s">
        <v>61</v>
      </c>
      <c r="AB487" t="s">
        <v>61</v>
      </c>
      <c r="AC487" t="s">
        <v>61</v>
      </c>
      <c r="AD487">
        <v>3768</v>
      </c>
      <c r="AE487">
        <v>8856</v>
      </c>
      <c r="AF487">
        <v>3601</v>
      </c>
      <c r="AG487">
        <v>3607</v>
      </c>
      <c r="AH487">
        <v>8964</v>
      </c>
      <c r="AI487" t="s">
        <v>62</v>
      </c>
      <c r="AJ487" t="s">
        <v>62</v>
      </c>
      <c r="AK487" t="s">
        <v>62</v>
      </c>
      <c r="AL487" t="s">
        <v>62</v>
      </c>
      <c r="AM487" t="s">
        <v>62</v>
      </c>
      <c r="AN487" t="s">
        <v>62</v>
      </c>
      <c r="AO487" t="s">
        <v>62</v>
      </c>
      <c r="AP487" t="s">
        <v>62</v>
      </c>
      <c r="AQ487" t="s">
        <v>62</v>
      </c>
      <c r="AR487" t="s">
        <v>62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-99</v>
      </c>
      <c r="AY487">
        <v>-99</v>
      </c>
      <c r="AZ487">
        <v>-99</v>
      </c>
      <c r="BA487">
        <v>-99</v>
      </c>
      <c r="BB487">
        <v>-99</v>
      </c>
      <c r="BC487">
        <v>-99</v>
      </c>
      <c r="BD487">
        <v>-99</v>
      </c>
      <c r="BE487">
        <v>-99</v>
      </c>
      <c r="BF487">
        <v>-99</v>
      </c>
      <c r="BG487">
        <v>-99</v>
      </c>
      <c r="BH487">
        <f t="shared" si="147"/>
        <v>1</v>
      </c>
      <c r="BI487" t="str">
        <f t="shared" si="148"/>
        <v/>
      </c>
      <c r="BJ487" t="str">
        <f t="shared" si="149"/>
        <v/>
      </c>
      <c r="BK487" t="str">
        <f t="shared" si="150"/>
        <v/>
      </c>
      <c r="BL487" t="str">
        <f t="shared" si="151"/>
        <v/>
      </c>
      <c r="BM487" t="str">
        <f t="shared" si="152"/>
        <v/>
      </c>
      <c r="BN487" t="str">
        <f t="shared" si="153"/>
        <v/>
      </c>
      <c r="BO487" t="str">
        <f t="shared" si="154"/>
        <v/>
      </c>
      <c r="BP487" t="str">
        <f t="shared" si="155"/>
        <v/>
      </c>
      <c r="BQ487" t="str">
        <f t="shared" si="156"/>
        <v/>
      </c>
      <c r="BR487" t="str">
        <f t="shared" si="157"/>
        <v/>
      </c>
      <c r="BS487" t="str">
        <f t="shared" si="158"/>
        <v/>
      </c>
      <c r="BT487" t="str">
        <f t="shared" si="159"/>
        <v/>
      </c>
      <c r="BU487" t="str">
        <f t="shared" si="160"/>
        <v/>
      </c>
      <c r="BV487" t="str">
        <f t="shared" si="161"/>
        <v/>
      </c>
      <c r="BW487">
        <f t="shared" si="162"/>
        <v>1</v>
      </c>
      <c r="BX487">
        <f t="shared" si="163"/>
        <v>1</v>
      </c>
      <c r="BY487">
        <f t="shared" si="164"/>
        <v>0</v>
      </c>
      <c r="BZ487">
        <f t="shared" si="165"/>
        <v>0</v>
      </c>
      <c r="CA487">
        <f t="shared" si="166"/>
        <v>0</v>
      </c>
      <c r="CB487">
        <f t="shared" si="167"/>
        <v>1</v>
      </c>
    </row>
    <row r="488" spans="1:80" x14ac:dyDescent="0.35">
      <c r="A488">
        <v>4.5808131000000003</v>
      </c>
      <c r="B488">
        <v>2009</v>
      </c>
      <c r="C488">
        <v>66</v>
      </c>
      <c r="D488">
        <v>0</v>
      </c>
      <c r="E488">
        <v>1</v>
      </c>
      <c r="F488">
        <v>-9</v>
      </c>
      <c r="G488">
        <v>0</v>
      </c>
      <c r="H488">
        <v>51043</v>
      </c>
      <c r="I488">
        <v>7</v>
      </c>
      <c r="J488">
        <v>1</v>
      </c>
      <c r="K488">
        <v>73751</v>
      </c>
      <c r="L488">
        <v>4</v>
      </c>
      <c r="M488">
        <v>2</v>
      </c>
      <c r="N488">
        <v>1</v>
      </c>
      <c r="O488">
        <v>78551</v>
      </c>
      <c r="P488">
        <v>4271</v>
      </c>
      <c r="Q488">
        <v>41401</v>
      </c>
      <c r="R488">
        <v>4275</v>
      </c>
      <c r="S488" t="s">
        <v>61</v>
      </c>
      <c r="T488" t="s">
        <v>61</v>
      </c>
      <c r="U488" t="s">
        <v>61</v>
      </c>
      <c r="V488" t="s">
        <v>61</v>
      </c>
      <c r="W488" t="s">
        <v>61</v>
      </c>
      <c r="X488" t="s">
        <v>61</v>
      </c>
      <c r="Y488" t="s">
        <v>61</v>
      </c>
      <c r="Z488" t="s">
        <v>61</v>
      </c>
      <c r="AA488" t="s">
        <v>61</v>
      </c>
      <c r="AB488" t="s">
        <v>61</v>
      </c>
      <c r="AC488" t="s">
        <v>61</v>
      </c>
      <c r="AD488">
        <v>3768</v>
      </c>
      <c r="AE488">
        <v>3721</v>
      </c>
      <c r="AF488">
        <v>66</v>
      </c>
      <c r="AG488">
        <v>9671</v>
      </c>
      <c r="AH488">
        <v>3891</v>
      </c>
      <c r="AI488">
        <v>41</v>
      </c>
      <c r="AJ488">
        <v>9920</v>
      </c>
      <c r="AK488">
        <v>8964</v>
      </c>
      <c r="AL488">
        <v>3607</v>
      </c>
      <c r="AM488">
        <v>47</v>
      </c>
      <c r="AN488">
        <v>9962</v>
      </c>
      <c r="AO488" t="s">
        <v>62</v>
      </c>
      <c r="AP488" t="s">
        <v>62</v>
      </c>
      <c r="AQ488" t="s">
        <v>62</v>
      </c>
      <c r="AR488" t="s">
        <v>62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>
        <v>-99</v>
      </c>
      <c r="BE488">
        <v>-99</v>
      </c>
      <c r="BF488">
        <v>-99</v>
      </c>
      <c r="BG488">
        <v>-99</v>
      </c>
      <c r="BH488">
        <f t="shared" si="147"/>
        <v>1</v>
      </c>
      <c r="BI488" t="str">
        <f t="shared" si="148"/>
        <v/>
      </c>
      <c r="BJ488" t="str">
        <f t="shared" si="149"/>
        <v/>
      </c>
      <c r="BK488" t="str">
        <f t="shared" si="150"/>
        <v/>
      </c>
      <c r="BL488" t="str">
        <f t="shared" si="151"/>
        <v/>
      </c>
      <c r="BM488" t="str">
        <f t="shared" si="152"/>
        <v/>
      </c>
      <c r="BN488" t="str">
        <f t="shared" si="153"/>
        <v/>
      </c>
      <c r="BO488" t="str">
        <f t="shared" si="154"/>
        <v/>
      </c>
      <c r="BP488" t="str">
        <f t="shared" si="155"/>
        <v/>
      </c>
      <c r="BQ488" t="str">
        <f t="shared" si="156"/>
        <v/>
      </c>
      <c r="BR488" t="str">
        <f t="shared" si="157"/>
        <v/>
      </c>
      <c r="BS488" t="str">
        <f t="shared" si="158"/>
        <v/>
      </c>
      <c r="BT488" t="str">
        <f t="shared" si="159"/>
        <v/>
      </c>
      <c r="BU488" t="str">
        <f t="shared" si="160"/>
        <v/>
      </c>
      <c r="BV488" t="str">
        <f t="shared" si="161"/>
        <v/>
      </c>
      <c r="BW488">
        <f t="shared" si="162"/>
        <v>1</v>
      </c>
      <c r="BX488">
        <f t="shared" si="163"/>
        <v>1</v>
      </c>
      <c r="BY488">
        <f t="shared" si="164"/>
        <v>1</v>
      </c>
      <c r="BZ488">
        <f t="shared" si="165"/>
        <v>0</v>
      </c>
      <c r="CA488">
        <f t="shared" si="166"/>
        <v>0</v>
      </c>
      <c r="CB488">
        <f t="shared" si="167"/>
        <v>0</v>
      </c>
    </row>
    <row r="489" spans="1:80" x14ac:dyDescent="0.35">
      <c r="A489">
        <v>4.6981218</v>
      </c>
      <c r="B489">
        <v>2009</v>
      </c>
      <c r="C489">
        <v>66</v>
      </c>
      <c r="D489">
        <v>0</v>
      </c>
      <c r="E489">
        <v>1</v>
      </c>
      <c r="F489">
        <v>4</v>
      </c>
      <c r="G489">
        <v>0</v>
      </c>
      <c r="H489">
        <v>55075</v>
      </c>
      <c r="I489">
        <v>1</v>
      </c>
      <c r="J489">
        <v>1</v>
      </c>
      <c r="K489">
        <v>115958</v>
      </c>
      <c r="L489">
        <v>3</v>
      </c>
      <c r="M489">
        <v>3</v>
      </c>
      <c r="N489">
        <v>1</v>
      </c>
      <c r="O489">
        <v>4271</v>
      </c>
      <c r="P489">
        <v>3844</v>
      </c>
      <c r="Q489">
        <v>51881</v>
      </c>
      <c r="R489">
        <v>78551</v>
      </c>
      <c r="S489">
        <v>99592</v>
      </c>
      <c r="T489">
        <v>78552</v>
      </c>
      <c r="U489">
        <v>486</v>
      </c>
      <c r="V489">
        <v>42823</v>
      </c>
      <c r="W489">
        <v>99812</v>
      </c>
      <c r="X489">
        <v>99811</v>
      </c>
      <c r="Y489">
        <v>3481</v>
      </c>
      <c r="Z489">
        <v>2761</v>
      </c>
      <c r="AA489">
        <v>99931</v>
      </c>
      <c r="AB489">
        <v>5849</v>
      </c>
      <c r="AC489">
        <v>5990</v>
      </c>
      <c r="AD489">
        <v>3768</v>
      </c>
      <c r="AE489">
        <v>3726</v>
      </c>
      <c r="AF489">
        <v>540</v>
      </c>
      <c r="AG489">
        <v>3931</v>
      </c>
      <c r="AH489">
        <v>540</v>
      </c>
      <c r="AI489">
        <v>3798</v>
      </c>
      <c r="AJ489">
        <v>9672</v>
      </c>
      <c r="AK489">
        <v>3491</v>
      </c>
      <c r="AL489">
        <v>3491</v>
      </c>
      <c r="AM489">
        <v>3727</v>
      </c>
      <c r="AN489" t="s">
        <v>62</v>
      </c>
      <c r="AO489" t="s">
        <v>62</v>
      </c>
      <c r="AP489" t="s">
        <v>62</v>
      </c>
      <c r="AQ489" t="s">
        <v>62</v>
      </c>
      <c r="AR489" t="s">
        <v>62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8</v>
      </c>
      <c r="AY489">
        <v>1</v>
      </c>
      <c r="AZ489">
        <v>9</v>
      </c>
      <c r="BA489">
        <v>9</v>
      </c>
      <c r="BB489">
        <v>1</v>
      </c>
      <c r="BC489">
        <v>-99</v>
      </c>
      <c r="BD489">
        <v>-99</v>
      </c>
      <c r="BE489">
        <v>-99</v>
      </c>
      <c r="BF489">
        <v>-99</v>
      </c>
      <c r="BG489">
        <v>-99</v>
      </c>
      <c r="BH489">
        <f t="shared" si="147"/>
        <v>1</v>
      </c>
      <c r="BI489" t="str">
        <f t="shared" si="148"/>
        <v/>
      </c>
      <c r="BJ489" t="str">
        <f t="shared" si="149"/>
        <v/>
      </c>
      <c r="BK489" t="str">
        <f t="shared" si="150"/>
        <v/>
      </c>
      <c r="BL489" t="str">
        <f t="shared" si="151"/>
        <v/>
      </c>
      <c r="BM489" t="str">
        <f t="shared" si="152"/>
        <v/>
      </c>
      <c r="BN489" t="str">
        <f t="shared" si="153"/>
        <v/>
      </c>
      <c r="BO489" t="str">
        <f t="shared" si="154"/>
        <v/>
      </c>
      <c r="BP489" t="str">
        <f t="shared" si="155"/>
        <v/>
      </c>
      <c r="BQ489" t="str">
        <f t="shared" si="156"/>
        <v/>
      </c>
      <c r="BR489" t="str">
        <f t="shared" si="157"/>
        <v/>
      </c>
      <c r="BS489" t="str">
        <f t="shared" si="158"/>
        <v/>
      </c>
      <c r="BT489" t="str">
        <f t="shared" si="159"/>
        <v/>
      </c>
      <c r="BU489" t="str">
        <f t="shared" si="160"/>
        <v/>
      </c>
      <c r="BV489" t="str">
        <f t="shared" si="161"/>
        <v/>
      </c>
      <c r="BW489">
        <f t="shared" si="162"/>
        <v>1</v>
      </c>
      <c r="BX489">
        <f t="shared" si="163"/>
        <v>0</v>
      </c>
      <c r="BY489">
        <f t="shared" si="164"/>
        <v>1</v>
      </c>
      <c r="BZ489">
        <f t="shared" si="165"/>
        <v>0</v>
      </c>
      <c r="CA489">
        <f t="shared" si="166"/>
        <v>0</v>
      </c>
      <c r="CB489">
        <f t="shared" si="167"/>
        <v>0</v>
      </c>
    </row>
    <row r="490" spans="1:80" x14ac:dyDescent="0.35">
      <c r="A490">
        <v>5.3693093999999997</v>
      </c>
      <c r="B490">
        <v>2010</v>
      </c>
      <c r="C490">
        <v>66</v>
      </c>
      <c r="D490">
        <v>0</v>
      </c>
      <c r="E490">
        <v>3</v>
      </c>
      <c r="F490">
        <v>-9</v>
      </c>
      <c r="G490">
        <v>0</v>
      </c>
      <c r="H490">
        <v>12266</v>
      </c>
      <c r="I490">
        <v>22</v>
      </c>
      <c r="J490">
        <v>2</v>
      </c>
      <c r="K490">
        <v>454557</v>
      </c>
      <c r="L490">
        <v>1</v>
      </c>
      <c r="M490">
        <v>1</v>
      </c>
      <c r="N490">
        <v>6</v>
      </c>
      <c r="O490">
        <v>41401</v>
      </c>
      <c r="P490">
        <v>2724</v>
      </c>
      <c r="Q490" t="s">
        <v>72</v>
      </c>
      <c r="R490">
        <v>412</v>
      </c>
      <c r="S490" t="s">
        <v>142</v>
      </c>
      <c r="T490" t="s">
        <v>109</v>
      </c>
      <c r="U490">
        <v>4280</v>
      </c>
      <c r="V490" t="s">
        <v>69</v>
      </c>
      <c r="W490">
        <v>25000</v>
      </c>
      <c r="X490" t="s">
        <v>87</v>
      </c>
      <c r="Y490" t="s">
        <v>126</v>
      </c>
      <c r="Z490">
        <v>4019</v>
      </c>
      <c r="AA490" t="s">
        <v>143</v>
      </c>
      <c r="AB490">
        <v>4111</v>
      </c>
      <c r="AC490" t="s">
        <v>61</v>
      </c>
      <c r="AD490">
        <v>3768</v>
      </c>
      <c r="AE490">
        <v>66</v>
      </c>
      <c r="AF490">
        <v>3607</v>
      </c>
      <c r="AG490">
        <v>41</v>
      </c>
      <c r="AH490">
        <v>46</v>
      </c>
      <c r="AI490">
        <v>8855</v>
      </c>
      <c r="AJ490" t="s">
        <v>62</v>
      </c>
      <c r="AK490" t="s">
        <v>62</v>
      </c>
      <c r="AL490" t="s">
        <v>62</v>
      </c>
      <c r="AM490" t="s">
        <v>62</v>
      </c>
      <c r="AN490" t="s">
        <v>62</v>
      </c>
      <c r="AO490" t="s">
        <v>62</v>
      </c>
      <c r="AP490" t="s">
        <v>62</v>
      </c>
      <c r="AQ490" t="s">
        <v>62</v>
      </c>
      <c r="AR490" t="s">
        <v>62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0</v>
      </c>
      <c r="AY490">
        <v>-99</v>
      </c>
      <c r="AZ490">
        <v>-99</v>
      </c>
      <c r="BA490">
        <v>-99</v>
      </c>
      <c r="BB490">
        <v>-99</v>
      </c>
      <c r="BC490">
        <v>-99</v>
      </c>
      <c r="BD490">
        <v>-99</v>
      </c>
      <c r="BE490">
        <v>-99</v>
      </c>
      <c r="BF490">
        <v>-99</v>
      </c>
      <c r="BG490">
        <v>-99</v>
      </c>
      <c r="BH490">
        <f t="shared" si="147"/>
        <v>1</v>
      </c>
      <c r="BI490" t="str">
        <f t="shared" si="148"/>
        <v/>
      </c>
      <c r="BJ490" t="str">
        <f t="shared" si="149"/>
        <v/>
      </c>
      <c r="BK490" t="str">
        <f t="shared" si="150"/>
        <v/>
      </c>
      <c r="BL490" t="str">
        <f t="shared" si="151"/>
        <v/>
      </c>
      <c r="BM490" t="str">
        <f t="shared" si="152"/>
        <v/>
      </c>
      <c r="BN490" t="str">
        <f t="shared" si="153"/>
        <v/>
      </c>
      <c r="BO490" t="str">
        <f t="shared" si="154"/>
        <v/>
      </c>
      <c r="BP490" t="str">
        <f t="shared" si="155"/>
        <v/>
      </c>
      <c r="BQ490" t="str">
        <f t="shared" si="156"/>
        <v/>
      </c>
      <c r="BR490" t="str">
        <f t="shared" si="157"/>
        <v/>
      </c>
      <c r="BS490" t="str">
        <f t="shared" si="158"/>
        <v/>
      </c>
      <c r="BT490" t="str">
        <f t="shared" si="159"/>
        <v/>
      </c>
      <c r="BU490" t="str">
        <f t="shared" si="160"/>
        <v/>
      </c>
      <c r="BV490" t="str">
        <f t="shared" si="161"/>
        <v/>
      </c>
      <c r="BW490">
        <f t="shared" si="162"/>
        <v>1</v>
      </c>
      <c r="BX490">
        <f t="shared" si="163"/>
        <v>1</v>
      </c>
      <c r="BY490">
        <f t="shared" si="164"/>
        <v>0</v>
      </c>
      <c r="BZ490">
        <f t="shared" si="165"/>
        <v>0</v>
      </c>
      <c r="CA490">
        <f t="shared" si="166"/>
        <v>0</v>
      </c>
      <c r="CB490">
        <f t="shared" si="167"/>
        <v>1</v>
      </c>
    </row>
    <row r="491" spans="1:80" x14ac:dyDescent="0.35">
      <c r="A491">
        <v>4.2371436999999998</v>
      </c>
      <c r="B491">
        <v>2010</v>
      </c>
      <c r="C491">
        <v>66</v>
      </c>
      <c r="D491">
        <v>0</v>
      </c>
      <c r="E491">
        <v>1</v>
      </c>
      <c r="F491">
        <v>1</v>
      </c>
      <c r="G491">
        <v>0</v>
      </c>
      <c r="H491">
        <v>37121</v>
      </c>
      <c r="I491">
        <v>7</v>
      </c>
      <c r="J491">
        <v>1</v>
      </c>
      <c r="K491">
        <v>130668</v>
      </c>
      <c r="L491">
        <v>1</v>
      </c>
      <c r="M491">
        <v>2</v>
      </c>
      <c r="N491">
        <v>5</v>
      </c>
      <c r="O491">
        <v>42823</v>
      </c>
      <c r="P491">
        <v>5185</v>
      </c>
      <c r="Q491" t="s">
        <v>72</v>
      </c>
      <c r="R491">
        <v>59</v>
      </c>
      <c r="S491">
        <v>42731</v>
      </c>
      <c r="T491">
        <v>4280</v>
      </c>
      <c r="U491">
        <v>78720</v>
      </c>
      <c r="V491">
        <v>4275</v>
      </c>
      <c r="W491" t="s">
        <v>68</v>
      </c>
      <c r="X491">
        <v>5849</v>
      </c>
      <c r="Y491" t="s">
        <v>66</v>
      </c>
      <c r="Z491">
        <v>9971</v>
      </c>
      <c r="AA491">
        <v>4254</v>
      </c>
      <c r="AB491" t="s">
        <v>65</v>
      </c>
      <c r="AC491">
        <v>78551</v>
      </c>
      <c r="AD491">
        <v>3768</v>
      </c>
      <c r="AE491">
        <v>9907</v>
      </c>
      <c r="AF491">
        <v>9604</v>
      </c>
      <c r="AG491">
        <v>9671</v>
      </c>
      <c r="AH491">
        <v>3893</v>
      </c>
      <c r="AI491" t="s">
        <v>62</v>
      </c>
      <c r="AJ491" t="s">
        <v>62</v>
      </c>
      <c r="AK491" t="s">
        <v>62</v>
      </c>
      <c r="AL491" t="s">
        <v>62</v>
      </c>
      <c r="AM491" t="s">
        <v>62</v>
      </c>
      <c r="AN491" t="s">
        <v>62</v>
      </c>
      <c r="AO491" t="s">
        <v>62</v>
      </c>
      <c r="AP491" t="s">
        <v>62</v>
      </c>
      <c r="AQ491" t="s">
        <v>62</v>
      </c>
      <c r="AR491" t="s">
        <v>62</v>
      </c>
      <c r="AS491">
        <v>2</v>
      </c>
      <c r="AT491">
        <v>2</v>
      </c>
      <c r="AU491">
        <v>2</v>
      </c>
      <c r="AV491">
        <v>2</v>
      </c>
      <c r="AW491">
        <v>2</v>
      </c>
      <c r="AX491">
        <v>-99</v>
      </c>
      <c r="AY491">
        <v>-99</v>
      </c>
      <c r="AZ491">
        <v>-99</v>
      </c>
      <c r="BA491">
        <v>-99</v>
      </c>
      <c r="BB491">
        <v>-99</v>
      </c>
      <c r="BC491">
        <v>-99</v>
      </c>
      <c r="BD491">
        <v>-99</v>
      </c>
      <c r="BE491">
        <v>-99</v>
      </c>
      <c r="BF491">
        <v>-99</v>
      </c>
      <c r="BG491">
        <v>-99</v>
      </c>
      <c r="BH491">
        <f t="shared" si="147"/>
        <v>2</v>
      </c>
      <c r="BI491" t="str">
        <f t="shared" si="148"/>
        <v/>
      </c>
      <c r="BJ491" t="str">
        <f t="shared" si="149"/>
        <v/>
      </c>
      <c r="BK491" t="str">
        <f t="shared" si="150"/>
        <v/>
      </c>
      <c r="BL491" t="str">
        <f t="shared" si="151"/>
        <v/>
      </c>
      <c r="BM491" t="str">
        <f t="shared" si="152"/>
        <v/>
      </c>
      <c r="BN491" t="str">
        <f t="shared" si="153"/>
        <v/>
      </c>
      <c r="BO491" t="str">
        <f t="shared" si="154"/>
        <v/>
      </c>
      <c r="BP491" t="str">
        <f t="shared" si="155"/>
        <v/>
      </c>
      <c r="BQ491" t="str">
        <f t="shared" si="156"/>
        <v/>
      </c>
      <c r="BR491" t="str">
        <f t="shared" si="157"/>
        <v/>
      </c>
      <c r="BS491" t="str">
        <f t="shared" si="158"/>
        <v/>
      </c>
      <c r="BT491" t="str">
        <f t="shared" si="159"/>
        <v/>
      </c>
      <c r="BU491" t="str">
        <f t="shared" si="160"/>
        <v/>
      </c>
      <c r="BV491" t="str">
        <f t="shared" si="161"/>
        <v/>
      </c>
      <c r="BW491">
        <f t="shared" si="162"/>
        <v>2</v>
      </c>
      <c r="BX491">
        <f t="shared" si="163"/>
        <v>0</v>
      </c>
      <c r="BY491">
        <f t="shared" si="164"/>
        <v>1</v>
      </c>
      <c r="BZ491">
        <f t="shared" si="165"/>
        <v>0</v>
      </c>
      <c r="CA491">
        <f t="shared" si="166"/>
        <v>0</v>
      </c>
      <c r="CB491">
        <f t="shared" si="167"/>
        <v>1</v>
      </c>
    </row>
    <row r="492" spans="1:80" x14ac:dyDescent="0.35">
      <c r="A492">
        <v>5.1950630000000002</v>
      </c>
      <c r="B492">
        <v>2010</v>
      </c>
      <c r="C492">
        <v>66</v>
      </c>
      <c r="D492">
        <v>0</v>
      </c>
      <c r="E492">
        <v>1</v>
      </c>
      <c r="F492">
        <v>-9</v>
      </c>
      <c r="G492">
        <v>1</v>
      </c>
      <c r="H492">
        <v>39079</v>
      </c>
      <c r="I492">
        <v>13</v>
      </c>
      <c r="J492">
        <v>-9</v>
      </c>
      <c r="K492">
        <v>403160</v>
      </c>
      <c r="L492">
        <v>3</v>
      </c>
      <c r="M492">
        <v>3</v>
      </c>
      <c r="N492">
        <v>5</v>
      </c>
      <c r="O492">
        <v>4241</v>
      </c>
      <c r="P492">
        <v>5185</v>
      </c>
      <c r="Q492">
        <v>5845</v>
      </c>
      <c r="R492">
        <v>78551</v>
      </c>
      <c r="S492">
        <v>4329</v>
      </c>
      <c r="T492">
        <v>34830</v>
      </c>
      <c r="U492" t="s">
        <v>154</v>
      </c>
      <c r="V492">
        <v>70719</v>
      </c>
      <c r="W492">
        <v>2639</v>
      </c>
      <c r="X492">
        <v>3314</v>
      </c>
      <c r="Y492" t="s">
        <v>81</v>
      </c>
      <c r="Z492">
        <v>4168</v>
      </c>
      <c r="AA492">
        <v>4280</v>
      </c>
      <c r="AB492" t="s">
        <v>118</v>
      </c>
      <c r="AC492">
        <v>4148</v>
      </c>
      <c r="AD492">
        <v>3768</v>
      </c>
      <c r="AE492">
        <v>3722</v>
      </c>
      <c r="AF492">
        <v>3596</v>
      </c>
      <c r="AG492">
        <v>8853</v>
      </c>
      <c r="AH492">
        <v>8856</v>
      </c>
      <c r="AI492">
        <v>9604</v>
      </c>
      <c r="AJ492">
        <v>9671</v>
      </c>
      <c r="AK492">
        <v>3721</v>
      </c>
      <c r="AL492" t="s">
        <v>62</v>
      </c>
      <c r="AM492" t="s">
        <v>62</v>
      </c>
      <c r="AN492" t="s">
        <v>62</v>
      </c>
      <c r="AO492" t="s">
        <v>62</v>
      </c>
      <c r="AP492" t="s">
        <v>62</v>
      </c>
      <c r="AQ492" t="s">
        <v>62</v>
      </c>
      <c r="AR492" t="s">
        <v>62</v>
      </c>
      <c r="AS492">
        <v>2</v>
      </c>
      <c r="AT492">
        <v>2</v>
      </c>
      <c r="AU492">
        <v>2</v>
      </c>
      <c r="AV492">
        <v>2</v>
      </c>
      <c r="AW492">
        <v>2</v>
      </c>
      <c r="AX492">
        <v>2</v>
      </c>
      <c r="AY492">
        <v>2</v>
      </c>
      <c r="AZ492">
        <v>0</v>
      </c>
      <c r="BA492">
        <v>-99</v>
      </c>
      <c r="BB492">
        <v>-99</v>
      </c>
      <c r="BC492">
        <v>-99</v>
      </c>
      <c r="BD492">
        <v>-99</v>
      </c>
      <c r="BE492">
        <v>-99</v>
      </c>
      <c r="BF492">
        <v>-99</v>
      </c>
      <c r="BG492">
        <v>-99</v>
      </c>
      <c r="BH492">
        <f t="shared" si="147"/>
        <v>2</v>
      </c>
      <c r="BI492" t="str">
        <f t="shared" si="148"/>
        <v/>
      </c>
      <c r="BJ492" t="str">
        <f t="shared" si="149"/>
        <v/>
      </c>
      <c r="BK492" t="str">
        <f t="shared" si="150"/>
        <v/>
      </c>
      <c r="BL492" t="str">
        <f t="shared" si="151"/>
        <v/>
      </c>
      <c r="BM492" t="str">
        <f t="shared" si="152"/>
        <v/>
      </c>
      <c r="BN492" t="str">
        <f t="shared" si="153"/>
        <v/>
      </c>
      <c r="BO492" t="str">
        <f t="shared" si="154"/>
        <v/>
      </c>
      <c r="BP492" t="str">
        <f t="shared" si="155"/>
        <v/>
      </c>
      <c r="BQ492" t="str">
        <f t="shared" si="156"/>
        <v/>
      </c>
      <c r="BR492" t="str">
        <f t="shared" si="157"/>
        <v/>
      </c>
      <c r="BS492" t="str">
        <f t="shared" si="158"/>
        <v/>
      </c>
      <c r="BT492" t="str">
        <f t="shared" si="159"/>
        <v/>
      </c>
      <c r="BU492" t="str">
        <f t="shared" si="160"/>
        <v/>
      </c>
      <c r="BV492" t="str">
        <f t="shared" si="161"/>
        <v/>
      </c>
      <c r="BW492">
        <f t="shared" si="162"/>
        <v>2</v>
      </c>
      <c r="BX492">
        <f t="shared" si="163"/>
        <v>0</v>
      </c>
      <c r="BY492">
        <f t="shared" si="164"/>
        <v>1</v>
      </c>
      <c r="BZ492">
        <f t="shared" si="165"/>
        <v>0</v>
      </c>
      <c r="CA492">
        <f t="shared" si="166"/>
        <v>0</v>
      </c>
      <c r="CB492">
        <f t="shared" si="167"/>
        <v>1</v>
      </c>
    </row>
    <row r="493" spans="1:80" x14ac:dyDescent="0.35">
      <c r="A493">
        <v>5.0674549999999998</v>
      </c>
      <c r="B493">
        <v>2010</v>
      </c>
      <c r="C493">
        <v>66</v>
      </c>
      <c r="D493">
        <v>0</v>
      </c>
      <c r="E493">
        <v>3</v>
      </c>
      <c r="F493">
        <v>1</v>
      </c>
      <c r="G493">
        <v>0</v>
      </c>
      <c r="H493">
        <v>49016</v>
      </c>
      <c r="I493">
        <v>10</v>
      </c>
      <c r="J493">
        <v>1</v>
      </c>
      <c r="K493">
        <v>150197</v>
      </c>
      <c r="L493">
        <v>2</v>
      </c>
      <c r="M493">
        <v>2</v>
      </c>
      <c r="N493">
        <v>1</v>
      </c>
      <c r="O493">
        <v>41400</v>
      </c>
      <c r="P493">
        <v>41071</v>
      </c>
      <c r="Q493">
        <v>42843</v>
      </c>
      <c r="R493">
        <v>42741</v>
      </c>
      <c r="S493">
        <v>78551</v>
      </c>
      <c r="T493">
        <v>486</v>
      </c>
      <c r="U493">
        <v>51882</v>
      </c>
      <c r="V493">
        <v>2875</v>
      </c>
      <c r="W493">
        <v>4241</v>
      </c>
      <c r="X493">
        <v>4280</v>
      </c>
      <c r="Y493">
        <v>43889</v>
      </c>
      <c r="Z493">
        <v>72989</v>
      </c>
      <c r="AA493" t="s">
        <v>61</v>
      </c>
      <c r="AB493" t="s">
        <v>61</v>
      </c>
      <c r="AC493" t="s">
        <v>61</v>
      </c>
      <c r="AD493">
        <v>3768</v>
      </c>
      <c r="AE493">
        <v>8856</v>
      </c>
      <c r="AF493">
        <v>9671</v>
      </c>
      <c r="AG493">
        <v>3596</v>
      </c>
      <c r="AH493">
        <v>3891</v>
      </c>
      <c r="AI493">
        <v>3893</v>
      </c>
      <c r="AJ493" t="s">
        <v>62</v>
      </c>
      <c r="AK493" t="s">
        <v>62</v>
      </c>
      <c r="AL493" t="s">
        <v>62</v>
      </c>
      <c r="AM493" t="s">
        <v>62</v>
      </c>
      <c r="AN493" t="s">
        <v>62</v>
      </c>
      <c r="AO493" t="s">
        <v>62</v>
      </c>
      <c r="AP493" t="s">
        <v>62</v>
      </c>
      <c r="AQ493" t="s">
        <v>62</v>
      </c>
      <c r="AR493" t="s">
        <v>62</v>
      </c>
      <c r="AS493">
        <v>3</v>
      </c>
      <c r="AT493">
        <v>3</v>
      </c>
      <c r="AU493">
        <v>0</v>
      </c>
      <c r="AV493">
        <v>3</v>
      </c>
      <c r="AW493">
        <v>0</v>
      </c>
      <c r="AX493">
        <v>0</v>
      </c>
      <c r="AY493">
        <v>-99</v>
      </c>
      <c r="AZ493">
        <v>-99</v>
      </c>
      <c r="BA493">
        <v>-99</v>
      </c>
      <c r="BB493">
        <v>-99</v>
      </c>
      <c r="BC493">
        <v>-99</v>
      </c>
      <c r="BD493">
        <v>-99</v>
      </c>
      <c r="BE493">
        <v>-99</v>
      </c>
      <c r="BF493">
        <v>-99</v>
      </c>
      <c r="BG493">
        <v>-99</v>
      </c>
      <c r="BH493">
        <f t="shared" si="147"/>
        <v>3</v>
      </c>
      <c r="BI493" t="str">
        <f t="shared" si="148"/>
        <v/>
      </c>
      <c r="BJ493" t="str">
        <f t="shared" si="149"/>
        <v/>
      </c>
      <c r="BK493" t="str">
        <f t="shared" si="150"/>
        <v/>
      </c>
      <c r="BL493" t="str">
        <f t="shared" si="151"/>
        <v/>
      </c>
      <c r="BM493" t="str">
        <f t="shared" si="152"/>
        <v/>
      </c>
      <c r="BN493" t="str">
        <f t="shared" si="153"/>
        <v/>
      </c>
      <c r="BO493" t="str">
        <f t="shared" si="154"/>
        <v/>
      </c>
      <c r="BP493" t="str">
        <f t="shared" si="155"/>
        <v/>
      </c>
      <c r="BQ493" t="str">
        <f t="shared" si="156"/>
        <v/>
      </c>
      <c r="BR493" t="str">
        <f t="shared" si="157"/>
        <v/>
      </c>
      <c r="BS493" t="str">
        <f t="shared" si="158"/>
        <v/>
      </c>
      <c r="BT493" t="str">
        <f t="shared" si="159"/>
        <v/>
      </c>
      <c r="BU493" t="str">
        <f t="shared" si="160"/>
        <v/>
      </c>
      <c r="BV493" t="str">
        <f t="shared" si="161"/>
        <v/>
      </c>
      <c r="BW493">
        <f t="shared" si="162"/>
        <v>3</v>
      </c>
      <c r="BX493">
        <f t="shared" si="163"/>
        <v>0</v>
      </c>
      <c r="BY493">
        <f t="shared" si="164"/>
        <v>1</v>
      </c>
      <c r="BZ493">
        <f t="shared" si="165"/>
        <v>1</v>
      </c>
      <c r="CA493">
        <f t="shared" si="166"/>
        <v>1</v>
      </c>
      <c r="CB493">
        <f t="shared" si="167"/>
        <v>1</v>
      </c>
    </row>
    <row r="494" spans="1:80" x14ac:dyDescent="0.35">
      <c r="A494">
        <v>4.5387902999999996</v>
      </c>
      <c r="B494">
        <v>2011</v>
      </c>
      <c r="C494">
        <v>66</v>
      </c>
      <c r="D494">
        <v>0</v>
      </c>
      <c r="E494">
        <v>1</v>
      </c>
      <c r="F494">
        <v>-9</v>
      </c>
      <c r="G494">
        <v>0</v>
      </c>
      <c r="H494">
        <v>4079</v>
      </c>
      <c r="I494">
        <v>8</v>
      </c>
      <c r="J494">
        <v>5</v>
      </c>
      <c r="K494">
        <v>455871</v>
      </c>
      <c r="L494">
        <v>-9</v>
      </c>
      <c r="M494">
        <v>1</v>
      </c>
      <c r="N494">
        <v>1</v>
      </c>
      <c r="O494">
        <v>42822</v>
      </c>
      <c r="P494">
        <v>34830</v>
      </c>
      <c r="Q494">
        <v>5185</v>
      </c>
      <c r="R494">
        <v>5845</v>
      </c>
      <c r="S494">
        <v>99701</v>
      </c>
      <c r="T494">
        <v>2851</v>
      </c>
      <c r="U494">
        <v>2639</v>
      </c>
      <c r="V494">
        <v>5119</v>
      </c>
      <c r="W494">
        <v>42732</v>
      </c>
      <c r="X494">
        <v>4148</v>
      </c>
      <c r="Y494">
        <v>41401</v>
      </c>
      <c r="Z494">
        <v>2724</v>
      </c>
      <c r="AA494">
        <v>33818</v>
      </c>
      <c r="AB494">
        <v>4168</v>
      </c>
      <c r="AC494">
        <v>34590</v>
      </c>
      <c r="AD494">
        <v>3768</v>
      </c>
      <c r="AE494">
        <v>3723</v>
      </c>
      <c r="AF494">
        <v>3613</v>
      </c>
      <c r="AG494">
        <v>3764</v>
      </c>
      <c r="AH494">
        <v>9604</v>
      </c>
      <c r="AI494">
        <v>9672</v>
      </c>
      <c r="AJ494">
        <v>3961</v>
      </c>
      <c r="AK494">
        <v>8844</v>
      </c>
      <c r="AL494">
        <v>8856</v>
      </c>
      <c r="AM494">
        <v>3891</v>
      </c>
      <c r="AN494">
        <v>8919</v>
      </c>
      <c r="AO494">
        <v>8853</v>
      </c>
      <c r="AP494" t="s">
        <v>62</v>
      </c>
      <c r="AQ494" t="s">
        <v>62</v>
      </c>
      <c r="AR494" t="s">
        <v>62</v>
      </c>
      <c r="AS494">
        <v>4</v>
      </c>
      <c r="AT494">
        <v>0</v>
      </c>
      <c r="AU494">
        <v>4</v>
      </c>
      <c r="AV494">
        <v>7</v>
      </c>
      <c r="AW494">
        <v>5</v>
      </c>
      <c r="AX494">
        <v>5</v>
      </c>
      <c r="AY494">
        <v>4</v>
      </c>
      <c r="AZ494">
        <v>0</v>
      </c>
      <c r="BA494">
        <v>0</v>
      </c>
      <c r="BB494">
        <v>9</v>
      </c>
      <c r="BC494">
        <v>10</v>
      </c>
      <c r="BD494">
        <v>0</v>
      </c>
      <c r="BE494">
        <v>-99</v>
      </c>
      <c r="BF494">
        <v>-99</v>
      </c>
      <c r="BG494">
        <v>-99</v>
      </c>
      <c r="BH494">
        <f t="shared" si="147"/>
        <v>4</v>
      </c>
      <c r="BI494" t="str">
        <f t="shared" si="148"/>
        <v/>
      </c>
      <c r="BJ494" t="str">
        <f t="shared" si="149"/>
        <v/>
      </c>
      <c r="BK494" t="str">
        <f t="shared" si="150"/>
        <v/>
      </c>
      <c r="BL494" t="str">
        <f t="shared" si="151"/>
        <v/>
      </c>
      <c r="BM494" t="str">
        <f t="shared" si="152"/>
        <v/>
      </c>
      <c r="BN494" t="str">
        <f t="shared" si="153"/>
        <v/>
      </c>
      <c r="BO494" t="str">
        <f t="shared" si="154"/>
        <v/>
      </c>
      <c r="BP494" t="str">
        <f t="shared" si="155"/>
        <v/>
      </c>
      <c r="BQ494" t="str">
        <f t="shared" si="156"/>
        <v/>
      </c>
      <c r="BR494" t="str">
        <f t="shared" si="157"/>
        <v/>
      </c>
      <c r="BS494" t="str">
        <f t="shared" si="158"/>
        <v/>
      </c>
      <c r="BT494" t="str">
        <f t="shared" si="159"/>
        <v/>
      </c>
      <c r="BU494" t="str">
        <f t="shared" si="160"/>
        <v/>
      </c>
      <c r="BV494" t="str">
        <f t="shared" si="161"/>
        <v/>
      </c>
      <c r="BW494">
        <f t="shared" si="162"/>
        <v>4</v>
      </c>
      <c r="BX494">
        <f t="shared" si="163"/>
        <v>0</v>
      </c>
      <c r="BY494">
        <f t="shared" si="164"/>
        <v>0</v>
      </c>
      <c r="BZ494">
        <f t="shared" si="165"/>
        <v>0</v>
      </c>
      <c r="CA494">
        <f t="shared" si="166"/>
        <v>0</v>
      </c>
      <c r="CB494">
        <f t="shared" si="167"/>
        <v>0</v>
      </c>
    </row>
    <row r="495" spans="1:80" x14ac:dyDescent="0.35">
      <c r="A495">
        <v>5.6696948000000003</v>
      </c>
      <c r="B495">
        <v>2011</v>
      </c>
      <c r="C495">
        <v>66</v>
      </c>
      <c r="D495">
        <v>0</v>
      </c>
      <c r="E495">
        <v>4</v>
      </c>
      <c r="F495">
        <v>-9</v>
      </c>
      <c r="G495">
        <v>0</v>
      </c>
      <c r="H495">
        <v>4088</v>
      </c>
      <c r="I495">
        <v>1</v>
      </c>
      <c r="J495">
        <v>1</v>
      </c>
      <c r="K495">
        <v>156031</v>
      </c>
      <c r="L495">
        <v>-9</v>
      </c>
      <c r="M495">
        <v>3</v>
      </c>
      <c r="N495">
        <v>1</v>
      </c>
      <c r="O495">
        <v>41401</v>
      </c>
      <c r="P495">
        <v>41071</v>
      </c>
      <c r="Q495">
        <v>78551</v>
      </c>
      <c r="R495">
        <v>5849</v>
      </c>
      <c r="S495">
        <v>78959</v>
      </c>
      <c r="T495">
        <v>4271</v>
      </c>
      <c r="U495" t="s">
        <v>70</v>
      </c>
      <c r="V495">
        <v>41402</v>
      </c>
      <c r="W495">
        <v>4280</v>
      </c>
      <c r="X495">
        <v>4280</v>
      </c>
      <c r="Y495">
        <v>412</v>
      </c>
      <c r="Z495">
        <v>42731</v>
      </c>
      <c r="AA495">
        <v>25000</v>
      </c>
      <c r="AB495">
        <v>4254</v>
      </c>
      <c r="AC495">
        <v>59970</v>
      </c>
      <c r="AD495">
        <v>3768</v>
      </c>
      <c r="AE495">
        <v>8856</v>
      </c>
      <c r="AF495">
        <v>66</v>
      </c>
      <c r="AG495">
        <v>3607</v>
      </c>
      <c r="AH495">
        <v>3722</v>
      </c>
      <c r="AI495">
        <v>8842</v>
      </c>
      <c r="AJ495">
        <v>8842</v>
      </c>
      <c r="AK495">
        <v>8841</v>
      </c>
      <c r="AL495">
        <v>8848</v>
      </c>
      <c r="AM495">
        <v>3721</v>
      </c>
      <c r="AN495">
        <v>47</v>
      </c>
      <c r="AO495">
        <v>41</v>
      </c>
      <c r="AP495">
        <v>8949</v>
      </c>
      <c r="AQ495" t="s">
        <v>62</v>
      </c>
      <c r="AR495" t="s">
        <v>62</v>
      </c>
      <c r="AS495">
        <v>4</v>
      </c>
      <c r="AT495">
        <v>1</v>
      </c>
      <c r="AU495">
        <v>4</v>
      </c>
      <c r="AV495">
        <v>4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4</v>
      </c>
      <c r="BC495">
        <v>4</v>
      </c>
      <c r="BD495">
        <v>4</v>
      </c>
      <c r="BE495">
        <v>8</v>
      </c>
      <c r="BF495">
        <v>-99</v>
      </c>
      <c r="BG495">
        <v>-99</v>
      </c>
      <c r="BH495">
        <f t="shared" si="147"/>
        <v>4</v>
      </c>
      <c r="BI495" t="str">
        <f t="shared" si="148"/>
        <v/>
      </c>
      <c r="BJ495" t="str">
        <f t="shared" si="149"/>
        <v/>
      </c>
      <c r="BK495" t="str">
        <f t="shared" si="150"/>
        <v/>
      </c>
      <c r="BL495" t="str">
        <f t="shared" si="151"/>
        <v/>
      </c>
      <c r="BM495" t="str">
        <f t="shared" si="152"/>
        <v/>
      </c>
      <c r="BN495" t="str">
        <f t="shared" si="153"/>
        <v/>
      </c>
      <c r="BO495" t="str">
        <f t="shared" si="154"/>
        <v/>
      </c>
      <c r="BP495" t="str">
        <f t="shared" si="155"/>
        <v/>
      </c>
      <c r="BQ495" t="str">
        <f t="shared" si="156"/>
        <v/>
      </c>
      <c r="BR495" t="str">
        <f t="shared" si="157"/>
        <v/>
      </c>
      <c r="BS495" t="str">
        <f t="shared" si="158"/>
        <v/>
      </c>
      <c r="BT495" t="str">
        <f t="shared" si="159"/>
        <v/>
      </c>
      <c r="BU495" t="str">
        <f t="shared" si="160"/>
        <v/>
      </c>
      <c r="BV495" t="str">
        <f t="shared" si="161"/>
        <v/>
      </c>
      <c r="BW495">
        <f t="shared" si="162"/>
        <v>4</v>
      </c>
      <c r="BX495">
        <f t="shared" si="163"/>
        <v>1</v>
      </c>
      <c r="BY495">
        <f t="shared" si="164"/>
        <v>1</v>
      </c>
      <c r="BZ495">
        <f t="shared" si="165"/>
        <v>1</v>
      </c>
      <c r="CA495">
        <f t="shared" si="166"/>
        <v>1</v>
      </c>
      <c r="CB495">
        <f t="shared" si="167"/>
        <v>2</v>
      </c>
    </row>
    <row r="496" spans="1:80" x14ac:dyDescent="0.35">
      <c r="A496">
        <v>4.6285534999999998</v>
      </c>
      <c r="B496">
        <v>2011</v>
      </c>
      <c r="C496">
        <v>66</v>
      </c>
      <c r="D496">
        <v>0</v>
      </c>
      <c r="E496">
        <v>1</v>
      </c>
      <c r="F496">
        <v>-9</v>
      </c>
      <c r="G496">
        <v>0</v>
      </c>
      <c r="H496">
        <v>12307</v>
      </c>
      <c r="I496">
        <v>18</v>
      </c>
      <c r="J496">
        <v>1</v>
      </c>
      <c r="K496">
        <v>166910</v>
      </c>
      <c r="L496">
        <v>2</v>
      </c>
      <c r="M496">
        <v>2</v>
      </c>
      <c r="N496">
        <v>1</v>
      </c>
      <c r="O496">
        <v>41401</v>
      </c>
      <c r="P496">
        <v>42823</v>
      </c>
      <c r="Q496">
        <v>4271</v>
      </c>
      <c r="R496">
        <v>42732</v>
      </c>
      <c r="S496" t="s">
        <v>131</v>
      </c>
      <c r="T496" t="s">
        <v>75</v>
      </c>
      <c r="U496">
        <v>4019</v>
      </c>
      <c r="V496">
        <v>42731</v>
      </c>
      <c r="W496" t="s">
        <v>66</v>
      </c>
      <c r="X496">
        <v>4928</v>
      </c>
      <c r="Y496">
        <v>4148</v>
      </c>
      <c r="Z496">
        <v>2720</v>
      </c>
      <c r="AA496" t="s">
        <v>65</v>
      </c>
      <c r="AB496">
        <v>4240</v>
      </c>
      <c r="AC496" t="s">
        <v>61</v>
      </c>
      <c r="AD496">
        <v>3768</v>
      </c>
      <c r="AE496">
        <v>3723</v>
      </c>
      <c r="AF496">
        <v>66</v>
      </c>
      <c r="AG496">
        <v>8853</v>
      </c>
      <c r="AH496">
        <v>8856</v>
      </c>
      <c r="AI496">
        <v>24</v>
      </c>
      <c r="AJ496">
        <v>3723</v>
      </c>
      <c r="AK496">
        <v>3606</v>
      </c>
      <c r="AL496">
        <v>40</v>
      </c>
      <c r="AM496">
        <v>45</v>
      </c>
      <c r="AN496" t="s">
        <v>62</v>
      </c>
      <c r="AO496" t="s">
        <v>62</v>
      </c>
      <c r="AP496" t="s">
        <v>62</v>
      </c>
      <c r="AQ496" t="s">
        <v>62</v>
      </c>
      <c r="AR496" t="s">
        <v>62</v>
      </c>
      <c r="AS496">
        <v>5</v>
      </c>
      <c r="AT496">
        <v>0</v>
      </c>
      <c r="AU496">
        <v>5</v>
      </c>
      <c r="AV496">
        <v>0</v>
      </c>
      <c r="AW496">
        <v>0</v>
      </c>
      <c r="AX496">
        <v>0</v>
      </c>
      <c r="AY496">
        <v>5</v>
      </c>
      <c r="AZ496">
        <v>5</v>
      </c>
      <c r="BA496">
        <v>5</v>
      </c>
      <c r="BB496">
        <v>5</v>
      </c>
      <c r="BC496">
        <v>-99</v>
      </c>
      <c r="BD496">
        <v>-99</v>
      </c>
      <c r="BE496">
        <v>-99</v>
      </c>
      <c r="BF496">
        <v>-99</v>
      </c>
      <c r="BG496">
        <v>-99</v>
      </c>
      <c r="BH496">
        <f t="shared" si="147"/>
        <v>5</v>
      </c>
      <c r="BI496" t="str">
        <f t="shared" si="148"/>
        <v/>
      </c>
      <c r="BJ496" t="str">
        <f t="shared" si="149"/>
        <v/>
      </c>
      <c r="BK496" t="str">
        <f t="shared" si="150"/>
        <v/>
      </c>
      <c r="BL496" t="str">
        <f t="shared" si="151"/>
        <v/>
      </c>
      <c r="BM496" t="str">
        <f t="shared" si="152"/>
        <v/>
      </c>
      <c r="BN496" t="str">
        <f t="shared" si="153"/>
        <v/>
      </c>
      <c r="BO496" t="str">
        <f t="shared" si="154"/>
        <v/>
      </c>
      <c r="BP496" t="str">
        <f t="shared" si="155"/>
        <v/>
      </c>
      <c r="BQ496" t="str">
        <f t="shared" si="156"/>
        <v/>
      </c>
      <c r="BR496" t="str">
        <f t="shared" si="157"/>
        <v/>
      </c>
      <c r="BS496" t="str">
        <f t="shared" si="158"/>
        <v/>
      </c>
      <c r="BT496" t="str">
        <f t="shared" si="159"/>
        <v/>
      </c>
      <c r="BU496" t="str">
        <f t="shared" si="160"/>
        <v/>
      </c>
      <c r="BV496" t="str">
        <f t="shared" si="161"/>
        <v/>
      </c>
      <c r="BW496">
        <f t="shared" si="162"/>
        <v>5</v>
      </c>
      <c r="BX496">
        <f t="shared" si="163"/>
        <v>1</v>
      </c>
      <c r="BY496">
        <f t="shared" si="164"/>
        <v>0</v>
      </c>
      <c r="BZ496">
        <f t="shared" si="165"/>
        <v>0</v>
      </c>
      <c r="CA496">
        <f t="shared" si="166"/>
        <v>0</v>
      </c>
      <c r="CB496">
        <f t="shared" si="167"/>
        <v>0</v>
      </c>
    </row>
    <row r="497" spans="1:80" x14ac:dyDescent="0.35">
      <c r="A497">
        <v>4.9331503999999997</v>
      </c>
      <c r="B497">
        <v>2011</v>
      </c>
      <c r="C497">
        <v>66</v>
      </c>
      <c r="D497">
        <v>0</v>
      </c>
      <c r="E497">
        <v>1</v>
      </c>
      <c r="F497">
        <v>-9</v>
      </c>
      <c r="G497">
        <v>0</v>
      </c>
      <c r="H497">
        <v>12340</v>
      </c>
      <c r="I497">
        <v>8</v>
      </c>
      <c r="J497">
        <v>1</v>
      </c>
      <c r="K497">
        <v>217897</v>
      </c>
      <c r="L497">
        <v>3</v>
      </c>
      <c r="M497">
        <v>2</v>
      </c>
      <c r="N497">
        <v>1</v>
      </c>
      <c r="O497">
        <v>41071</v>
      </c>
      <c r="P497">
        <v>42833</v>
      </c>
      <c r="Q497">
        <v>5856</v>
      </c>
      <c r="R497">
        <v>4271</v>
      </c>
      <c r="S497">
        <v>40391</v>
      </c>
      <c r="T497">
        <v>2875</v>
      </c>
      <c r="U497">
        <v>3970</v>
      </c>
      <c r="V497">
        <v>4254</v>
      </c>
      <c r="W497">
        <v>99812</v>
      </c>
      <c r="X497" t="s">
        <v>61</v>
      </c>
      <c r="Y497" t="s">
        <v>61</v>
      </c>
      <c r="Z497" t="s">
        <v>61</v>
      </c>
      <c r="AA497" t="s">
        <v>61</v>
      </c>
      <c r="AB497" t="s">
        <v>61</v>
      </c>
      <c r="AC497" t="s">
        <v>61</v>
      </c>
      <c r="AD497">
        <v>3768</v>
      </c>
      <c r="AE497">
        <v>3723</v>
      </c>
      <c r="AF497">
        <v>66</v>
      </c>
      <c r="AG497">
        <v>3995</v>
      </c>
      <c r="AH497">
        <v>8944</v>
      </c>
      <c r="AI497">
        <v>8856</v>
      </c>
      <c r="AJ497" t="s">
        <v>62</v>
      </c>
      <c r="AK497" t="s">
        <v>62</v>
      </c>
      <c r="AL497" t="s">
        <v>62</v>
      </c>
      <c r="AM497" t="s">
        <v>62</v>
      </c>
      <c r="AN497" t="s">
        <v>62</v>
      </c>
      <c r="AO497" t="s">
        <v>62</v>
      </c>
      <c r="AP497" t="s">
        <v>62</v>
      </c>
      <c r="AQ497" t="s">
        <v>62</v>
      </c>
      <c r="AR497" t="s">
        <v>62</v>
      </c>
      <c r="AS497">
        <v>5</v>
      </c>
      <c r="AT497">
        <v>5</v>
      </c>
      <c r="AU497">
        <v>5</v>
      </c>
      <c r="AV497">
        <v>0</v>
      </c>
      <c r="AW497">
        <v>5</v>
      </c>
      <c r="AX497">
        <v>5</v>
      </c>
      <c r="AY497">
        <v>-99</v>
      </c>
      <c r="AZ497">
        <v>-99</v>
      </c>
      <c r="BA497">
        <v>-99</v>
      </c>
      <c r="BB497">
        <v>-99</v>
      </c>
      <c r="BC497">
        <v>-99</v>
      </c>
      <c r="BD497">
        <v>-99</v>
      </c>
      <c r="BE497">
        <v>-99</v>
      </c>
      <c r="BF497">
        <v>-99</v>
      </c>
      <c r="BG497">
        <v>-99</v>
      </c>
      <c r="BH497">
        <f t="shared" si="147"/>
        <v>5</v>
      </c>
      <c r="BI497" t="str">
        <f t="shared" si="148"/>
        <v/>
      </c>
      <c r="BJ497" t="str">
        <f t="shared" si="149"/>
        <v/>
      </c>
      <c r="BK497" t="str">
        <f t="shared" si="150"/>
        <v/>
      </c>
      <c r="BL497" t="str">
        <f t="shared" si="151"/>
        <v/>
      </c>
      <c r="BM497" t="str">
        <f t="shared" si="152"/>
        <v/>
      </c>
      <c r="BN497" t="str">
        <f t="shared" si="153"/>
        <v/>
      </c>
      <c r="BO497" t="str">
        <f t="shared" si="154"/>
        <v/>
      </c>
      <c r="BP497" t="str">
        <f t="shared" si="155"/>
        <v/>
      </c>
      <c r="BQ497" t="str">
        <f t="shared" si="156"/>
        <v/>
      </c>
      <c r="BR497" t="str">
        <f t="shared" si="157"/>
        <v/>
      </c>
      <c r="BS497" t="str">
        <f t="shared" si="158"/>
        <v/>
      </c>
      <c r="BT497" t="str">
        <f t="shared" si="159"/>
        <v/>
      </c>
      <c r="BU497" t="str">
        <f t="shared" si="160"/>
        <v/>
      </c>
      <c r="BV497" t="str">
        <f t="shared" si="161"/>
        <v/>
      </c>
      <c r="BW497">
        <f t="shared" si="162"/>
        <v>5</v>
      </c>
      <c r="BX497">
        <f t="shared" si="163"/>
        <v>1</v>
      </c>
      <c r="BY497">
        <f t="shared" si="164"/>
        <v>0</v>
      </c>
      <c r="BZ497">
        <f t="shared" si="165"/>
        <v>1</v>
      </c>
      <c r="CA497">
        <f t="shared" si="166"/>
        <v>1</v>
      </c>
      <c r="CB497">
        <f t="shared" si="167"/>
        <v>0</v>
      </c>
    </row>
    <row r="498" spans="1:80" x14ac:dyDescent="0.35">
      <c r="A498">
        <v>4.9331503999999997</v>
      </c>
      <c r="B498">
        <v>2011</v>
      </c>
      <c r="C498">
        <v>66</v>
      </c>
      <c r="D498">
        <v>0</v>
      </c>
      <c r="E498">
        <v>1</v>
      </c>
      <c r="F498">
        <v>-9</v>
      </c>
      <c r="G498">
        <v>1</v>
      </c>
      <c r="H498">
        <v>12340</v>
      </c>
      <c r="I498">
        <v>5</v>
      </c>
      <c r="J498">
        <v>1</v>
      </c>
      <c r="K498">
        <v>454186</v>
      </c>
      <c r="L498">
        <v>3</v>
      </c>
      <c r="M498">
        <v>2</v>
      </c>
      <c r="N498">
        <v>2</v>
      </c>
      <c r="O498">
        <v>4414</v>
      </c>
      <c r="P498">
        <v>99811</v>
      </c>
      <c r="Q498">
        <v>2762</v>
      </c>
      <c r="R498">
        <v>5990</v>
      </c>
      <c r="S498">
        <v>78559</v>
      </c>
      <c r="T498">
        <v>78609</v>
      </c>
      <c r="U498">
        <v>41401</v>
      </c>
      <c r="V498">
        <v>4148</v>
      </c>
      <c r="W498">
        <v>42731</v>
      </c>
      <c r="X498" t="s">
        <v>105</v>
      </c>
      <c r="Y498">
        <v>4019</v>
      </c>
      <c r="Z498">
        <v>2720</v>
      </c>
      <c r="AA498">
        <v>4928</v>
      </c>
      <c r="AB498">
        <v>72190</v>
      </c>
      <c r="AC498">
        <v>3659</v>
      </c>
      <c r="AD498">
        <v>3844</v>
      </c>
      <c r="AE498">
        <v>3768</v>
      </c>
      <c r="AF498">
        <v>3950</v>
      </c>
      <c r="AG498">
        <v>9604</v>
      </c>
      <c r="AH498">
        <v>8842</v>
      </c>
      <c r="AI498">
        <v>8848</v>
      </c>
      <c r="AJ498">
        <v>8963</v>
      </c>
      <c r="AK498">
        <v>8961</v>
      </c>
      <c r="AL498">
        <v>9671</v>
      </c>
      <c r="AM498">
        <v>8848</v>
      </c>
      <c r="AN498">
        <v>40</v>
      </c>
      <c r="AO498">
        <v>9904</v>
      </c>
      <c r="AP498" t="s">
        <v>62</v>
      </c>
      <c r="AQ498" t="s">
        <v>62</v>
      </c>
      <c r="AR498" t="s">
        <v>62</v>
      </c>
      <c r="AS498">
        <v>4</v>
      </c>
      <c r="AT498">
        <v>5</v>
      </c>
      <c r="AU498">
        <v>5</v>
      </c>
      <c r="AV498">
        <v>4</v>
      </c>
      <c r="AW498">
        <v>2</v>
      </c>
      <c r="AX498">
        <v>2</v>
      </c>
      <c r="AY498">
        <v>4</v>
      </c>
      <c r="AZ498">
        <v>4</v>
      </c>
      <c r="BA498">
        <v>4</v>
      </c>
      <c r="BB498">
        <v>5</v>
      </c>
      <c r="BC498">
        <v>5</v>
      </c>
      <c r="BD498">
        <v>4</v>
      </c>
      <c r="BE498">
        <v>-99</v>
      </c>
      <c r="BF498">
        <v>-99</v>
      </c>
      <c r="BG498">
        <v>-99</v>
      </c>
      <c r="BH498" t="str">
        <f t="shared" si="147"/>
        <v/>
      </c>
      <c r="BI498">
        <f t="shared" si="148"/>
        <v>5</v>
      </c>
      <c r="BJ498" t="str">
        <f t="shared" si="149"/>
        <v/>
      </c>
      <c r="BK498" t="str">
        <f t="shared" si="150"/>
        <v/>
      </c>
      <c r="BL498" t="str">
        <f t="shared" si="151"/>
        <v/>
      </c>
      <c r="BM498" t="str">
        <f t="shared" si="152"/>
        <v/>
      </c>
      <c r="BN498" t="str">
        <f t="shared" si="153"/>
        <v/>
      </c>
      <c r="BO498" t="str">
        <f t="shared" si="154"/>
        <v/>
      </c>
      <c r="BP498" t="str">
        <f t="shared" si="155"/>
        <v/>
      </c>
      <c r="BQ498" t="str">
        <f t="shared" si="156"/>
        <v/>
      </c>
      <c r="BR498" t="str">
        <f t="shared" si="157"/>
        <v/>
      </c>
      <c r="BS498" t="str">
        <f t="shared" si="158"/>
        <v/>
      </c>
      <c r="BT498" t="str">
        <f t="shared" si="159"/>
        <v/>
      </c>
      <c r="BU498" t="str">
        <f t="shared" si="160"/>
        <v/>
      </c>
      <c r="BV498" t="str">
        <f t="shared" si="161"/>
        <v/>
      </c>
      <c r="BW498">
        <f t="shared" si="162"/>
        <v>5</v>
      </c>
      <c r="BX498">
        <f t="shared" si="163"/>
        <v>0</v>
      </c>
      <c r="BY498">
        <f t="shared" si="164"/>
        <v>0</v>
      </c>
      <c r="BZ498">
        <f t="shared" si="165"/>
        <v>0</v>
      </c>
      <c r="CA498">
        <f t="shared" si="166"/>
        <v>0</v>
      </c>
      <c r="CB498">
        <f t="shared" si="167"/>
        <v>0</v>
      </c>
    </row>
    <row r="499" spans="1:80" x14ac:dyDescent="0.35">
      <c r="A499">
        <v>4.5205622999999999</v>
      </c>
      <c r="B499">
        <v>2011</v>
      </c>
      <c r="C499">
        <v>66</v>
      </c>
      <c r="D499">
        <v>0</v>
      </c>
      <c r="E499">
        <v>1</v>
      </c>
      <c r="F499">
        <v>3</v>
      </c>
      <c r="G499">
        <v>0</v>
      </c>
      <c r="H499">
        <v>17095</v>
      </c>
      <c r="I499">
        <v>3</v>
      </c>
      <c r="J499">
        <v>1</v>
      </c>
      <c r="K499">
        <v>187405</v>
      </c>
      <c r="L499">
        <v>2</v>
      </c>
      <c r="M499">
        <v>2</v>
      </c>
      <c r="N499">
        <v>1</v>
      </c>
      <c r="O499">
        <v>41401</v>
      </c>
      <c r="P499">
        <v>51881</v>
      </c>
      <c r="Q499">
        <v>4111</v>
      </c>
      <c r="R499">
        <v>99811</v>
      </c>
      <c r="S499">
        <v>41402</v>
      </c>
      <c r="T499">
        <v>4414</v>
      </c>
      <c r="U499">
        <v>4019</v>
      </c>
      <c r="V499">
        <v>2724</v>
      </c>
      <c r="W499">
        <v>25000</v>
      </c>
      <c r="X499" t="s">
        <v>61</v>
      </c>
      <c r="Y499" t="s">
        <v>61</v>
      </c>
      <c r="Z499" t="s">
        <v>61</v>
      </c>
      <c r="AA499" t="s">
        <v>61</v>
      </c>
      <c r="AB499" t="s">
        <v>61</v>
      </c>
      <c r="AC499" t="s">
        <v>61</v>
      </c>
      <c r="AD499">
        <v>3768</v>
      </c>
      <c r="AE499">
        <v>3722</v>
      </c>
      <c r="AF499">
        <v>8856</v>
      </c>
      <c r="AG499">
        <v>66</v>
      </c>
      <c r="AH499">
        <v>3607</v>
      </c>
      <c r="AI499">
        <v>8853</v>
      </c>
      <c r="AJ499" t="s">
        <v>62</v>
      </c>
      <c r="AK499" t="s">
        <v>62</v>
      </c>
      <c r="AL499" t="s">
        <v>62</v>
      </c>
      <c r="AM499" t="s">
        <v>62</v>
      </c>
      <c r="AN499" t="s">
        <v>62</v>
      </c>
      <c r="AO499" t="s">
        <v>62</v>
      </c>
      <c r="AP499" t="s">
        <v>62</v>
      </c>
      <c r="AQ499" t="s">
        <v>62</v>
      </c>
      <c r="AR499" t="s">
        <v>62</v>
      </c>
      <c r="AS499">
        <v>5</v>
      </c>
      <c r="AT499">
        <v>1</v>
      </c>
      <c r="AU499">
        <v>1</v>
      </c>
      <c r="AV499">
        <v>5</v>
      </c>
      <c r="AW499">
        <v>5</v>
      </c>
      <c r="AX499">
        <v>1</v>
      </c>
      <c r="AY499">
        <v>-99</v>
      </c>
      <c r="AZ499">
        <v>-99</v>
      </c>
      <c r="BA499">
        <v>-99</v>
      </c>
      <c r="BB499">
        <v>-99</v>
      </c>
      <c r="BC499">
        <v>-99</v>
      </c>
      <c r="BD499">
        <v>-99</v>
      </c>
      <c r="BE499">
        <v>-99</v>
      </c>
      <c r="BF499">
        <v>-99</v>
      </c>
      <c r="BG499">
        <v>-99</v>
      </c>
      <c r="BH499">
        <f t="shared" si="147"/>
        <v>5</v>
      </c>
      <c r="BI499" t="str">
        <f t="shared" si="148"/>
        <v/>
      </c>
      <c r="BJ499" t="str">
        <f t="shared" si="149"/>
        <v/>
      </c>
      <c r="BK499" t="str">
        <f t="shared" si="150"/>
        <v/>
      </c>
      <c r="BL499" t="str">
        <f t="shared" si="151"/>
        <v/>
      </c>
      <c r="BM499" t="str">
        <f t="shared" si="152"/>
        <v/>
      </c>
      <c r="BN499" t="str">
        <f t="shared" si="153"/>
        <v/>
      </c>
      <c r="BO499" t="str">
        <f t="shared" si="154"/>
        <v/>
      </c>
      <c r="BP499" t="str">
        <f t="shared" si="155"/>
        <v/>
      </c>
      <c r="BQ499" t="str">
        <f t="shared" si="156"/>
        <v/>
      </c>
      <c r="BR499" t="str">
        <f t="shared" si="157"/>
        <v/>
      </c>
      <c r="BS499" t="str">
        <f t="shared" si="158"/>
        <v/>
      </c>
      <c r="BT499" t="str">
        <f t="shared" si="159"/>
        <v/>
      </c>
      <c r="BU499" t="str">
        <f t="shared" si="160"/>
        <v/>
      </c>
      <c r="BV499" t="str">
        <f t="shared" si="161"/>
        <v/>
      </c>
      <c r="BW499">
        <f t="shared" si="162"/>
        <v>5</v>
      </c>
      <c r="BX499">
        <f t="shared" si="163"/>
        <v>1</v>
      </c>
      <c r="BY499">
        <f t="shared" si="164"/>
        <v>0</v>
      </c>
      <c r="BZ499">
        <f t="shared" si="165"/>
        <v>0</v>
      </c>
      <c r="CA499">
        <f t="shared" si="166"/>
        <v>0</v>
      </c>
      <c r="CB499">
        <f t="shared" si="167"/>
        <v>0</v>
      </c>
    </row>
    <row r="500" spans="1:80" x14ac:dyDescent="0.35">
      <c r="A500">
        <v>4.5973742</v>
      </c>
      <c r="B500">
        <v>2011</v>
      </c>
      <c r="C500">
        <v>66</v>
      </c>
      <c r="D500">
        <v>0</v>
      </c>
      <c r="E500">
        <v>1</v>
      </c>
      <c r="F500">
        <v>3</v>
      </c>
      <c r="G500">
        <v>0</v>
      </c>
      <c r="H500">
        <v>21041</v>
      </c>
      <c r="I500">
        <v>4</v>
      </c>
      <c r="J500">
        <v>1</v>
      </c>
      <c r="K500">
        <v>118153</v>
      </c>
      <c r="L500">
        <v>1</v>
      </c>
      <c r="M500">
        <v>1</v>
      </c>
      <c r="N500">
        <v>1</v>
      </c>
      <c r="O500">
        <v>41401</v>
      </c>
      <c r="P500">
        <v>5990</v>
      </c>
      <c r="Q500">
        <v>414</v>
      </c>
      <c r="R500">
        <v>4920</v>
      </c>
      <c r="S500">
        <v>4019</v>
      </c>
      <c r="T500">
        <v>42731</v>
      </c>
      <c r="U500">
        <v>2449</v>
      </c>
      <c r="V500">
        <v>2724</v>
      </c>
      <c r="W500">
        <v>30000</v>
      </c>
      <c r="X500">
        <v>311</v>
      </c>
      <c r="Y500">
        <v>53081</v>
      </c>
      <c r="Z500">
        <v>73300</v>
      </c>
      <c r="AA500">
        <v>71590</v>
      </c>
      <c r="AB500" t="s">
        <v>65</v>
      </c>
      <c r="AC500" t="s">
        <v>61</v>
      </c>
      <c r="AD500">
        <v>3768</v>
      </c>
      <c r="AE500">
        <v>3722</v>
      </c>
      <c r="AF500">
        <v>66</v>
      </c>
      <c r="AG500">
        <v>3606</v>
      </c>
      <c r="AH500">
        <v>45</v>
      </c>
      <c r="AI500">
        <v>40</v>
      </c>
      <c r="AJ500" t="s">
        <v>62</v>
      </c>
      <c r="AK500" t="s">
        <v>62</v>
      </c>
      <c r="AL500" t="s">
        <v>62</v>
      </c>
      <c r="AM500" t="s">
        <v>62</v>
      </c>
      <c r="AN500" t="s">
        <v>62</v>
      </c>
      <c r="AO500" t="s">
        <v>62</v>
      </c>
      <c r="AP500" t="s">
        <v>62</v>
      </c>
      <c r="AQ500" t="s">
        <v>62</v>
      </c>
      <c r="AR500" t="s">
        <v>62</v>
      </c>
      <c r="AS500">
        <v>6</v>
      </c>
      <c r="AT500">
        <v>6</v>
      </c>
      <c r="AU500">
        <v>6</v>
      </c>
      <c r="AV500">
        <v>6</v>
      </c>
      <c r="AW500">
        <v>6</v>
      </c>
      <c r="AX500">
        <v>6</v>
      </c>
      <c r="AY500">
        <v>-99</v>
      </c>
      <c r="AZ500">
        <v>-99</v>
      </c>
      <c r="BA500">
        <v>-99</v>
      </c>
      <c r="BB500">
        <v>-99</v>
      </c>
      <c r="BC500">
        <v>-99</v>
      </c>
      <c r="BD500">
        <v>-99</v>
      </c>
      <c r="BE500">
        <v>-99</v>
      </c>
      <c r="BF500">
        <v>-99</v>
      </c>
      <c r="BG500">
        <v>-99</v>
      </c>
      <c r="BH500">
        <f t="shared" si="147"/>
        <v>6</v>
      </c>
      <c r="BI500" t="str">
        <f t="shared" si="148"/>
        <v/>
      </c>
      <c r="BJ500" t="str">
        <f t="shared" si="149"/>
        <v/>
      </c>
      <c r="BK500" t="str">
        <f t="shared" si="150"/>
        <v/>
      </c>
      <c r="BL500" t="str">
        <f t="shared" si="151"/>
        <v/>
      </c>
      <c r="BM500" t="str">
        <f t="shared" si="152"/>
        <v/>
      </c>
      <c r="BN500" t="str">
        <f t="shared" si="153"/>
        <v/>
      </c>
      <c r="BO500" t="str">
        <f t="shared" si="154"/>
        <v/>
      </c>
      <c r="BP500" t="str">
        <f t="shared" si="155"/>
        <v/>
      </c>
      <c r="BQ500" t="str">
        <f t="shared" si="156"/>
        <v/>
      </c>
      <c r="BR500" t="str">
        <f t="shared" si="157"/>
        <v/>
      </c>
      <c r="BS500" t="str">
        <f t="shared" si="158"/>
        <v/>
      </c>
      <c r="BT500" t="str">
        <f t="shared" si="159"/>
        <v/>
      </c>
      <c r="BU500" t="str">
        <f t="shared" si="160"/>
        <v/>
      </c>
      <c r="BV500" t="str">
        <f t="shared" si="161"/>
        <v/>
      </c>
      <c r="BW500">
        <f t="shared" si="162"/>
        <v>6</v>
      </c>
      <c r="BX500">
        <f t="shared" si="163"/>
        <v>1</v>
      </c>
      <c r="BY500">
        <f t="shared" si="164"/>
        <v>0</v>
      </c>
      <c r="BZ500">
        <f t="shared" si="165"/>
        <v>0</v>
      </c>
      <c r="CA500">
        <f t="shared" si="166"/>
        <v>0</v>
      </c>
      <c r="CB500">
        <f t="shared" si="167"/>
        <v>0</v>
      </c>
    </row>
    <row r="501" spans="1:80" x14ac:dyDescent="0.35">
      <c r="A501">
        <v>4.5547652999999997</v>
      </c>
      <c r="B501">
        <v>2011</v>
      </c>
      <c r="C501">
        <v>66</v>
      </c>
      <c r="D501">
        <v>0</v>
      </c>
      <c r="E501">
        <v>1</v>
      </c>
      <c r="F501">
        <v>2</v>
      </c>
      <c r="G501">
        <v>0</v>
      </c>
      <c r="H501">
        <v>21090</v>
      </c>
      <c r="I501">
        <v>3</v>
      </c>
      <c r="J501">
        <v>1</v>
      </c>
      <c r="K501">
        <v>448533</v>
      </c>
      <c r="L501">
        <v>2</v>
      </c>
      <c r="M501">
        <v>2</v>
      </c>
      <c r="N501">
        <v>2</v>
      </c>
      <c r="O501">
        <v>42823</v>
      </c>
      <c r="P501">
        <v>40491</v>
      </c>
      <c r="Q501">
        <v>4254</v>
      </c>
      <c r="R501">
        <v>4271</v>
      </c>
      <c r="S501" t="s">
        <v>167</v>
      </c>
      <c r="T501">
        <v>4240</v>
      </c>
      <c r="U501">
        <v>4242</v>
      </c>
      <c r="V501" t="s">
        <v>68</v>
      </c>
      <c r="W501">
        <v>4168</v>
      </c>
      <c r="X501">
        <v>2768</v>
      </c>
      <c r="Y501">
        <v>2752</v>
      </c>
      <c r="Z501">
        <v>2449</v>
      </c>
      <c r="AA501" t="s">
        <v>65</v>
      </c>
      <c r="AB501">
        <v>27800</v>
      </c>
      <c r="AC501" t="s">
        <v>145</v>
      </c>
      <c r="AD501">
        <v>3768</v>
      </c>
      <c r="AE501">
        <v>9910</v>
      </c>
      <c r="AF501" t="s">
        <v>62</v>
      </c>
      <c r="AG501" t="s">
        <v>62</v>
      </c>
      <c r="AH501" t="s">
        <v>62</v>
      </c>
      <c r="AI501" t="s">
        <v>62</v>
      </c>
      <c r="AJ501" t="s">
        <v>62</v>
      </c>
      <c r="AK501" t="s">
        <v>62</v>
      </c>
      <c r="AL501" t="s">
        <v>62</v>
      </c>
      <c r="AM501" t="s">
        <v>62</v>
      </c>
      <c r="AN501" t="s">
        <v>62</v>
      </c>
      <c r="AO501" t="s">
        <v>62</v>
      </c>
      <c r="AP501" t="s">
        <v>62</v>
      </c>
      <c r="AQ501" t="s">
        <v>62</v>
      </c>
      <c r="AR501" t="s">
        <v>62</v>
      </c>
      <c r="AS501">
        <v>6</v>
      </c>
      <c r="AT501">
        <v>6</v>
      </c>
      <c r="AU501">
        <v>-99</v>
      </c>
      <c r="AV501">
        <v>-99</v>
      </c>
      <c r="AW501">
        <v>-99</v>
      </c>
      <c r="AX501">
        <v>-99</v>
      </c>
      <c r="AY501">
        <v>-99</v>
      </c>
      <c r="AZ501">
        <v>-99</v>
      </c>
      <c r="BA501">
        <v>-99</v>
      </c>
      <c r="BB501">
        <v>-99</v>
      </c>
      <c r="BC501">
        <v>-99</v>
      </c>
      <c r="BD501">
        <v>-99</v>
      </c>
      <c r="BE501">
        <v>-99</v>
      </c>
      <c r="BF501">
        <v>-99</v>
      </c>
      <c r="BG501">
        <v>-99</v>
      </c>
      <c r="BH501">
        <f t="shared" si="147"/>
        <v>6</v>
      </c>
      <c r="BI501" t="str">
        <f t="shared" si="148"/>
        <v/>
      </c>
      <c r="BJ501" t="str">
        <f t="shared" si="149"/>
        <v/>
      </c>
      <c r="BK501" t="str">
        <f t="shared" si="150"/>
        <v/>
      </c>
      <c r="BL501" t="str">
        <f t="shared" si="151"/>
        <v/>
      </c>
      <c r="BM501" t="str">
        <f t="shared" si="152"/>
        <v/>
      </c>
      <c r="BN501" t="str">
        <f t="shared" si="153"/>
        <v/>
      </c>
      <c r="BO501" t="str">
        <f t="shared" si="154"/>
        <v/>
      </c>
      <c r="BP501" t="str">
        <f t="shared" si="155"/>
        <v/>
      </c>
      <c r="BQ501" t="str">
        <f t="shared" si="156"/>
        <v/>
      </c>
      <c r="BR501" t="str">
        <f t="shared" si="157"/>
        <v/>
      </c>
      <c r="BS501" t="str">
        <f t="shared" si="158"/>
        <v/>
      </c>
      <c r="BT501" t="str">
        <f t="shared" si="159"/>
        <v/>
      </c>
      <c r="BU501" t="str">
        <f t="shared" si="160"/>
        <v/>
      </c>
      <c r="BV501" t="str">
        <f t="shared" si="161"/>
        <v/>
      </c>
      <c r="BW501">
        <f t="shared" si="162"/>
        <v>6</v>
      </c>
      <c r="BX501">
        <f t="shared" si="163"/>
        <v>0</v>
      </c>
      <c r="BY501">
        <f t="shared" si="164"/>
        <v>0</v>
      </c>
      <c r="BZ501">
        <f t="shared" si="165"/>
        <v>0</v>
      </c>
      <c r="CA501">
        <f t="shared" si="166"/>
        <v>0</v>
      </c>
      <c r="CB501">
        <f t="shared" si="167"/>
        <v>0</v>
      </c>
    </row>
    <row r="502" spans="1:80" x14ac:dyDescent="0.35">
      <c r="A502">
        <v>4.5922435999999998</v>
      </c>
      <c r="B502">
        <v>2011</v>
      </c>
      <c r="C502">
        <v>66</v>
      </c>
      <c r="D502">
        <v>1</v>
      </c>
      <c r="E502">
        <v>2</v>
      </c>
      <c r="F502">
        <v>4</v>
      </c>
      <c r="G502">
        <v>0</v>
      </c>
      <c r="H502">
        <v>36336</v>
      </c>
      <c r="I502">
        <v>20</v>
      </c>
      <c r="J502">
        <v>6</v>
      </c>
      <c r="K502">
        <v>415095</v>
      </c>
      <c r="L502">
        <v>4</v>
      </c>
      <c r="M502">
        <v>3</v>
      </c>
      <c r="N502">
        <v>20</v>
      </c>
      <c r="O502">
        <v>99672</v>
      </c>
      <c r="P502">
        <v>2866</v>
      </c>
      <c r="Q502">
        <v>570</v>
      </c>
      <c r="R502">
        <v>5845</v>
      </c>
      <c r="S502">
        <v>78551</v>
      </c>
      <c r="T502">
        <v>56982</v>
      </c>
      <c r="U502">
        <v>5185</v>
      </c>
      <c r="V502">
        <v>4271</v>
      </c>
      <c r="W502">
        <v>28319</v>
      </c>
      <c r="X502">
        <v>4254</v>
      </c>
      <c r="Y502">
        <v>2851</v>
      </c>
      <c r="Z502">
        <v>5990</v>
      </c>
      <c r="AA502">
        <v>5781</v>
      </c>
      <c r="AB502">
        <v>2761</v>
      </c>
      <c r="AC502">
        <v>40390</v>
      </c>
      <c r="AD502">
        <v>3763</v>
      </c>
      <c r="AE502">
        <v>3768</v>
      </c>
      <c r="AF502">
        <v>3893</v>
      </c>
      <c r="AG502">
        <v>9672</v>
      </c>
      <c r="AH502">
        <v>9604</v>
      </c>
      <c r="AI502">
        <v>3895</v>
      </c>
      <c r="AJ502">
        <v>3995</v>
      </c>
      <c r="AK502">
        <v>9744</v>
      </c>
      <c r="AL502">
        <v>4525</v>
      </c>
      <c r="AM502">
        <v>9904</v>
      </c>
      <c r="AN502">
        <v>9905</v>
      </c>
      <c r="AO502">
        <v>9907</v>
      </c>
      <c r="AP502">
        <v>2101</v>
      </c>
      <c r="AQ502" t="s">
        <v>62</v>
      </c>
      <c r="AR502" t="s">
        <v>62</v>
      </c>
      <c r="AS502">
        <v>8</v>
      </c>
      <c r="AT502">
        <v>11</v>
      </c>
      <c r="AU502">
        <v>11</v>
      </c>
      <c r="AV502">
        <v>8</v>
      </c>
      <c r="AW502">
        <v>8</v>
      </c>
      <c r="AX502">
        <v>10</v>
      </c>
      <c r="AY502">
        <v>10</v>
      </c>
      <c r="AZ502">
        <v>22</v>
      </c>
      <c r="BA502">
        <v>34</v>
      </c>
      <c r="BB502">
        <v>0</v>
      </c>
      <c r="BC502">
        <v>8</v>
      </c>
      <c r="BD502">
        <v>8</v>
      </c>
      <c r="BE502">
        <v>29</v>
      </c>
      <c r="BF502">
        <v>-99</v>
      </c>
      <c r="BG502">
        <v>-99</v>
      </c>
      <c r="BH502" t="str">
        <f t="shared" si="147"/>
        <v/>
      </c>
      <c r="BI502">
        <f t="shared" si="148"/>
        <v>11</v>
      </c>
      <c r="BJ502" t="str">
        <f t="shared" si="149"/>
        <v/>
      </c>
      <c r="BK502" t="str">
        <f t="shared" si="150"/>
        <v/>
      </c>
      <c r="BL502" t="str">
        <f t="shared" si="151"/>
        <v/>
      </c>
      <c r="BM502" t="str">
        <f t="shared" si="152"/>
        <v/>
      </c>
      <c r="BN502" t="str">
        <f t="shared" si="153"/>
        <v/>
      </c>
      <c r="BO502" t="str">
        <f t="shared" si="154"/>
        <v/>
      </c>
      <c r="BP502" t="str">
        <f t="shared" si="155"/>
        <v/>
      </c>
      <c r="BQ502" t="str">
        <f t="shared" si="156"/>
        <v/>
      </c>
      <c r="BR502" t="str">
        <f t="shared" si="157"/>
        <v/>
      </c>
      <c r="BS502" t="str">
        <f t="shared" si="158"/>
        <v/>
      </c>
      <c r="BT502" t="str">
        <f t="shared" si="159"/>
        <v/>
      </c>
      <c r="BU502" t="str">
        <f t="shared" si="160"/>
        <v/>
      </c>
      <c r="BV502" t="str">
        <f t="shared" si="161"/>
        <v/>
      </c>
      <c r="BW502">
        <f t="shared" si="162"/>
        <v>11</v>
      </c>
      <c r="BX502">
        <f t="shared" si="163"/>
        <v>0</v>
      </c>
      <c r="BY502">
        <f t="shared" si="164"/>
        <v>1</v>
      </c>
      <c r="BZ502">
        <f t="shared" si="165"/>
        <v>0</v>
      </c>
      <c r="CA502">
        <f t="shared" si="166"/>
        <v>0</v>
      </c>
      <c r="CB502">
        <f t="shared" si="167"/>
        <v>0</v>
      </c>
    </row>
    <row r="503" spans="1:80" x14ac:dyDescent="0.35">
      <c r="A503">
        <v>4.5922435999999998</v>
      </c>
      <c r="B503">
        <v>2011</v>
      </c>
      <c r="C503">
        <v>66</v>
      </c>
      <c r="D503">
        <v>0</v>
      </c>
      <c r="E503">
        <v>3</v>
      </c>
      <c r="F503">
        <v>1</v>
      </c>
      <c r="G503">
        <v>0</v>
      </c>
      <c r="H503">
        <v>36336</v>
      </c>
      <c r="I503">
        <v>10</v>
      </c>
      <c r="J503">
        <v>1</v>
      </c>
      <c r="K503">
        <v>222201</v>
      </c>
      <c r="L503">
        <v>4</v>
      </c>
      <c r="M503">
        <v>2</v>
      </c>
      <c r="N503">
        <v>1</v>
      </c>
      <c r="O503">
        <v>4280</v>
      </c>
      <c r="P503">
        <v>41071</v>
      </c>
      <c r="Q503">
        <v>51881</v>
      </c>
      <c r="R503">
        <v>5849</v>
      </c>
      <c r="S503">
        <v>2763</v>
      </c>
      <c r="T503">
        <v>4589</v>
      </c>
      <c r="U503">
        <v>42732</v>
      </c>
      <c r="V503">
        <v>4254</v>
      </c>
      <c r="W503">
        <v>42781</v>
      </c>
      <c r="X503">
        <v>4168</v>
      </c>
      <c r="Y503">
        <v>5853</v>
      </c>
      <c r="Z503">
        <v>4270</v>
      </c>
      <c r="AA503">
        <v>99604</v>
      </c>
      <c r="AB503">
        <v>40390</v>
      </c>
      <c r="AC503">
        <v>2809</v>
      </c>
      <c r="AD503">
        <v>3768</v>
      </c>
      <c r="AE503">
        <v>3721</v>
      </c>
      <c r="AF503">
        <v>3794</v>
      </c>
      <c r="AG503">
        <v>3764</v>
      </c>
      <c r="AH503">
        <v>66</v>
      </c>
      <c r="AI503">
        <v>3607</v>
      </c>
      <c r="AJ503" t="s">
        <v>62</v>
      </c>
      <c r="AK503" t="s">
        <v>62</v>
      </c>
      <c r="AL503" t="s">
        <v>62</v>
      </c>
      <c r="AM503" t="s">
        <v>62</v>
      </c>
      <c r="AN503" t="s">
        <v>62</v>
      </c>
      <c r="AO503" t="s">
        <v>62</v>
      </c>
      <c r="AP503" t="s">
        <v>62</v>
      </c>
      <c r="AQ503" t="s">
        <v>62</v>
      </c>
      <c r="AR503" t="s">
        <v>62</v>
      </c>
      <c r="AS503">
        <v>11</v>
      </c>
      <c r="AT503">
        <v>7</v>
      </c>
      <c r="AU503">
        <v>3</v>
      </c>
      <c r="AV503">
        <v>11</v>
      </c>
      <c r="AW503">
        <v>7</v>
      </c>
      <c r="AX503">
        <v>11</v>
      </c>
      <c r="AY503">
        <v>-99</v>
      </c>
      <c r="AZ503">
        <v>-99</v>
      </c>
      <c r="BA503">
        <v>-99</v>
      </c>
      <c r="BB503">
        <v>-99</v>
      </c>
      <c r="BC503">
        <v>-99</v>
      </c>
      <c r="BD503">
        <v>-99</v>
      </c>
      <c r="BE503">
        <v>-99</v>
      </c>
      <c r="BF503">
        <v>-99</v>
      </c>
      <c r="BG503">
        <v>-99</v>
      </c>
      <c r="BH503">
        <f t="shared" si="147"/>
        <v>11</v>
      </c>
      <c r="BI503" t="str">
        <f t="shared" si="148"/>
        <v/>
      </c>
      <c r="BJ503" t="str">
        <f t="shared" si="149"/>
        <v/>
      </c>
      <c r="BK503" t="str">
        <f t="shared" si="150"/>
        <v/>
      </c>
      <c r="BL503" t="str">
        <f t="shared" si="151"/>
        <v/>
      </c>
      <c r="BM503" t="str">
        <f t="shared" si="152"/>
        <v/>
      </c>
      <c r="BN503" t="str">
        <f t="shared" si="153"/>
        <v/>
      </c>
      <c r="BO503" t="str">
        <f t="shared" si="154"/>
        <v/>
      </c>
      <c r="BP503" t="str">
        <f t="shared" si="155"/>
        <v/>
      </c>
      <c r="BQ503" t="str">
        <f t="shared" si="156"/>
        <v/>
      </c>
      <c r="BR503" t="str">
        <f t="shared" si="157"/>
        <v/>
      </c>
      <c r="BS503" t="str">
        <f t="shared" si="158"/>
        <v/>
      </c>
      <c r="BT503" t="str">
        <f t="shared" si="159"/>
        <v/>
      </c>
      <c r="BU503" t="str">
        <f t="shared" si="160"/>
        <v/>
      </c>
      <c r="BV503" t="str">
        <f t="shared" si="161"/>
        <v/>
      </c>
      <c r="BW503">
        <f t="shared" si="162"/>
        <v>11</v>
      </c>
      <c r="BX503">
        <f t="shared" si="163"/>
        <v>1</v>
      </c>
      <c r="BY503">
        <f t="shared" si="164"/>
        <v>0</v>
      </c>
      <c r="BZ503">
        <f t="shared" si="165"/>
        <v>1</v>
      </c>
      <c r="CA503">
        <f t="shared" si="166"/>
        <v>1</v>
      </c>
      <c r="CB503">
        <f t="shared" si="167"/>
        <v>1</v>
      </c>
    </row>
    <row r="504" spans="1:80" x14ac:dyDescent="0.35">
      <c r="A504">
        <v>4.9350116000000002</v>
      </c>
      <c r="B504">
        <v>2007</v>
      </c>
      <c r="C504">
        <v>67</v>
      </c>
      <c r="D504">
        <v>1</v>
      </c>
      <c r="E504">
        <v>1</v>
      </c>
      <c r="F504">
        <v>-9</v>
      </c>
      <c r="G504">
        <v>0</v>
      </c>
      <c r="H504">
        <v>12031</v>
      </c>
      <c r="I504">
        <v>0</v>
      </c>
      <c r="J504">
        <v>3</v>
      </c>
      <c r="K504">
        <v>126633</v>
      </c>
      <c r="L504">
        <v>3</v>
      </c>
      <c r="M504">
        <v>3</v>
      </c>
      <c r="N504">
        <v>20</v>
      </c>
      <c r="O504">
        <v>4148</v>
      </c>
      <c r="P504">
        <v>42840</v>
      </c>
      <c r="Q504">
        <v>496</v>
      </c>
      <c r="R504">
        <v>41401</v>
      </c>
      <c r="S504">
        <v>4019</v>
      </c>
      <c r="T504">
        <v>2724</v>
      </c>
      <c r="U504">
        <v>4240</v>
      </c>
      <c r="V504">
        <v>4242</v>
      </c>
      <c r="W504">
        <v>4263</v>
      </c>
      <c r="X504" t="s">
        <v>61</v>
      </c>
      <c r="Y504" t="s">
        <v>61</v>
      </c>
      <c r="Z504" t="s">
        <v>61</v>
      </c>
      <c r="AA504" t="s">
        <v>61</v>
      </c>
      <c r="AB504" t="s">
        <v>61</v>
      </c>
      <c r="AC504" t="s">
        <v>61</v>
      </c>
      <c r="AD504">
        <v>3768</v>
      </c>
      <c r="AE504">
        <v>8857</v>
      </c>
      <c r="AF504">
        <v>66</v>
      </c>
      <c r="AG504">
        <v>3607</v>
      </c>
      <c r="AH504">
        <v>3723</v>
      </c>
      <c r="AI504" t="s">
        <v>62</v>
      </c>
      <c r="AJ504" t="s">
        <v>62</v>
      </c>
      <c r="AK504" t="s">
        <v>62</v>
      </c>
      <c r="AL504" t="s">
        <v>62</v>
      </c>
      <c r="AM504" t="s">
        <v>62</v>
      </c>
      <c r="AN504" t="s">
        <v>62</v>
      </c>
      <c r="AO504" t="s">
        <v>62</v>
      </c>
      <c r="AP504" t="s">
        <v>62</v>
      </c>
      <c r="AQ504" t="s">
        <v>62</v>
      </c>
      <c r="AR504" t="s">
        <v>62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-99</v>
      </c>
      <c r="AY504">
        <v>-99</v>
      </c>
      <c r="AZ504">
        <v>-99</v>
      </c>
      <c r="BA504">
        <v>-99</v>
      </c>
      <c r="BB504">
        <v>-99</v>
      </c>
      <c r="BC504">
        <v>-99</v>
      </c>
      <c r="BD504">
        <v>-99</v>
      </c>
      <c r="BE504">
        <v>-99</v>
      </c>
      <c r="BF504">
        <v>-99</v>
      </c>
      <c r="BG504">
        <v>-99</v>
      </c>
      <c r="BH504">
        <f t="shared" si="147"/>
        <v>0</v>
      </c>
      <c r="BI504" t="str">
        <f t="shared" si="148"/>
        <v/>
      </c>
      <c r="BJ504" t="str">
        <f t="shared" si="149"/>
        <v/>
      </c>
      <c r="BK504" t="str">
        <f t="shared" si="150"/>
        <v/>
      </c>
      <c r="BL504" t="str">
        <f t="shared" si="151"/>
        <v/>
      </c>
      <c r="BM504" t="str">
        <f t="shared" si="152"/>
        <v/>
      </c>
      <c r="BN504" t="str">
        <f t="shared" si="153"/>
        <v/>
      </c>
      <c r="BO504" t="str">
        <f t="shared" si="154"/>
        <v/>
      </c>
      <c r="BP504" t="str">
        <f t="shared" si="155"/>
        <v/>
      </c>
      <c r="BQ504" t="str">
        <f t="shared" si="156"/>
        <v/>
      </c>
      <c r="BR504" t="str">
        <f t="shared" si="157"/>
        <v/>
      </c>
      <c r="BS504" t="str">
        <f t="shared" si="158"/>
        <v/>
      </c>
      <c r="BT504" t="str">
        <f t="shared" si="159"/>
        <v/>
      </c>
      <c r="BU504" t="str">
        <f t="shared" si="160"/>
        <v/>
      </c>
      <c r="BV504" t="str">
        <f t="shared" si="161"/>
        <v/>
      </c>
      <c r="BW504">
        <f t="shared" si="162"/>
        <v>0</v>
      </c>
      <c r="BX504">
        <f t="shared" si="163"/>
        <v>1</v>
      </c>
      <c r="BY504">
        <f t="shared" si="164"/>
        <v>0</v>
      </c>
      <c r="BZ504">
        <f t="shared" si="165"/>
        <v>0</v>
      </c>
      <c r="CA504">
        <f t="shared" si="166"/>
        <v>0</v>
      </c>
      <c r="CB504">
        <f t="shared" si="167"/>
        <v>0</v>
      </c>
    </row>
    <row r="505" spans="1:80" x14ac:dyDescent="0.35">
      <c r="A505">
        <v>5.8694335000000004</v>
      </c>
      <c r="B505">
        <v>2009</v>
      </c>
      <c r="C505">
        <v>67</v>
      </c>
      <c r="D505">
        <v>0</v>
      </c>
      <c r="E505">
        <v>1</v>
      </c>
      <c r="F505">
        <v>-9</v>
      </c>
      <c r="G505">
        <v>0</v>
      </c>
      <c r="H505">
        <v>4070</v>
      </c>
      <c r="I505">
        <v>3</v>
      </c>
      <c r="J505">
        <v>1</v>
      </c>
      <c r="K505">
        <v>268302</v>
      </c>
      <c r="L505">
        <v>2</v>
      </c>
      <c r="M505">
        <v>1</v>
      </c>
      <c r="N505">
        <v>1</v>
      </c>
      <c r="O505">
        <v>41071</v>
      </c>
      <c r="P505">
        <v>78551</v>
      </c>
      <c r="Q505">
        <v>25000</v>
      </c>
      <c r="R505">
        <v>4019</v>
      </c>
      <c r="S505">
        <v>4280</v>
      </c>
      <c r="T505">
        <v>4148</v>
      </c>
      <c r="U505">
        <v>41401</v>
      </c>
      <c r="V505">
        <v>4142</v>
      </c>
      <c r="W505" t="s">
        <v>61</v>
      </c>
      <c r="X505" t="s">
        <v>61</v>
      </c>
      <c r="Y505" t="s">
        <v>61</v>
      </c>
      <c r="Z505" t="s">
        <v>61</v>
      </c>
      <c r="AA505" t="s">
        <v>61</v>
      </c>
      <c r="AB505" t="s">
        <v>61</v>
      </c>
      <c r="AC505" t="s">
        <v>61</v>
      </c>
      <c r="AD505">
        <v>3768</v>
      </c>
      <c r="AE505">
        <v>3722</v>
      </c>
      <c r="AF505">
        <v>66</v>
      </c>
      <c r="AG505">
        <v>3607</v>
      </c>
      <c r="AH505">
        <v>8856</v>
      </c>
      <c r="AI505">
        <v>46</v>
      </c>
      <c r="AJ505" t="s">
        <v>62</v>
      </c>
      <c r="AK505" t="s">
        <v>62</v>
      </c>
      <c r="AL505" t="s">
        <v>62</v>
      </c>
      <c r="AM505" t="s">
        <v>62</v>
      </c>
      <c r="AN505" t="s">
        <v>62</v>
      </c>
      <c r="AO505" t="s">
        <v>62</v>
      </c>
      <c r="AP505" t="s">
        <v>62</v>
      </c>
      <c r="AQ505" t="s">
        <v>62</v>
      </c>
      <c r="AR505" t="s">
        <v>62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-99</v>
      </c>
      <c r="AZ505">
        <v>-99</v>
      </c>
      <c r="BA505">
        <v>-99</v>
      </c>
      <c r="BB505">
        <v>-99</v>
      </c>
      <c r="BC505">
        <v>-99</v>
      </c>
      <c r="BD505">
        <v>-99</v>
      </c>
      <c r="BE505">
        <v>-99</v>
      </c>
      <c r="BF505">
        <v>-99</v>
      </c>
      <c r="BG505">
        <v>-99</v>
      </c>
      <c r="BH505">
        <f t="shared" si="147"/>
        <v>0</v>
      </c>
      <c r="BI505" t="str">
        <f t="shared" si="148"/>
        <v/>
      </c>
      <c r="BJ505" t="str">
        <f t="shared" si="149"/>
        <v/>
      </c>
      <c r="BK505" t="str">
        <f t="shared" si="150"/>
        <v/>
      </c>
      <c r="BL505" t="str">
        <f t="shared" si="151"/>
        <v/>
      </c>
      <c r="BM505" t="str">
        <f t="shared" si="152"/>
        <v/>
      </c>
      <c r="BN505" t="str">
        <f t="shared" si="153"/>
        <v/>
      </c>
      <c r="BO505" t="str">
        <f t="shared" si="154"/>
        <v/>
      </c>
      <c r="BP505" t="str">
        <f t="shared" si="155"/>
        <v/>
      </c>
      <c r="BQ505" t="str">
        <f t="shared" si="156"/>
        <v/>
      </c>
      <c r="BR505" t="str">
        <f t="shared" si="157"/>
        <v/>
      </c>
      <c r="BS505" t="str">
        <f t="shared" si="158"/>
        <v/>
      </c>
      <c r="BT505" t="str">
        <f t="shared" si="159"/>
        <v/>
      </c>
      <c r="BU505" t="str">
        <f t="shared" si="160"/>
        <v/>
      </c>
      <c r="BV505" t="str">
        <f t="shared" si="161"/>
        <v/>
      </c>
      <c r="BW505">
        <f t="shared" si="162"/>
        <v>0</v>
      </c>
      <c r="BX505">
        <f t="shared" si="163"/>
        <v>1</v>
      </c>
      <c r="BY505">
        <f t="shared" si="164"/>
        <v>1</v>
      </c>
      <c r="BZ505">
        <f t="shared" si="165"/>
        <v>1</v>
      </c>
      <c r="CA505">
        <f t="shared" si="166"/>
        <v>1</v>
      </c>
      <c r="CB505">
        <f t="shared" si="167"/>
        <v>1</v>
      </c>
    </row>
    <row r="506" spans="1:80" x14ac:dyDescent="0.35">
      <c r="A506">
        <v>4.6981218</v>
      </c>
      <c r="B506">
        <v>2009</v>
      </c>
      <c r="C506">
        <v>67</v>
      </c>
      <c r="D506">
        <v>1</v>
      </c>
      <c r="E506">
        <v>1</v>
      </c>
      <c r="F506">
        <v>3</v>
      </c>
      <c r="G506">
        <v>0</v>
      </c>
      <c r="H506">
        <v>17123</v>
      </c>
      <c r="I506">
        <v>12</v>
      </c>
      <c r="J506">
        <v>1</v>
      </c>
      <c r="K506">
        <v>1140084</v>
      </c>
      <c r="L506">
        <v>3</v>
      </c>
      <c r="M506">
        <v>2</v>
      </c>
      <c r="N506">
        <v>20</v>
      </c>
      <c r="O506">
        <v>41401</v>
      </c>
      <c r="P506">
        <v>42823</v>
      </c>
      <c r="Q506">
        <v>51881</v>
      </c>
      <c r="R506">
        <v>78551</v>
      </c>
      <c r="S506">
        <v>4271</v>
      </c>
      <c r="T506">
        <v>4142</v>
      </c>
      <c r="U506">
        <v>4148</v>
      </c>
      <c r="V506">
        <v>40390</v>
      </c>
      <c r="W506">
        <v>5853</v>
      </c>
      <c r="X506">
        <v>4280</v>
      </c>
      <c r="Y506">
        <v>4168</v>
      </c>
      <c r="Z506" t="s">
        <v>66</v>
      </c>
      <c r="AA506">
        <v>2724</v>
      </c>
      <c r="AB506">
        <v>3970</v>
      </c>
      <c r="AC506">
        <v>4240</v>
      </c>
      <c r="AD506">
        <v>3768</v>
      </c>
      <c r="AE506">
        <v>66</v>
      </c>
      <c r="AF506">
        <v>3893</v>
      </c>
      <c r="AG506">
        <v>9604</v>
      </c>
      <c r="AH506">
        <v>9671</v>
      </c>
      <c r="AI506">
        <v>3606</v>
      </c>
      <c r="AJ506">
        <v>8842</v>
      </c>
      <c r="AK506">
        <v>8949</v>
      </c>
      <c r="AL506">
        <v>48</v>
      </c>
      <c r="AM506">
        <v>43</v>
      </c>
      <c r="AN506" t="s">
        <v>62</v>
      </c>
      <c r="AO506" t="s">
        <v>62</v>
      </c>
      <c r="AP506" t="s">
        <v>62</v>
      </c>
      <c r="AQ506" t="s">
        <v>62</v>
      </c>
      <c r="AR506" t="s">
        <v>62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-99</v>
      </c>
      <c r="AZ506">
        <v>-99</v>
      </c>
      <c r="BA506">
        <v>-99</v>
      </c>
      <c r="BB506">
        <v>-99</v>
      </c>
      <c r="BC506">
        <v>-99</v>
      </c>
      <c r="BD506">
        <v>-99</v>
      </c>
      <c r="BE506">
        <v>-99</v>
      </c>
      <c r="BF506">
        <v>-99</v>
      </c>
      <c r="BG506">
        <v>-99</v>
      </c>
      <c r="BH506">
        <f t="shared" si="147"/>
        <v>0</v>
      </c>
      <c r="BI506" t="str">
        <f t="shared" si="148"/>
        <v/>
      </c>
      <c r="BJ506" t="str">
        <f t="shared" si="149"/>
        <v/>
      </c>
      <c r="BK506" t="str">
        <f t="shared" si="150"/>
        <v/>
      </c>
      <c r="BL506" t="str">
        <f t="shared" si="151"/>
        <v/>
      </c>
      <c r="BM506" t="str">
        <f t="shared" si="152"/>
        <v/>
      </c>
      <c r="BN506" t="str">
        <f t="shared" si="153"/>
        <v/>
      </c>
      <c r="BO506" t="str">
        <f t="shared" si="154"/>
        <v/>
      </c>
      <c r="BP506" t="str">
        <f t="shared" si="155"/>
        <v/>
      </c>
      <c r="BQ506" t="str">
        <f t="shared" si="156"/>
        <v/>
      </c>
      <c r="BR506" t="str">
        <f t="shared" si="157"/>
        <v/>
      </c>
      <c r="BS506" t="str">
        <f t="shared" si="158"/>
        <v/>
      </c>
      <c r="BT506" t="str">
        <f t="shared" si="159"/>
        <v/>
      </c>
      <c r="BU506" t="str">
        <f t="shared" si="160"/>
        <v/>
      </c>
      <c r="BV506" t="str">
        <f t="shared" si="161"/>
        <v/>
      </c>
      <c r="BW506">
        <f t="shared" si="162"/>
        <v>0</v>
      </c>
      <c r="BX506">
        <f t="shared" si="163"/>
        <v>1</v>
      </c>
      <c r="BY506">
        <f t="shared" si="164"/>
        <v>1</v>
      </c>
      <c r="BZ506">
        <f t="shared" si="165"/>
        <v>0</v>
      </c>
      <c r="CA506">
        <f t="shared" si="166"/>
        <v>0</v>
      </c>
      <c r="CB506">
        <f t="shared" si="167"/>
        <v>1</v>
      </c>
    </row>
    <row r="507" spans="1:80" x14ac:dyDescent="0.35">
      <c r="A507">
        <v>4.7951937999999998</v>
      </c>
      <c r="B507">
        <v>2009</v>
      </c>
      <c r="C507">
        <v>67</v>
      </c>
      <c r="D507">
        <v>0</v>
      </c>
      <c r="E507">
        <v>1</v>
      </c>
      <c r="F507">
        <v>1</v>
      </c>
      <c r="G507">
        <v>0</v>
      </c>
      <c r="H507">
        <v>34123</v>
      </c>
      <c r="I507">
        <v>22</v>
      </c>
      <c r="J507">
        <v>1</v>
      </c>
      <c r="K507">
        <v>329405</v>
      </c>
      <c r="L507">
        <v>4</v>
      </c>
      <c r="M507">
        <v>2</v>
      </c>
      <c r="N507">
        <v>2</v>
      </c>
      <c r="O507">
        <v>41405</v>
      </c>
      <c r="P507">
        <v>41401</v>
      </c>
      <c r="Q507">
        <v>412</v>
      </c>
      <c r="R507">
        <v>4148</v>
      </c>
      <c r="S507">
        <v>4280</v>
      </c>
      <c r="T507">
        <v>5859</v>
      </c>
      <c r="U507">
        <v>2724</v>
      </c>
      <c r="V507">
        <v>2859</v>
      </c>
      <c r="W507">
        <v>4139</v>
      </c>
      <c r="X507">
        <v>40390</v>
      </c>
      <c r="Y507">
        <v>25000</v>
      </c>
      <c r="Z507">
        <v>71534</v>
      </c>
      <c r="AA507" t="s">
        <v>125</v>
      </c>
      <c r="AB507" t="s">
        <v>72</v>
      </c>
      <c r="AC507" t="s">
        <v>66</v>
      </c>
      <c r="AD507">
        <v>3768</v>
      </c>
      <c r="AE507">
        <v>66</v>
      </c>
      <c r="AF507">
        <v>3607</v>
      </c>
      <c r="AG507">
        <v>45</v>
      </c>
      <c r="AH507">
        <v>40</v>
      </c>
      <c r="AI507">
        <v>9920</v>
      </c>
      <c r="AJ507" t="s">
        <v>62</v>
      </c>
      <c r="AK507" t="s">
        <v>62</v>
      </c>
      <c r="AL507" t="s">
        <v>62</v>
      </c>
      <c r="AM507" t="s">
        <v>62</v>
      </c>
      <c r="AN507" t="s">
        <v>62</v>
      </c>
      <c r="AO507" t="s">
        <v>62</v>
      </c>
      <c r="AP507" t="s">
        <v>62</v>
      </c>
      <c r="AQ507" t="s">
        <v>62</v>
      </c>
      <c r="AR507" t="s">
        <v>62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-99</v>
      </c>
      <c r="AZ507">
        <v>-99</v>
      </c>
      <c r="BA507">
        <v>-99</v>
      </c>
      <c r="BB507">
        <v>-99</v>
      </c>
      <c r="BC507">
        <v>-99</v>
      </c>
      <c r="BD507">
        <v>-99</v>
      </c>
      <c r="BE507">
        <v>-99</v>
      </c>
      <c r="BF507">
        <v>-99</v>
      </c>
      <c r="BG507">
        <v>-99</v>
      </c>
      <c r="BH507">
        <f t="shared" si="147"/>
        <v>0</v>
      </c>
      <c r="BI507" t="str">
        <f t="shared" si="148"/>
        <v/>
      </c>
      <c r="BJ507" t="str">
        <f t="shared" si="149"/>
        <v/>
      </c>
      <c r="BK507" t="str">
        <f t="shared" si="150"/>
        <v/>
      </c>
      <c r="BL507" t="str">
        <f t="shared" si="151"/>
        <v/>
      </c>
      <c r="BM507" t="str">
        <f t="shared" si="152"/>
        <v/>
      </c>
      <c r="BN507" t="str">
        <f t="shared" si="153"/>
        <v/>
      </c>
      <c r="BO507" t="str">
        <f t="shared" si="154"/>
        <v/>
      </c>
      <c r="BP507" t="str">
        <f t="shared" si="155"/>
        <v/>
      </c>
      <c r="BQ507" t="str">
        <f t="shared" si="156"/>
        <v/>
      </c>
      <c r="BR507" t="str">
        <f t="shared" si="157"/>
        <v/>
      </c>
      <c r="BS507" t="str">
        <f t="shared" si="158"/>
        <v/>
      </c>
      <c r="BT507" t="str">
        <f t="shared" si="159"/>
        <v/>
      </c>
      <c r="BU507" t="str">
        <f t="shared" si="160"/>
        <v/>
      </c>
      <c r="BV507" t="str">
        <f t="shared" si="161"/>
        <v/>
      </c>
      <c r="BW507">
        <f t="shared" si="162"/>
        <v>0</v>
      </c>
      <c r="BX507">
        <f t="shared" si="163"/>
        <v>1</v>
      </c>
      <c r="BY507">
        <f t="shared" si="164"/>
        <v>0</v>
      </c>
      <c r="BZ507">
        <f t="shared" si="165"/>
        <v>0</v>
      </c>
      <c r="CA507">
        <f t="shared" si="166"/>
        <v>0</v>
      </c>
      <c r="CB507">
        <f t="shared" si="167"/>
        <v>1</v>
      </c>
    </row>
    <row r="508" spans="1:80" x14ac:dyDescent="0.35">
      <c r="A508">
        <v>5.6621094999999997</v>
      </c>
      <c r="B508">
        <v>2009</v>
      </c>
      <c r="C508">
        <v>67</v>
      </c>
      <c r="D508">
        <v>0</v>
      </c>
      <c r="E508">
        <v>3</v>
      </c>
      <c r="F508">
        <v>1</v>
      </c>
      <c r="G508">
        <v>0</v>
      </c>
      <c r="H508">
        <v>36205</v>
      </c>
      <c r="I508">
        <v>8</v>
      </c>
      <c r="J508">
        <v>1</v>
      </c>
      <c r="K508">
        <v>61927</v>
      </c>
      <c r="L508">
        <v>1</v>
      </c>
      <c r="M508">
        <v>2</v>
      </c>
      <c r="N508">
        <v>1</v>
      </c>
      <c r="O508">
        <v>41401</v>
      </c>
      <c r="P508">
        <v>5809</v>
      </c>
      <c r="Q508">
        <v>42822</v>
      </c>
      <c r="R508">
        <v>4139</v>
      </c>
      <c r="S508">
        <v>4148</v>
      </c>
      <c r="T508">
        <v>5852</v>
      </c>
      <c r="U508">
        <v>4280</v>
      </c>
      <c r="V508">
        <v>4263</v>
      </c>
      <c r="W508" t="s">
        <v>61</v>
      </c>
      <c r="X508" t="s">
        <v>61</v>
      </c>
      <c r="Y508" t="s">
        <v>61</v>
      </c>
      <c r="Z508" t="s">
        <v>61</v>
      </c>
      <c r="AA508" t="s">
        <v>61</v>
      </c>
      <c r="AB508" t="s">
        <v>61</v>
      </c>
      <c r="AC508" t="s">
        <v>61</v>
      </c>
      <c r="AD508">
        <v>3768</v>
      </c>
      <c r="AE508">
        <v>66</v>
      </c>
      <c r="AF508">
        <v>3607</v>
      </c>
      <c r="AG508">
        <v>47</v>
      </c>
      <c r="AH508">
        <v>41</v>
      </c>
      <c r="AI508">
        <v>24</v>
      </c>
      <c r="AJ508" t="s">
        <v>62</v>
      </c>
      <c r="AK508" t="s">
        <v>62</v>
      </c>
      <c r="AL508" t="s">
        <v>62</v>
      </c>
      <c r="AM508" t="s">
        <v>62</v>
      </c>
      <c r="AN508" t="s">
        <v>62</v>
      </c>
      <c r="AO508" t="s">
        <v>62</v>
      </c>
      <c r="AP508" t="s">
        <v>62</v>
      </c>
      <c r="AQ508" t="s">
        <v>62</v>
      </c>
      <c r="AR508" t="s">
        <v>62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-99</v>
      </c>
      <c r="AZ508">
        <v>-99</v>
      </c>
      <c r="BA508">
        <v>-99</v>
      </c>
      <c r="BB508">
        <v>-99</v>
      </c>
      <c r="BC508">
        <v>-99</v>
      </c>
      <c r="BD508">
        <v>-99</v>
      </c>
      <c r="BE508">
        <v>-99</v>
      </c>
      <c r="BF508">
        <v>-99</v>
      </c>
      <c r="BG508">
        <v>-99</v>
      </c>
      <c r="BH508">
        <f t="shared" si="147"/>
        <v>0</v>
      </c>
      <c r="BI508" t="str">
        <f t="shared" si="148"/>
        <v/>
      </c>
      <c r="BJ508" t="str">
        <f t="shared" si="149"/>
        <v/>
      </c>
      <c r="BK508" t="str">
        <f t="shared" si="150"/>
        <v/>
      </c>
      <c r="BL508" t="str">
        <f t="shared" si="151"/>
        <v/>
      </c>
      <c r="BM508" t="str">
        <f t="shared" si="152"/>
        <v/>
      </c>
      <c r="BN508" t="str">
        <f t="shared" si="153"/>
        <v/>
      </c>
      <c r="BO508" t="str">
        <f t="shared" si="154"/>
        <v/>
      </c>
      <c r="BP508" t="str">
        <f t="shared" si="155"/>
        <v/>
      </c>
      <c r="BQ508" t="str">
        <f t="shared" si="156"/>
        <v/>
      </c>
      <c r="BR508" t="str">
        <f t="shared" si="157"/>
        <v/>
      </c>
      <c r="BS508" t="str">
        <f t="shared" si="158"/>
        <v/>
      </c>
      <c r="BT508" t="str">
        <f t="shared" si="159"/>
        <v/>
      </c>
      <c r="BU508" t="str">
        <f t="shared" si="160"/>
        <v/>
      </c>
      <c r="BV508" t="str">
        <f t="shared" si="161"/>
        <v/>
      </c>
      <c r="BW508">
        <f t="shared" si="162"/>
        <v>0</v>
      </c>
      <c r="BX508">
        <f t="shared" si="163"/>
        <v>1</v>
      </c>
      <c r="BY508">
        <f t="shared" si="164"/>
        <v>0</v>
      </c>
      <c r="BZ508">
        <f t="shared" si="165"/>
        <v>0</v>
      </c>
      <c r="CA508">
        <f t="shared" si="166"/>
        <v>0</v>
      </c>
      <c r="CB508">
        <f t="shared" si="167"/>
        <v>1</v>
      </c>
    </row>
    <row r="509" spans="1:80" x14ac:dyDescent="0.35">
      <c r="A509">
        <v>5.6621094999999997</v>
      </c>
      <c r="B509">
        <v>2009</v>
      </c>
      <c r="C509">
        <v>67</v>
      </c>
      <c r="D509">
        <v>1</v>
      </c>
      <c r="E509">
        <v>3</v>
      </c>
      <c r="F509">
        <v>1</v>
      </c>
      <c r="G509">
        <v>0</v>
      </c>
      <c r="H509">
        <v>42038</v>
      </c>
      <c r="I509">
        <v>13</v>
      </c>
      <c r="J509">
        <v>1</v>
      </c>
      <c r="K509">
        <v>689629</v>
      </c>
      <c r="L509">
        <v>4</v>
      </c>
      <c r="M509">
        <v>1</v>
      </c>
      <c r="N509">
        <v>20</v>
      </c>
      <c r="O509">
        <v>39891</v>
      </c>
      <c r="P509">
        <v>72972</v>
      </c>
      <c r="Q509">
        <v>4294</v>
      </c>
      <c r="R509">
        <v>78551</v>
      </c>
      <c r="S509">
        <v>2767</v>
      </c>
      <c r="T509" t="s">
        <v>131</v>
      </c>
      <c r="U509">
        <v>2762</v>
      </c>
      <c r="V509" t="s">
        <v>81</v>
      </c>
      <c r="W509">
        <v>4168</v>
      </c>
      <c r="X509">
        <v>4254</v>
      </c>
      <c r="Y509">
        <v>5185</v>
      </c>
      <c r="Z509">
        <v>42789</v>
      </c>
      <c r="AA509">
        <v>5845</v>
      </c>
      <c r="AB509" t="s">
        <v>61</v>
      </c>
      <c r="AC509" t="s">
        <v>61</v>
      </c>
      <c r="AD509">
        <v>3768</v>
      </c>
      <c r="AE509">
        <v>3791</v>
      </c>
      <c r="AF509">
        <v>3961</v>
      </c>
      <c r="AG509">
        <v>8314</v>
      </c>
      <c r="AH509">
        <v>3995</v>
      </c>
      <c r="AI509">
        <v>3932</v>
      </c>
      <c r="AJ509">
        <v>3931</v>
      </c>
      <c r="AK509">
        <v>3764</v>
      </c>
      <c r="AL509" t="s">
        <v>62</v>
      </c>
      <c r="AM509" t="s">
        <v>62</v>
      </c>
      <c r="AN509" t="s">
        <v>62</v>
      </c>
      <c r="AO509" t="s">
        <v>62</v>
      </c>
      <c r="AP509" t="s">
        <v>62</v>
      </c>
      <c r="AQ509" t="s">
        <v>62</v>
      </c>
      <c r="AR509" t="s">
        <v>62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-99</v>
      </c>
      <c r="BB509">
        <v>-99</v>
      </c>
      <c r="BC509">
        <v>-99</v>
      </c>
      <c r="BD509">
        <v>-99</v>
      </c>
      <c r="BE509">
        <v>-99</v>
      </c>
      <c r="BF509">
        <v>-99</v>
      </c>
      <c r="BG509">
        <v>-99</v>
      </c>
      <c r="BH509">
        <f t="shared" si="147"/>
        <v>1</v>
      </c>
      <c r="BI509" t="str">
        <f t="shared" si="148"/>
        <v/>
      </c>
      <c r="BJ509" t="str">
        <f t="shared" si="149"/>
        <v/>
      </c>
      <c r="BK509" t="str">
        <f t="shared" si="150"/>
        <v/>
      </c>
      <c r="BL509" t="str">
        <f t="shared" si="151"/>
        <v/>
      </c>
      <c r="BM509" t="str">
        <f t="shared" si="152"/>
        <v/>
      </c>
      <c r="BN509" t="str">
        <f t="shared" si="153"/>
        <v/>
      </c>
      <c r="BO509" t="str">
        <f t="shared" si="154"/>
        <v/>
      </c>
      <c r="BP509" t="str">
        <f t="shared" si="155"/>
        <v/>
      </c>
      <c r="BQ509" t="str">
        <f t="shared" si="156"/>
        <v/>
      </c>
      <c r="BR509" t="str">
        <f t="shared" si="157"/>
        <v/>
      </c>
      <c r="BS509" t="str">
        <f t="shared" si="158"/>
        <v/>
      </c>
      <c r="BT509" t="str">
        <f t="shared" si="159"/>
        <v/>
      </c>
      <c r="BU509" t="str">
        <f t="shared" si="160"/>
        <v/>
      </c>
      <c r="BV509" t="str">
        <f t="shared" si="161"/>
        <v/>
      </c>
      <c r="BW509">
        <f t="shared" si="162"/>
        <v>1</v>
      </c>
      <c r="BX509">
        <f t="shared" si="163"/>
        <v>0</v>
      </c>
      <c r="BY509">
        <f t="shared" si="164"/>
        <v>1</v>
      </c>
      <c r="BZ509">
        <f t="shared" si="165"/>
        <v>0</v>
      </c>
      <c r="CA509">
        <f t="shared" si="166"/>
        <v>0</v>
      </c>
      <c r="CB509">
        <f t="shared" si="167"/>
        <v>0</v>
      </c>
    </row>
    <row r="510" spans="1:80" x14ac:dyDescent="0.35">
      <c r="A510">
        <v>3.8217538000000002</v>
      </c>
      <c r="B510">
        <v>2009</v>
      </c>
      <c r="C510">
        <v>67</v>
      </c>
      <c r="D510">
        <v>0</v>
      </c>
      <c r="E510">
        <v>1</v>
      </c>
      <c r="F510">
        <v>-9</v>
      </c>
      <c r="G510">
        <v>0</v>
      </c>
      <c r="H510">
        <v>42174</v>
      </c>
      <c r="I510">
        <v>7</v>
      </c>
      <c r="J510">
        <v>1</v>
      </c>
      <c r="K510">
        <v>106939</v>
      </c>
      <c r="L510">
        <v>3</v>
      </c>
      <c r="M510">
        <v>1</v>
      </c>
      <c r="N510">
        <v>1</v>
      </c>
      <c r="O510">
        <v>41402</v>
      </c>
      <c r="P510">
        <v>99674</v>
      </c>
      <c r="Q510">
        <v>4254</v>
      </c>
      <c r="R510">
        <v>4139</v>
      </c>
      <c r="S510">
        <v>30500</v>
      </c>
      <c r="T510">
        <v>4019</v>
      </c>
      <c r="U510">
        <v>25000</v>
      </c>
      <c r="V510">
        <v>3051</v>
      </c>
      <c r="W510">
        <v>4439</v>
      </c>
      <c r="X510">
        <v>2724</v>
      </c>
      <c r="Y510">
        <v>71690</v>
      </c>
      <c r="Z510" t="s">
        <v>75</v>
      </c>
      <c r="AA510" t="s">
        <v>106</v>
      </c>
      <c r="AB510" t="s">
        <v>72</v>
      </c>
      <c r="AC510" t="s">
        <v>61</v>
      </c>
      <c r="AD510">
        <v>3768</v>
      </c>
      <c r="AE510">
        <v>3722</v>
      </c>
      <c r="AF510">
        <v>8856</v>
      </c>
      <c r="AG510">
        <v>66</v>
      </c>
      <c r="AH510">
        <v>3925</v>
      </c>
      <c r="AI510">
        <v>3949</v>
      </c>
      <c r="AJ510">
        <v>8842</v>
      </c>
      <c r="AK510">
        <v>3964</v>
      </c>
      <c r="AL510">
        <v>3607</v>
      </c>
      <c r="AM510">
        <v>45</v>
      </c>
      <c r="AN510">
        <v>40</v>
      </c>
      <c r="AO510">
        <v>8853</v>
      </c>
      <c r="AP510" t="s">
        <v>62</v>
      </c>
      <c r="AQ510" t="s">
        <v>62</v>
      </c>
      <c r="AR510" t="s">
        <v>62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0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-99</v>
      </c>
      <c r="BF510">
        <v>-99</v>
      </c>
      <c r="BG510">
        <v>-99</v>
      </c>
      <c r="BH510">
        <f t="shared" si="147"/>
        <v>1</v>
      </c>
      <c r="BI510" t="str">
        <f t="shared" si="148"/>
        <v/>
      </c>
      <c r="BJ510" t="str">
        <f t="shared" si="149"/>
        <v/>
      </c>
      <c r="BK510" t="str">
        <f t="shared" si="150"/>
        <v/>
      </c>
      <c r="BL510" t="str">
        <f t="shared" si="151"/>
        <v/>
      </c>
      <c r="BM510" t="str">
        <f t="shared" si="152"/>
        <v/>
      </c>
      <c r="BN510" t="str">
        <f t="shared" si="153"/>
        <v/>
      </c>
      <c r="BO510" t="str">
        <f t="shared" si="154"/>
        <v/>
      </c>
      <c r="BP510" t="str">
        <f t="shared" si="155"/>
        <v/>
      </c>
      <c r="BQ510" t="str">
        <f t="shared" si="156"/>
        <v/>
      </c>
      <c r="BR510" t="str">
        <f t="shared" si="157"/>
        <v/>
      </c>
      <c r="BS510" t="str">
        <f t="shared" si="158"/>
        <v/>
      </c>
      <c r="BT510" t="str">
        <f t="shared" si="159"/>
        <v/>
      </c>
      <c r="BU510" t="str">
        <f t="shared" si="160"/>
        <v/>
      </c>
      <c r="BV510" t="str">
        <f t="shared" si="161"/>
        <v/>
      </c>
      <c r="BW510">
        <f t="shared" si="162"/>
        <v>1</v>
      </c>
      <c r="BX510">
        <f t="shared" si="163"/>
        <v>1</v>
      </c>
      <c r="BY510">
        <f t="shared" si="164"/>
        <v>0</v>
      </c>
      <c r="BZ510">
        <f t="shared" si="165"/>
        <v>0</v>
      </c>
      <c r="CA510">
        <f t="shared" si="166"/>
        <v>0</v>
      </c>
      <c r="CB510">
        <f t="shared" si="167"/>
        <v>0</v>
      </c>
    </row>
    <row r="511" spans="1:80" x14ac:dyDescent="0.35">
      <c r="A511">
        <v>4.5808131000000003</v>
      </c>
      <c r="B511">
        <v>2009</v>
      </c>
      <c r="C511">
        <v>67</v>
      </c>
      <c r="D511">
        <v>0</v>
      </c>
      <c r="E511">
        <v>1</v>
      </c>
      <c r="F511">
        <v>3</v>
      </c>
      <c r="G511">
        <v>0</v>
      </c>
      <c r="H511">
        <v>48227</v>
      </c>
      <c r="I511">
        <v>4</v>
      </c>
      <c r="J511">
        <v>6</v>
      </c>
      <c r="K511">
        <v>150838</v>
      </c>
      <c r="L511">
        <v>3</v>
      </c>
      <c r="M511">
        <v>2</v>
      </c>
      <c r="N511">
        <v>1</v>
      </c>
      <c r="O511">
        <v>41401</v>
      </c>
      <c r="P511">
        <v>4240</v>
      </c>
      <c r="Q511">
        <v>496</v>
      </c>
      <c r="R511">
        <v>4148</v>
      </c>
      <c r="S511">
        <v>4019</v>
      </c>
      <c r="T511">
        <v>2724</v>
      </c>
      <c r="U511" t="s">
        <v>87</v>
      </c>
      <c r="V511" t="s">
        <v>71</v>
      </c>
      <c r="W511" t="s">
        <v>69</v>
      </c>
      <c r="X511" t="s">
        <v>75</v>
      </c>
      <c r="Y511" t="s">
        <v>70</v>
      </c>
      <c r="Z511" t="s">
        <v>61</v>
      </c>
      <c r="AA511" t="s">
        <v>61</v>
      </c>
      <c r="AB511" t="s">
        <v>61</v>
      </c>
      <c r="AC511" t="s">
        <v>61</v>
      </c>
      <c r="AD511">
        <v>3768</v>
      </c>
      <c r="AE511">
        <v>3723</v>
      </c>
      <c r="AF511">
        <v>8856</v>
      </c>
      <c r="AG511">
        <v>66</v>
      </c>
      <c r="AH511">
        <v>3607</v>
      </c>
      <c r="AI511">
        <v>8854</v>
      </c>
      <c r="AJ511">
        <v>46</v>
      </c>
      <c r="AK511">
        <v>42</v>
      </c>
      <c r="AL511">
        <v>8842</v>
      </c>
      <c r="AM511">
        <v>44</v>
      </c>
      <c r="AN511" t="s">
        <v>62</v>
      </c>
      <c r="AO511" t="s">
        <v>62</v>
      </c>
      <c r="AP511" t="s">
        <v>62</v>
      </c>
      <c r="AQ511" t="s">
        <v>62</v>
      </c>
      <c r="AR511" t="s">
        <v>62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-99</v>
      </c>
      <c r="BD511">
        <v>-99</v>
      </c>
      <c r="BE511">
        <v>-99</v>
      </c>
      <c r="BF511">
        <v>-99</v>
      </c>
      <c r="BG511">
        <v>-99</v>
      </c>
      <c r="BH511">
        <f t="shared" si="147"/>
        <v>1</v>
      </c>
      <c r="BI511" t="str">
        <f t="shared" si="148"/>
        <v/>
      </c>
      <c r="BJ511" t="str">
        <f t="shared" si="149"/>
        <v/>
      </c>
      <c r="BK511" t="str">
        <f t="shared" si="150"/>
        <v/>
      </c>
      <c r="BL511" t="str">
        <f t="shared" si="151"/>
        <v/>
      </c>
      <c r="BM511" t="str">
        <f t="shared" si="152"/>
        <v/>
      </c>
      <c r="BN511" t="str">
        <f t="shared" si="153"/>
        <v/>
      </c>
      <c r="BO511" t="str">
        <f t="shared" si="154"/>
        <v/>
      </c>
      <c r="BP511" t="str">
        <f t="shared" si="155"/>
        <v/>
      </c>
      <c r="BQ511" t="str">
        <f t="shared" si="156"/>
        <v/>
      </c>
      <c r="BR511" t="str">
        <f t="shared" si="157"/>
        <v/>
      </c>
      <c r="BS511" t="str">
        <f t="shared" si="158"/>
        <v/>
      </c>
      <c r="BT511" t="str">
        <f t="shared" si="159"/>
        <v/>
      </c>
      <c r="BU511" t="str">
        <f t="shared" si="160"/>
        <v/>
      </c>
      <c r="BV511" t="str">
        <f t="shared" si="161"/>
        <v/>
      </c>
      <c r="BW511">
        <f t="shared" si="162"/>
        <v>1</v>
      </c>
      <c r="BX511">
        <f t="shared" si="163"/>
        <v>1</v>
      </c>
      <c r="BY511">
        <f t="shared" si="164"/>
        <v>0</v>
      </c>
      <c r="BZ511">
        <f t="shared" si="165"/>
        <v>0</v>
      </c>
      <c r="CA511">
        <f t="shared" si="166"/>
        <v>0</v>
      </c>
      <c r="CB511">
        <f t="shared" si="167"/>
        <v>0</v>
      </c>
    </row>
    <row r="512" spans="1:80" x14ac:dyDescent="0.35">
      <c r="A512">
        <v>4.6981218</v>
      </c>
      <c r="B512">
        <v>2009</v>
      </c>
      <c r="C512">
        <v>67</v>
      </c>
      <c r="D512">
        <v>0</v>
      </c>
      <c r="E512">
        <v>3</v>
      </c>
      <c r="F512">
        <v>1</v>
      </c>
      <c r="G512">
        <v>0</v>
      </c>
      <c r="H512">
        <v>55075</v>
      </c>
      <c r="I512">
        <v>1</v>
      </c>
      <c r="J512">
        <v>1</v>
      </c>
      <c r="K512">
        <v>82805</v>
      </c>
      <c r="L512">
        <v>4</v>
      </c>
      <c r="M512">
        <v>3</v>
      </c>
      <c r="N512">
        <v>1</v>
      </c>
      <c r="O512">
        <v>41401</v>
      </c>
      <c r="P512">
        <v>4142</v>
      </c>
      <c r="Q512">
        <v>42843</v>
      </c>
      <c r="R512">
        <v>41412</v>
      </c>
      <c r="S512">
        <v>3963</v>
      </c>
      <c r="T512">
        <v>4148</v>
      </c>
      <c r="U512">
        <v>4019</v>
      </c>
      <c r="V512">
        <v>42731</v>
      </c>
      <c r="W512">
        <v>4263</v>
      </c>
      <c r="X512">
        <v>496</v>
      </c>
      <c r="Y512">
        <v>4280</v>
      </c>
      <c r="Z512">
        <v>412</v>
      </c>
      <c r="AA512" t="s">
        <v>83</v>
      </c>
      <c r="AB512" t="s">
        <v>61</v>
      </c>
      <c r="AC512" t="s">
        <v>61</v>
      </c>
      <c r="AD512">
        <v>3768</v>
      </c>
      <c r="AE512">
        <v>3722</v>
      </c>
      <c r="AF512">
        <v>66</v>
      </c>
      <c r="AG512">
        <v>3607</v>
      </c>
      <c r="AH512">
        <v>8856</v>
      </c>
      <c r="AI512">
        <v>46</v>
      </c>
      <c r="AJ512">
        <v>41</v>
      </c>
      <c r="AK512">
        <v>9920</v>
      </c>
      <c r="AL512" t="s">
        <v>62</v>
      </c>
      <c r="AM512" t="s">
        <v>62</v>
      </c>
      <c r="AN512" t="s">
        <v>62</v>
      </c>
      <c r="AO512" t="s">
        <v>62</v>
      </c>
      <c r="AP512" t="s">
        <v>62</v>
      </c>
      <c r="AQ512" t="s">
        <v>62</v>
      </c>
      <c r="AR512" t="s">
        <v>62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-99</v>
      </c>
      <c r="BB512">
        <v>-99</v>
      </c>
      <c r="BC512">
        <v>-99</v>
      </c>
      <c r="BD512">
        <v>-99</v>
      </c>
      <c r="BE512">
        <v>-99</v>
      </c>
      <c r="BF512">
        <v>-99</v>
      </c>
      <c r="BG512">
        <v>-99</v>
      </c>
      <c r="BH512">
        <f t="shared" si="147"/>
        <v>1</v>
      </c>
      <c r="BI512" t="str">
        <f t="shared" si="148"/>
        <v/>
      </c>
      <c r="BJ512" t="str">
        <f t="shared" si="149"/>
        <v/>
      </c>
      <c r="BK512" t="str">
        <f t="shared" si="150"/>
        <v/>
      </c>
      <c r="BL512" t="str">
        <f t="shared" si="151"/>
        <v/>
      </c>
      <c r="BM512" t="str">
        <f t="shared" si="152"/>
        <v/>
      </c>
      <c r="BN512" t="str">
        <f t="shared" si="153"/>
        <v/>
      </c>
      <c r="BO512" t="str">
        <f t="shared" si="154"/>
        <v/>
      </c>
      <c r="BP512" t="str">
        <f t="shared" si="155"/>
        <v/>
      </c>
      <c r="BQ512" t="str">
        <f t="shared" si="156"/>
        <v/>
      </c>
      <c r="BR512" t="str">
        <f t="shared" si="157"/>
        <v/>
      </c>
      <c r="BS512" t="str">
        <f t="shared" si="158"/>
        <v/>
      </c>
      <c r="BT512" t="str">
        <f t="shared" si="159"/>
        <v/>
      </c>
      <c r="BU512" t="str">
        <f t="shared" si="160"/>
        <v/>
      </c>
      <c r="BV512" t="str">
        <f t="shared" si="161"/>
        <v/>
      </c>
      <c r="BW512">
        <f t="shared" si="162"/>
        <v>1</v>
      </c>
      <c r="BX512">
        <f t="shared" si="163"/>
        <v>1</v>
      </c>
      <c r="BY512">
        <f t="shared" si="164"/>
        <v>0</v>
      </c>
      <c r="BZ512">
        <f t="shared" si="165"/>
        <v>0</v>
      </c>
      <c r="CA512">
        <f t="shared" si="166"/>
        <v>0</v>
      </c>
      <c r="CB512">
        <f t="shared" si="167"/>
        <v>1</v>
      </c>
    </row>
    <row r="513" spans="1:80" x14ac:dyDescent="0.35">
      <c r="A513">
        <v>5.4174651000000003</v>
      </c>
      <c r="B513">
        <v>2010</v>
      </c>
      <c r="C513">
        <v>67</v>
      </c>
      <c r="D513">
        <v>0</v>
      </c>
      <c r="E513">
        <v>1</v>
      </c>
      <c r="F513">
        <v>3</v>
      </c>
      <c r="G513">
        <v>0</v>
      </c>
      <c r="H513">
        <v>17078</v>
      </c>
      <c r="I513">
        <v>1</v>
      </c>
      <c r="J513">
        <v>1</v>
      </c>
      <c r="K513">
        <v>144044</v>
      </c>
      <c r="L513">
        <v>1</v>
      </c>
      <c r="M513">
        <v>3</v>
      </c>
      <c r="N513">
        <v>1</v>
      </c>
      <c r="O513">
        <v>41071</v>
      </c>
      <c r="P513">
        <v>51881</v>
      </c>
      <c r="Q513">
        <v>4254</v>
      </c>
      <c r="R513">
        <v>4271</v>
      </c>
      <c r="S513">
        <v>4111</v>
      </c>
      <c r="T513">
        <v>4280</v>
      </c>
      <c r="U513">
        <v>42731</v>
      </c>
      <c r="V513">
        <v>2767</v>
      </c>
      <c r="W513">
        <v>25002</v>
      </c>
      <c r="X513">
        <v>496</v>
      </c>
      <c r="Y513">
        <v>5939</v>
      </c>
      <c r="Z513">
        <v>40390</v>
      </c>
      <c r="AA513">
        <v>5859</v>
      </c>
      <c r="AB513">
        <v>4148</v>
      </c>
      <c r="AC513">
        <v>41400</v>
      </c>
      <c r="AD513">
        <v>3768</v>
      </c>
      <c r="AE513">
        <v>3722</v>
      </c>
      <c r="AF513">
        <v>8853</v>
      </c>
      <c r="AG513">
        <v>66</v>
      </c>
      <c r="AH513">
        <v>3606</v>
      </c>
      <c r="AI513">
        <v>3895</v>
      </c>
      <c r="AJ513">
        <v>45</v>
      </c>
      <c r="AK513">
        <v>8856</v>
      </c>
      <c r="AL513">
        <v>9604</v>
      </c>
      <c r="AM513">
        <v>9671</v>
      </c>
      <c r="AN513" t="s">
        <v>62</v>
      </c>
      <c r="AO513" t="s">
        <v>62</v>
      </c>
      <c r="AP513" t="s">
        <v>62</v>
      </c>
      <c r="AQ513" t="s">
        <v>62</v>
      </c>
      <c r="AR513" t="s">
        <v>62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0</v>
      </c>
      <c r="BB513">
        <v>0</v>
      </c>
      <c r="BC513">
        <v>-99</v>
      </c>
      <c r="BD513">
        <v>-99</v>
      </c>
      <c r="BE513">
        <v>-99</v>
      </c>
      <c r="BF513">
        <v>-99</v>
      </c>
      <c r="BG513">
        <v>-99</v>
      </c>
      <c r="BH513">
        <f t="shared" si="147"/>
        <v>1</v>
      </c>
      <c r="BI513" t="str">
        <f t="shared" si="148"/>
        <v/>
      </c>
      <c r="BJ513" t="str">
        <f t="shared" si="149"/>
        <v/>
      </c>
      <c r="BK513" t="str">
        <f t="shared" si="150"/>
        <v/>
      </c>
      <c r="BL513" t="str">
        <f t="shared" si="151"/>
        <v/>
      </c>
      <c r="BM513" t="str">
        <f t="shared" si="152"/>
        <v/>
      </c>
      <c r="BN513" t="str">
        <f t="shared" si="153"/>
        <v/>
      </c>
      <c r="BO513" t="str">
        <f t="shared" si="154"/>
        <v/>
      </c>
      <c r="BP513" t="str">
        <f t="shared" si="155"/>
        <v/>
      </c>
      <c r="BQ513" t="str">
        <f t="shared" si="156"/>
        <v/>
      </c>
      <c r="BR513" t="str">
        <f t="shared" si="157"/>
        <v/>
      </c>
      <c r="BS513" t="str">
        <f t="shared" si="158"/>
        <v/>
      </c>
      <c r="BT513" t="str">
        <f t="shared" si="159"/>
        <v/>
      </c>
      <c r="BU513" t="str">
        <f t="shared" si="160"/>
        <v/>
      </c>
      <c r="BV513" t="str">
        <f t="shared" si="161"/>
        <v/>
      </c>
      <c r="BW513">
        <f t="shared" si="162"/>
        <v>1</v>
      </c>
      <c r="BX513">
        <f t="shared" si="163"/>
        <v>1</v>
      </c>
      <c r="BY513">
        <f t="shared" si="164"/>
        <v>0</v>
      </c>
      <c r="BZ513">
        <f t="shared" si="165"/>
        <v>1</v>
      </c>
      <c r="CA513">
        <f t="shared" si="166"/>
        <v>1</v>
      </c>
      <c r="CB513">
        <f t="shared" si="167"/>
        <v>1</v>
      </c>
    </row>
    <row r="514" spans="1:80" x14ac:dyDescent="0.35">
      <c r="A514">
        <v>5.0364098999999998</v>
      </c>
      <c r="B514">
        <v>2010</v>
      </c>
      <c r="C514">
        <v>67</v>
      </c>
      <c r="D514">
        <v>1</v>
      </c>
      <c r="E514">
        <v>1</v>
      </c>
      <c r="F514">
        <v>3</v>
      </c>
      <c r="G514">
        <v>1</v>
      </c>
      <c r="H514">
        <v>29017</v>
      </c>
      <c r="I514">
        <v>1</v>
      </c>
      <c r="J514">
        <v>1</v>
      </c>
      <c r="K514">
        <v>123494</v>
      </c>
      <c r="L514">
        <v>4</v>
      </c>
      <c r="M514">
        <v>1</v>
      </c>
      <c r="N514">
        <v>20</v>
      </c>
      <c r="O514">
        <v>41402</v>
      </c>
      <c r="P514">
        <v>5849</v>
      </c>
      <c r="Q514">
        <v>4280</v>
      </c>
      <c r="R514">
        <v>42842</v>
      </c>
      <c r="S514">
        <v>6823</v>
      </c>
      <c r="T514">
        <v>41042</v>
      </c>
      <c r="U514">
        <v>41401</v>
      </c>
      <c r="V514">
        <v>412</v>
      </c>
      <c r="W514">
        <v>4019</v>
      </c>
      <c r="X514">
        <v>2724</v>
      </c>
      <c r="Y514">
        <v>2809</v>
      </c>
      <c r="Z514">
        <v>28529</v>
      </c>
      <c r="AA514">
        <v>53081</v>
      </c>
      <c r="AB514">
        <v>5533</v>
      </c>
      <c r="AC514">
        <v>2749</v>
      </c>
      <c r="AD514">
        <v>3768</v>
      </c>
      <c r="AE514">
        <v>3722</v>
      </c>
      <c r="AF514">
        <v>66</v>
      </c>
      <c r="AG514">
        <v>3607</v>
      </c>
      <c r="AH514">
        <v>47</v>
      </c>
      <c r="AI514">
        <v>40</v>
      </c>
      <c r="AJ514">
        <v>8855</v>
      </c>
      <c r="AK514">
        <v>24</v>
      </c>
      <c r="AL514" t="s">
        <v>62</v>
      </c>
      <c r="AM514" t="s">
        <v>62</v>
      </c>
      <c r="AN514" t="s">
        <v>62</v>
      </c>
      <c r="AO514" t="s">
        <v>62</v>
      </c>
      <c r="AP514" t="s">
        <v>62</v>
      </c>
      <c r="AQ514" t="s">
        <v>62</v>
      </c>
      <c r="AR514" t="s">
        <v>62</v>
      </c>
      <c r="AS514">
        <v>2</v>
      </c>
      <c r="AT514">
        <v>2</v>
      </c>
      <c r="AU514">
        <v>2</v>
      </c>
      <c r="AV514">
        <v>2</v>
      </c>
      <c r="AW514">
        <v>2</v>
      </c>
      <c r="AX514">
        <v>2</v>
      </c>
      <c r="AY514">
        <v>2</v>
      </c>
      <c r="AZ514">
        <v>2</v>
      </c>
      <c r="BA514">
        <v>-99</v>
      </c>
      <c r="BB514">
        <v>-99</v>
      </c>
      <c r="BC514">
        <v>-99</v>
      </c>
      <c r="BD514">
        <v>-99</v>
      </c>
      <c r="BE514">
        <v>-99</v>
      </c>
      <c r="BF514">
        <v>-99</v>
      </c>
      <c r="BG514">
        <v>-99</v>
      </c>
      <c r="BH514">
        <f t="shared" ref="BH514:BH577" si="168">IFERROR(VLOOKUP(3768, AD514:AS514, 16, FALSE), "")</f>
        <v>2</v>
      </c>
      <c r="BI514" t="str">
        <f t="shared" ref="BI514:BI577" si="169">IFERROR(VLOOKUP(3768, AE514:AT514, 16, FALSE), "")</f>
        <v/>
      </c>
      <c r="BJ514" t="str">
        <f t="shared" ref="BJ514:BJ577" si="170">IFERROR(VLOOKUP(3768, AF514:AU514, 16, FALSE), "")</f>
        <v/>
      </c>
      <c r="BK514" t="str">
        <f t="shared" ref="BK514:BK577" si="171">IFERROR(VLOOKUP(3768, AG514:AV514, 16, FALSE), "")</f>
        <v/>
      </c>
      <c r="BL514" t="str">
        <f t="shared" ref="BL514:BL577" si="172">IFERROR(VLOOKUP(3768, AH514:AW514, 16, FALSE), "")</f>
        <v/>
      </c>
      <c r="BM514" t="str">
        <f t="shared" ref="BM514:BM577" si="173">IFERROR(VLOOKUP(3768, AI514:AX514, 16, FALSE), "")</f>
        <v/>
      </c>
      <c r="BN514" t="str">
        <f t="shared" ref="BN514:BN577" si="174">IFERROR(VLOOKUP(3768, AJ514:AY514, 16, FALSE), "")</f>
        <v/>
      </c>
      <c r="BO514" t="str">
        <f t="shared" ref="BO514:BO577" si="175">IFERROR(VLOOKUP(3768, AK514:AZ514, 16, FALSE), "")</f>
        <v/>
      </c>
      <c r="BP514" t="str">
        <f t="shared" ref="BP514:BP577" si="176">IFERROR(VLOOKUP(3768, AL514:BA514, 16, FALSE), "")</f>
        <v/>
      </c>
      <c r="BQ514" t="str">
        <f t="shared" ref="BQ514:BQ577" si="177">IFERROR(VLOOKUP(3768, AM514:BB514, 16, FALSE), "")</f>
        <v/>
      </c>
      <c r="BR514" t="str">
        <f t="shared" ref="BR514:BR577" si="178">IFERROR(VLOOKUP(3768, AN514:BC514, 16, FALSE), "")</f>
        <v/>
      </c>
      <c r="BS514" t="str">
        <f t="shared" ref="BS514:BS577" si="179">IFERROR(VLOOKUP(3768, AO514:BD514, 16, FALSE), "")</f>
        <v/>
      </c>
      <c r="BT514" t="str">
        <f t="shared" ref="BT514:BT577" si="180">IFERROR(VLOOKUP(3768, AP514:BE514, 16, FALSE), "")</f>
        <v/>
      </c>
      <c r="BU514" t="str">
        <f t="shared" ref="BU514:BU577" si="181">IFERROR(VLOOKUP(3768, AQ514:BF514, 16, FALSE), "")</f>
        <v/>
      </c>
      <c r="BV514" t="str">
        <f t="shared" ref="BV514:BV577" si="182">IFERROR(VLOOKUP(3768, AR514:BG514, 16, FALSE), "")</f>
        <v/>
      </c>
      <c r="BW514">
        <f t="shared" ref="BW514:BW577" si="183">IF(OR(BH514=-99, BI514=-99, BJ514=-99, BK514=-99, BL514=-99, BM514=-99, BN514=-99, BO514=-99, BP514=-99, BQ514=-99, BR514=-99, BS514=-99, BT514=-99, BU514=-99, BV514=-99), " ", MIN(BH514:BV514))</f>
        <v>2</v>
      </c>
      <c r="BX514">
        <f t="shared" ref="BX514:BX577" si="184">COUNTIF($AD514:$AR514, "=66") + COUNTIF($AD514:$AR514, "=3601") + COUNTIF($AD514:$AR514, "=3602") + COUNTIF($AD514:$AR514, "=3605")</f>
        <v>1</v>
      </c>
      <c r="BY514">
        <f t="shared" ref="BY514:BY577" si="185">COUNTIF(O514:AC514, "=78551")</f>
        <v>0</v>
      </c>
      <c r="BZ514">
        <f t="shared" ref="BZ514:BZ577" si="186">SUMPRODUCT(--(LEFT(O514:AC514,3)="410"))</f>
        <v>1</v>
      </c>
      <c r="CA514">
        <f t="shared" ref="CA514:CA577" si="187">SUM(BZ514:BZ514)</f>
        <v>1</v>
      </c>
      <c r="CB514">
        <f t="shared" ref="CB514:CB577" si="188">COUNTIF(O514:AC514, "=4280")</f>
        <v>1</v>
      </c>
    </row>
    <row r="515" spans="1:80" x14ac:dyDescent="0.35">
      <c r="A515">
        <v>5.1950630000000002</v>
      </c>
      <c r="B515">
        <v>2010</v>
      </c>
      <c r="C515">
        <v>67</v>
      </c>
      <c r="D515">
        <v>0</v>
      </c>
      <c r="E515">
        <v>1</v>
      </c>
      <c r="F515">
        <v>-9</v>
      </c>
      <c r="G515">
        <v>0</v>
      </c>
      <c r="H515">
        <v>39045</v>
      </c>
      <c r="I515">
        <v>12</v>
      </c>
      <c r="J515">
        <v>-9</v>
      </c>
      <c r="K515">
        <v>145749</v>
      </c>
      <c r="L515">
        <v>2</v>
      </c>
      <c r="M515">
        <v>1</v>
      </c>
      <c r="N515">
        <v>6</v>
      </c>
      <c r="O515">
        <v>41071</v>
      </c>
      <c r="P515">
        <v>4271</v>
      </c>
      <c r="Q515">
        <v>44422</v>
      </c>
      <c r="R515">
        <v>4240</v>
      </c>
      <c r="S515">
        <v>99812</v>
      </c>
      <c r="T515">
        <v>99674</v>
      </c>
      <c r="U515">
        <v>41401</v>
      </c>
      <c r="V515">
        <v>41001</v>
      </c>
      <c r="W515">
        <v>44020</v>
      </c>
      <c r="X515">
        <v>4019</v>
      </c>
      <c r="Y515">
        <v>2720</v>
      </c>
      <c r="Z515">
        <v>71536</v>
      </c>
      <c r="AA515" t="s">
        <v>61</v>
      </c>
      <c r="AB515" t="s">
        <v>61</v>
      </c>
      <c r="AC515" t="s">
        <v>61</v>
      </c>
      <c r="AD515">
        <v>3768</v>
      </c>
      <c r="AE515">
        <v>3722</v>
      </c>
      <c r="AF515">
        <v>66</v>
      </c>
      <c r="AG515">
        <v>3950</v>
      </c>
      <c r="AH515">
        <v>3607</v>
      </c>
      <c r="AI515">
        <v>46</v>
      </c>
      <c r="AJ515">
        <v>41</v>
      </c>
      <c r="AK515">
        <v>3778</v>
      </c>
      <c r="AL515">
        <v>8856</v>
      </c>
      <c r="AM515">
        <v>8853</v>
      </c>
      <c r="AN515">
        <v>41</v>
      </c>
      <c r="AO515">
        <v>8848</v>
      </c>
      <c r="AP515" t="s">
        <v>62</v>
      </c>
      <c r="AQ515" t="s">
        <v>62</v>
      </c>
      <c r="AR515" t="s">
        <v>62</v>
      </c>
      <c r="AS515">
        <v>2</v>
      </c>
      <c r="AT515">
        <v>0</v>
      </c>
      <c r="AU515">
        <v>2</v>
      </c>
      <c r="AV515">
        <v>3</v>
      </c>
      <c r="AW515">
        <v>2</v>
      </c>
      <c r="AX515">
        <v>2</v>
      </c>
      <c r="AY515">
        <v>-99</v>
      </c>
      <c r="AZ515">
        <v>-99</v>
      </c>
      <c r="BA515">
        <v>-99</v>
      </c>
      <c r="BB515">
        <v>-99</v>
      </c>
      <c r="BC515">
        <v>-99</v>
      </c>
      <c r="BD515">
        <v>-99</v>
      </c>
      <c r="BE515">
        <v>-99</v>
      </c>
      <c r="BF515">
        <v>-99</v>
      </c>
      <c r="BG515">
        <v>-99</v>
      </c>
      <c r="BH515">
        <f t="shared" si="168"/>
        <v>2</v>
      </c>
      <c r="BI515" t="str">
        <f t="shared" si="169"/>
        <v/>
      </c>
      <c r="BJ515" t="str">
        <f t="shared" si="170"/>
        <v/>
      </c>
      <c r="BK515" t="str">
        <f t="shared" si="171"/>
        <v/>
      </c>
      <c r="BL515" t="str">
        <f t="shared" si="172"/>
        <v/>
      </c>
      <c r="BM515" t="str">
        <f t="shared" si="173"/>
        <v/>
      </c>
      <c r="BN515" t="str">
        <f t="shared" si="174"/>
        <v/>
      </c>
      <c r="BO515" t="str">
        <f t="shared" si="175"/>
        <v/>
      </c>
      <c r="BP515" t="str">
        <f t="shared" si="176"/>
        <v/>
      </c>
      <c r="BQ515" t="str">
        <f t="shared" si="177"/>
        <v/>
      </c>
      <c r="BR515" t="str">
        <f t="shared" si="178"/>
        <v/>
      </c>
      <c r="BS515" t="str">
        <f t="shared" si="179"/>
        <v/>
      </c>
      <c r="BT515" t="str">
        <f t="shared" si="180"/>
        <v/>
      </c>
      <c r="BU515" t="str">
        <f t="shared" si="181"/>
        <v/>
      </c>
      <c r="BV515" t="str">
        <f t="shared" si="182"/>
        <v/>
      </c>
      <c r="BW515">
        <f t="shared" si="183"/>
        <v>2</v>
      </c>
      <c r="BX515">
        <f t="shared" si="184"/>
        <v>1</v>
      </c>
      <c r="BY515">
        <f t="shared" si="185"/>
        <v>0</v>
      </c>
      <c r="BZ515">
        <f t="shared" si="186"/>
        <v>2</v>
      </c>
      <c r="CA515">
        <f t="shared" si="187"/>
        <v>2</v>
      </c>
      <c r="CB515">
        <f t="shared" si="188"/>
        <v>0</v>
      </c>
    </row>
    <row r="516" spans="1:80" x14ac:dyDescent="0.35">
      <c r="A516">
        <v>5.3693093999999997</v>
      </c>
      <c r="B516">
        <v>2010</v>
      </c>
      <c r="C516">
        <v>67</v>
      </c>
      <c r="D516">
        <v>0</v>
      </c>
      <c r="E516">
        <v>1</v>
      </c>
      <c r="F516">
        <v>3</v>
      </c>
      <c r="G516">
        <v>0</v>
      </c>
      <c r="H516">
        <v>48057</v>
      </c>
      <c r="I516">
        <v>53</v>
      </c>
      <c r="J516">
        <v>1</v>
      </c>
      <c r="K516">
        <v>-666666666</v>
      </c>
      <c r="L516">
        <v>1</v>
      </c>
      <c r="M516">
        <v>3</v>
      </c>
      <c r="N516">
        <v>5</v>
      </c>
      <c r="O516">
        <v>42823</v>
      </c>
      <c r="P516">
        <v>41071</v>
      </c>
      <c r="Q516">
        <v>486</v>
      </c>
      <c r="R516">
        <v>7863</v>
      </c>
      <c r="S516">
        <v>1970</v>
      </c>
      <c r="T516">
        <v>2762</v>
      </c>
      <c r="U516">
        <v>4280</v>
      </c>
      <c r="V516">
        <v>41401</v>
      </c>
      <c r="W516">
        <v>4148</v>
      </c>
      <c r="X516">
        <v>4142</v>
      </c>
      <c r="Y516">
        <v>42789</v>
      </c>
      <c r="Z516">
        <v>1479</v>
      </c>
      <c r="AA516">
        <v>496</v>
      </c>
      <c r="AB516">
        <v>2449</v>
      </c>
      <c r="AC516">
        <v>53081</v>
      </c>
      <c r="AD516">
        <v>3768</v>
      </c>
      <c r="AE516">
        <v>3723</v>
      </c>
      <c r="AF516">
        <v>66</v>
      </c>
      <c r="AG516">
        <v>3606</v>
      </c>
      <c r="AH516">
        <v>46</v>
      </c>
      <c r="AI516">
        <v>41</v>
      </c>
      <c r="AJ516">
        <v>44</v>
      </c>
      <c r="AK516">
        <v>8856</v>
      </c>
      <c r="AL516">
        <v>8853</v>
      </c>
      <c r="AM516">
        <v>8847</v>
      </c>
      <c r="AN516" t="s">
        <v>62</v>
      </c>
      <c r="AO516" t="s">
        <v>62</v>
      </c>
      <c r="AP516" t="s">
        <v>62</v>
      </c>
      <c r="AQ516" t="s">
        <v>62</v>
      </c>
      <c r="AR516" t="s">
        <v>62</v>
      </c>
      <c r="AS516">
        <v>3</v>
      </c>
      <c r="AT516">
        <v>1</v>
      </c>
      <c r="AU516">
        <v>3</v>
      </c>
      <c r="AV516">
        <v>3</v>
      </c>
      <c r="AW516">
        <v>3</v>
      </c>
      <c r="AX516">
        <v>3</v>
      </c>
      <c r="AY516">
        <v>3</v>
      </c>
      <c r="AZ516">
        <v>1</v>
      </c>
      <c r="BA516">
        <v>1</v>
      </c>
      <c r="BB516">
        <v>1</v>
      </c>
      <c r="BC516">
        <v>-99</v>
      </c>
      <c r="BD516">
        <v>-99</v>
      </c>
      <c r="BE516">
        <v>-99</v>
      </c>
      <c r="BF516">
        <v>-99</v>
      </c>
      <c r="BG516">
        <v>-99</v>
      </c>
      <c r="BH516">
        <f t="shared" si="168"/>
        <v>3</v>
      </c>
      <c r="BI516" t="str">
        <f t="shared" si="169"/>
        <v/>
      </c>
      <c r="BJ516" t="str">
        <f t="shared" si="170"/>
        <v/>
      </c>
      <c r="BK516" t="str">
        <f t="shared" si="171"/>
        <v/>
      </c>
      <c r="BL516" t="str">
        <f t="shared" si="172"/>
        <v/>
      </c>
      <c r="BM516" t="str">
        <f t="shared" si="173"/>
        <v/>
      </c>
      <c r="BN516" t="str">
        <f t="shared" si="174"/>
        <v/>
      </c>
      <c r="BO516" t="str">
        <f t="shared" si="175"/>
        <v/>
      </c>
      <c r="BP516" t="str">
        <f t="shared" si="176"/>
        <v/>
      </c>
      <c r="BQ516" t="str">
        <f t="shared" si="177"/>
        <v/>
      </c>
      <c r="BR516" t="str">
        <f t="shared" si="178"/>
        <v/>
      </c>
      <c r="BS516" t="str">
        <f t="shared" si="179"/>
        <v/>
      </c>
      <c r="BT516" t="str">
        <f t="shared" si="180"/>
        <v/>
      </c>
      <c r="BU516" t="str">
        <f t="shared" si="181"/>
        <v/>
      </c>
      <c r="BV516" t="str">
        <f t="shared" si="182"/>
        <v/>
      </c>
      <c r="BW516">
        <f t="shared" si="183"/>
        <v>3</v>
      </c>
      <c r="BX516">
        <f t="shared" si="184"/>
        <v>1</v>
      </c>
      <c r="BY516">
        <f t="shared" si="185"/>
        <v>0</v>
      </c>
      <c r="BZ516">
        <f t="shared" si="186"/>
        <v>1</v>
      </c>
      <c r="CA516">
        <f t="shared" si="187"/>
        <v>1</v>
      </c>
      <c r="CB516">
        <f t="shared" si="188"/>
        <v>1</v>
      </c>
    </row>
    <row r="517" spans="1:80" x14ac:dyDescent="0.35">
      <c r="A517">
        <v>5.3693093999999997</v>
      </c>
      <c r="B517">
        <v>2010</v>
      </c>
      <c r="C517">
        <v>67</v>
      </c>
      <c r="D517">
        <v>0</v>
      </c>
      <c r="E517">
        <v>1</v>
      </c>
      <c r="F517">
        <v>-9</v>
      </c>
      <c r="G517">
        <v>0</v>
      </c>
      <c r="H517">
        <v>48057</v>
      </c>
      <c r="I517">
        <v>32</v>
      </c>
      <c r="J517">
        <v>6</v>
      </c>
      <c r="K517">
        <v>1157654</v>
      </c>
      <c r="L517">
        <v>4</v>
      </c>
      <c r="M517">
        <v>2</v>
      </c>
      <c r="N517">
        <v>5</v>
      </c>
      <c r="O517">
        <v>41401</v>
      </c>
      <c r="P517">
        <v>4254</v>
      </c>
      <c r="Q517">
        <v>4019</v>
      </c>
      <c r="R517">
        <v>25000</v>
      </c>
      <c r="S517">
        <v>2724</v>
      </c>
      <c r="T517">
        <v>496</v>
      </c>
      <c r="U517" t="s">
        <v>66</v>
      </c>
      <c r="V517" t="s">
        <v>61</v>
      </c>
      <c r="W517" t="s">
        <v>61</v>
      </c>
      <c r="X517" t="s">
        <v>61</v>
      </c>
      <c r="Y517" t="s">
        <v>61</v>
      </c>
      <c r="Z517" t="s">
        <v>61</v>
      </c>
      <c r="AA517" t="s">
        <v>61</v>
      </c>
      <c r="AB517" t="s">
        <v>61</v>
      </c>
      <c r="AC517" t="s">
        <v>61</v>
      </c>
      <c r="AD517">
        <v>3768</v>
      </c>
      <c r="AE517">
        <v>3722</v>
      </c>
      <c r="AF517">
        <v>66</v>
      </c>
      <c r="AG517">
        <v>8872</v>
      </c>
      <c r="AH517">
        <v>8856</v>
      </c>
      <c r="AI517">
        <v>8853</v>
      </c>
      <c r="AJ517" t="s">
        <v>62</v>
      </c>
      <c r="AK517" t="s">
        <v>62</v>
      </c>
      <c r="AL517" t="s">
        <v>62</v>
      </c>
      <c r="AM517" t="s">
        <v>62</v>
      </c>
      <c r="AN517" t="s">
        <v>62</v>
      </c>
      <c r="AO517" t="s">
        <v>62</v>
      </c>
      <c r="AP517" t="s">
        <v>62</v>
      </c>
      <c r="AQ517" t="s">
        <v>62</v>
      </c>
      <c r="AR517" t="s">
        <v>62</v>
      </c>
      <c r="AS517">
        <v>3</v>
      </c>
      <c r="AT517">
        <v>2</v>
      </c>
      <c r="AU517">
        <v>3</v>
      </c>
      <c r="AV517">
        <v>0</v>
      </c>
      <c r="AW517">
        <v>2</v>
      </c>
      <c r="AX517">
        <v>2</v>
      </c>
      <c r="AY517">
        <v>-99</v>
      </c>
      <c r="AZ517">
        <v>-99</v>
      </c>
      <c r="BA517">
        <v>-99</v>
      </c>
      <c r="BB517">
        <v>-99</v>
      </c>
      <c r="BC517">
        <v>-99</v>
      </c>
      <c r="BD517">
        <v>-99</v>
      </c>
      <c r="BE517">
        <v>-99</v>
      </c>
      <c r="BF517">
        <v>-99</v>
      </c>
      <c r="BG517">
        <v>-99</v>
      </c>
      <c r="BH517">
        <f t="shared" si="168"/>
        <v>3</v>
      </c>
      <c r="BI517" t="str">
        <f t="shared" si="169"/>
        <v/>
      </c>
      <c r="BJ517" t="str">
        <f t="shared" si="170"/>
        <v/>
      </c>
      <c r="BK517" t="str">
        <f t="shared" si="171"/>
        <v/>
      </c>
      <c r="BL517" t="str">
        <f t="shared" si="172"/>
        <v/>
      </c>
      <c r="BM517" t="str">
        <f t="shared" si="173"/>
        <v/>
      </c>
      <c r="BN517" t="str">
        <f t="shared" si="174"/>
        <v/>
      </c>
      <c r="BO517" t="str">
        <f t="shared" si="175"/>
        <v/>
      </c>
      <c r="BP517" t="str">
        <f t="shared" si="176"/>
        <v/>
      </c>
      <c r="BQ517" t="str">
        <f t="shared" si="177"/>
        <v/>
      </c>
      <c r="BR517" t="str">
        <f t="shared" si="178"/>
        <v/>
      </c>
      <c r="BS517" t="str">
        <f t="shared" si="179"/>
        <v/>
      </c>
      <c r="BT517" t="str">
        <f t="shared" si="180"/>
        <v/>
      </c>
      <c r="BU517" t="str">
        <f t="shared" si="181"/>
        <v/>
      </c>
      <c r="BV517" t="str">
        <f t="shared" si="182"/>
        <v/>
      </c>
      <c r="BW517">
        <f t="shared" si="183"/>
        <v>3</v>
      </c>
      <c r="BX517">
        <f t="shared" si="184"/>
        <v>1</v>
      </c>
      <c r="BY517">
        <f t="shared" si="185"/>
        <v>0</v>
      </c>
      <c r="BZ517">
        <f t="shared" si="186"/>
        <v>0</v>
      </c>
      <c r="CA517">
        <f t="shared" si="187"/>
        <v>0</v>
      </c>
      <c r="CB517">
        <f t="shared" si="188"/>
        <v>0</v>
      </c>
    </row>
    <row r="518" spans="1:80" x14ac:dyDescent="0.35">
      <c r="A518">
        <v>5.3693093999999997</v>
      </c>
      <c r="B518">
        <v>2010</v>
      </c>
      <c r="C518">
        <v>67</v>
      </c>
      <c r="D518">
        <v>0</v>
      </c>
      <c r="E518">
        <v>3</v>
      </c>
      <c r="F518">
        <v>1</v>
      </c>
      <c r="G518">
        <v>0</v>
      </c>
      <c r="H518">
        <v>48057</v>
      </c>
      <c r="I518">
        <v>16</v>
      </c>
      <c r="J518">
        <v>6</v>
      </c>
      <c r="K518">
        <v>248704</v>
      </c>
      <c r="L518">
        <v>3</v>
      </c>
      <c r="M518">
        <v>3</v>
      </c>
      <c r="N518">
        <v>1</v>
      </c>
      <c r="O518">
        <v>41071</v>
      </c>
      <c r="P518">
        <v>485</v>
      </c>
      <c r="Q518">
        <v>51883</v>
      </c>
      <c r="R518">
        <v>45342</v>
      </c>
      <c r="S518">
        <v>4280</v>
      </c>
      <c r="T518">
        <v>4241</v>
      </c>
      <c r="U518">
        <v>2809</v>
      </c>
      <c r="V518">
        <v>5533</v>
      </c>
      <c r="W518">
        <v>4168</v>
      </c>
      <c r="X518" t="s">
        <v>61</v>
      </c>
      <c r="Y518" t="s">
        <v>61</v>
      </c>
      <c r="Z518" t="s">
        <v>61</v>
      </c>
      <c r="AA518" t="s">
        <v>61</v>
      </c>
      <c r="AB518" t="s">
        <v>61</v>
      </c>
      <c r="AC518" t="s">
        <v>61</v>
      </c>
      <c r="AD518">
        <v>3768</v>
      </c>
      <c r="AE518">
        <v>3723</v>
      </c>
      <c r="AF518">
        <v>66</v>
      </c>
      <c r="AG518">
        <v>3606</v>
      </c>
      <c r="AH518">
        <v>8842</v>
      </c>
      <c r="AI518">
        <v>45</v>
      </c>
      <c r="AJ518" t="s">
        <v>62</v>
      </c>
      <c r="AK518" t="s">
        <v>62</v>
      </c>
      <c r="AL518" t="s">
        <v>62</v>
      </c>
      <c r="AM518" t="s">
        <v>62</v>
      </c>
      <c r="AN518" t="s">
        <v>62</v>
      </c>
      <c r="AO518" t="s">
        <v>62</v>
      </c>
      <c r="AP518" t="s">
        <v>62</v>
      </c>
      <c r="AQ518" t="s">
        <v>62</v>
      </c>
      <c r="AR518" t="s">
        <v>62</v>
      </c>
      <c r="AS518">
        <v>3</v>
      </c>
      <c r="AT518">
        <v>2</v>
      </c>
      <c r="AU518">
        <v>3</v>
      </c>
      <c r="AV518">
        <v>3</v>
      </c>
      <c r="AW518">
        <v>3</v>
      </c>
      <c r="AX518">
        <v>3</v>
      </c>
      <c r="AY518">
        <v>-99</v>
      </c>
      <c r="AZ518">
        <v>-99</v>
      </c>
      <c r="BA518">
        <v>-99</v>
      </c>
      <c r="BB518">
        <v>-99</v>
      </c>
      <c r="BC518">
        <v>-99</v>
      </c>
      <c r="BD518">
        <v>-99</v>
      </c>
      <c r="BE518">
        <v>-99</v>
      </c>
      <c r="BF518">
        <v>-99</v>
      </c>
      <c r="BG518">
        <v>-99</v>
      </c>
      <c r="BH518">
        <f t="shared" si="168"/>
        <v>3</v>
      </c>
      <c r="BI518" t="str">
        <f t="shared" si="169"/>
        <v/>
      </c>
      <c r="BJ518" t="str">
        <f t="shared" si="170"/>
        <v/>
      </c>
      <c r="BK518" t="str">
        <f t="shared" si="171"/>
        <v/>
      </c>
      <c r="BL518" t="str">
        <f t="shared" si="172"/>
        <v/>
      </c>
      <c r="BM518" t="str">
        <f t="shared" si="173"/>
        <v/>
      </c>
      <c r="BN518" t="str">
        <f t="shared" si="174"/>
        <v/>
      </c>
      <c r="BO518" t="str">
        <f t="shared" si="175"/>
        <v/>
      </c>
      <c r="BP518" t="str">
        <f t="shared" si="176"/>
        <v/>
      </c>
      <c r="BQ518" t="str">
        <f t="shared" si="177"/>
        <v/>
      </c>
      <c r="BR518" t="str">
        <f t="shared" si="178"/>
        <v/>
      </c>
      <c r="BS518" t="str">
        <f t="shared" si="179"/>
        <v/>
      </c>
      <c r="BT518" t="str">
        <f t="shared" si="180"/>
        <v/>
      </c>
      <c r="BU518" t="str">
        <f t="shared" si="181"/>
        <v/>
      </c>
      <c r="BV518" t="str">
        <f t="shared" si="182"/>
        <v/>
      </c>
      <c r="BW518">
        <f t="shared" si="183"/>
        <v>3</v>
      </c>
      <c r="BX518">
        <f t="shared" si="184"/>
        <v>1</v>
      </c>
      <c r="BY518">
        <f t="shared" si="185"/>
        <v>0</v>
      </c>
      <c r="BZ518">
        <f t="shared" si="186"/>
        <v>1</v>
      </c>
      <c r="CA518">
        <f t="shared" si="187"/>
        <v>1</v>
      </c>
      <c r="CB518">
        <f t="shared" si="188"/>
        <v>1</v>
      </c>
    </row>
    <row r="519" spans="1:80" x14ac:dyDescent="0.35">
      <c r="A519">
        <v>5.3693093999999997</v>
      </c>
      <c r="B519">
        <v>2010</v>
      </c>
      <c r="C519">
        <v>67</v>
      </c>
      <c r="D519">
        <v>0</v>
      </c>
      <c r="E519">
        <v>3</v>
      </c>
      <c r="F519">
        <v>1</v>
      </c>
      <c r="G519">
        <v>1</v>
      </c>
      <c r="H519">
        <v>48057</v>
      </c>
      <c r="I519">
        <v>17</v>
      </c>
      <c r="J519">
        <v>1</v>
      </c>
      <c r="K519">
        <v>350081</v>
      </c>
      <c r="L519">
        <v>4</v>
      </c>
      <c r="M519">
        <v>3</v>
      </c>
      <c r="N519">
        <v>5</v>
      </c>
      <c r="O519">
        <v>4271</v>
      </c>
      <c r="P519">
        <v>42843</v>
      </c>
      <c r="Q519">
        <v>41071</v>
      </c>
      <c r="R519">
        <v>29630</v>
      </c>
      <c r="S519">
        <v>2761</v>
      </c>
      <c r="T519">
        <v>41401</v>
      </c>
      <c r="U519" t="s">
        <v>64</v>
      </c>
      <c r="V519">
        <v>4148</v>
      </c>
      <c r="W519">
        <v>2859</v>
      </c>
      <c r="X519" t="s">
        <v>61</v>
      </c>
      <c r="Y519" t="s">
        <v>61</v>
      </c>
      <c r="Z519" t="s">
        <v>61</v>
      </c>
      <c r="AA519" t="s">
        <v>61</v>
      </c>
      <c r="AB519" t="s">
        <v>61</v>
      </c>
      <c r="AC519" t="s">
        <v>61</v>
      </c>
      <c r="AD519">
        <v>3768</v>
      </c>
      <c r="AE519">
        <v>66</v>
      </c>
      <c r="AF519">
        <v>3607</v>
      </c>
      <c r="AG519">
        <v>41</v>
      </c>
      <c r="AH519">
        <v>47</v>
      </c>
      <c r="AI519">
        <v>3722</v>
      </c>
      <c r="AJ519" t="s">
        <v>62</v>
      </c>
      <c r="AK519" t="s">
        <v>62</v>
      </c>
      <c r="AL519" t="s">
        <v>62</v>
      </c>
      <c r="AM519" t="s">
        <v>62</v>
      </c>
      <c r="AN519" t="s">
        <v>62</v>
      </c>
      <c r="AO519" t="s">
        <v>62</v>
      </c>
      <c r="AP519" t="s">
        <v>62</v>
      </c>
      <c r="AQ519" t="s">
        <v>62</v>
      </c>
      <c r="AR519" t="s">
        <v>62</v>
      </c>
      <c r="AS519">
        <v>3</v>
      </c>
      <c r="AT519">
        <v>3</v>
      </c>
      <c r="AU519">
        <v>3</v>
      </c>
      <c r="AV519">
        <v>3</v>
      </c>
      <c r="AW519">
        <v>3</v>
      </c>
      <c r="AX519">
        <v>1</v>
      </c>
      <c r="AY519">
        <v>-99</v>
      </c>
      <c r="AZ519">
        <v>-99</v>
      </c>
      <c r="BA519">
        <v>-99</v>
      </c>
      <c r="BB519">
        <v>-99</v>
      </c>
      <c r="BC519">
        <v>-99</v>
      </c>
      <c r="BD519">
        <v>-99</v>
      </c>
      <c r="BE519">
        <v>-99</v>
      </c>
      <c r="BF519">
        <v>-99</v>
      </c>
      <c r="BG519">
        <v>-99</v>
      </c>
      <c r="BH519">
        <f t="shared" si="168"/>
        <v>3</v>
      </c>
      <c r="BI519" t="str">
        <f t="shared" si="169"/>
        <v/>
      </c>
      <c r="BJ519" t="str">
        <f t="shared" si="170"/>
        <v/>
      </c>
      <c r="BK519" t="str">
        <f t="shared" si="171"/>
        <v/>
      </c>
      <c r="BL519" t="str">
        <f t="shared" si="172"/>
        <v/>
      </c>
      <c r="BM519" t="str">
        <f t="shared" si="173"/>
        <v/>
      </c>
      <c r="BN519" t="str">
        <f t="shared" si="174"/>
        <v/>
      </c>
      <c r="BO519" t="str">
        <f t="shared" si="175"/>
        <v/>
      </c>
      <c r="BP519" t="str">
        <f t="shared" si="176"/>
        <v/>
      </c>
      <c r="BQ519" t="str">
        <f t="shared" si="177"/>
        <v/>
      </c>
      <c r="BR519" t="str">
        <f t="shared" si="178"/>
        <v/>
      </c>
      <c r="BS519" t="str">
        <f t="shared" si="179"/>
        <v/>
      </c>
      <c r="BT519" t="str">
        <f t="shared" si="180"/>
        <v/>
      </c>
      <c r="BU519" t="str">
        <f t="shared" si="181"/>
        <v/>
      </c>
      <c r="BV519" t="str">
        <f t="shared" si="182"/>
        <v/>
      </c>
      <c r="BW519">
        <f t="shared" si="183"/>
        <v>3</v>
      </c>
      <c r="BX519">
        <f t="shared" si="184"/>
        <v>1</v>
      </c>
      <c r="BY519">
        <f t="shared" si="185"/>
        <v>0</v>
      </c>
      <c r="BZ519">
        <f t="shared" si="186"/>
        <v>1</v>
      </c>
      <c r="CA519">
        <f t="shared" si="187"/>
        <v>1</v>
      </c>
      <c r="CB519">
        <f t="shared" si="188"/>
        <v>0</v>
      </c>
    </row>
    <row r="520" spans="1:80" x14ac:dyDescent="0.35">
      <c r="A520">
        <v>5.3693093999999997</v>
      </c>
      <c r="B520">
        <v>2010</v>
      </c>
      <c r="C520">
        <v>67</v>
      </c>
      <c r="D520">
        <v>0</v>
      </c>
      <c r="E520">
        <v>1</v>
      </c>
      <c r="F520">
        <v>3</v>
      </c>
      <c r="G520">
        <v>0</v>
      </c>
      <c r="H520">
        <v>48057</v>
      </c>
      <c r="I520">
        <v>37</v>
      </c>
      <c r="J520">
        <v>1</v>
      </c>
      <c r="K520">
        <v>1337021</v>
      </c>
      <c r="L520">
        <v>2</v>
      </c>
      <c r="M520">
        <v>1</v>
      </c>
      <c r="N520">
        <v>5</v>
      </c>
      <c r="O520">
        <v>41401</v>
      </c>
      <c r="P520">
        <v>4111</v>
      </c>
      <c r="Q520" t="s">
        <v>64</v>
      </c>
      <c r="R520">
        <v>4148</v>
      </c>
      <c r="S520">
        <v>4019</v>
      </c>
      <c r="T520">
        <v>2724</v>
      </c>
      <c r="U520">
        <v>25000</v>
      </c>
      <c r="V520">
        <v>53081</v>
      </c>
      <c r="W520">
        <v>2749</v>
      </c>
      <c r="X520" t="s">
        <v>61</v>
      </c>
      <c r="Y520" t="s">
        <v>61</v>
      </c>
      <c r="Z520" t="s">
        <v>61</v>
      </c>
      <c r="AA520" t="s">
        <v>61</v>
      </c>
      <c r="AB520" t="s">
        <v>61</v>
      </c>
      <c r="AC520" t="s">
        <v>61</v>
      </c>
      <c r="AD520">
        <v>66</v>
      </c>
      <c r="AE520">
        <v>3722</v>
      </c>
      <c r="AF520">
        <v>3607</v>
      </c>
      <c r="AG520">
        <v>3768</v>
      </c>
      <c r="AH520">
        <v>41</v>
      </c>
      <c r="AI520">
        <v>47</v>
      </c>
      <c r="AJ520" t="s">
        <v>62</v>
      </c>
      <c r="AK520" t="s">
        <v>62</v>
      </c>
      <c r="AL520" t="s">
        <v>62</v>
      </c>
      <c r="AM520" t="s">
        <v>62</v>
      </c>
      <c r="AN520" t="s">
        <v>62</v>
      </c>
      <c r="AO520" t="s">
        <v>62</v>
      </c>
      <c r="AP520" t="s">
        <v>62</v>
      </c>
      <c r="AQ520" t="s">
        <v>62</v>
      </c>
      <c r="AR520" t="s">
        <v>62</v>
      </c>
      <c r="AS520">
        <v>3</v>
      </c>
      <c r="AT520">
        <v>2</v>
      </c>
      <c r="AU520">
        <v>3</v>
      </c>
      <c r="AV520">
        <v>3</v>
      </c>
      <c r="AW520">
        <v>3</v>
      </c>
      <c r="AX520">
        <v>3</v>
      </c>
      <c r="AY520">
        <v>-99</v>
      </c>
      <c r="AZ520">
        <v>-99</v>
      </c>
      <c r="BA520">
        <v>-99</v>
      </c>
      <c r="BB520">
        <v>-99</v>
      </c>
      <c r="BC520">
        <v>-99</v>
      </c>
      <c r="BD520">
        <v>-99</v>
      </c>
      <c r="BE520">
        <v>-99</v>
      </c>
      <c r="BF520">
        <v>-99</v>
      </c>
      <c r="BG520">
        <v>-99</v>
      </c>
      <c r="BH520" t="str">
        <f t="shared" si="168"/>
        <v/>
      </c>
      <c r="BI520" t="str">
        <f t="shared" si="169"/>
        <v/>
      </c>
      <c r="BJ520" t="str">
        <f t="shared" si="170"/>
        <v/>
      </c>
      <c r="BK520">
        <f t="shared" si="171"/>
        <v>3</v>
      </c>
      <c r="BL520" t="str">
        <f t="shared" si="172"/>
        <v/>
      </c>
      <c r="BM520" t="str">
        <f t="shared" si="173"/>
        <v/>
      </c>
      <c r="BN520" t="str">
        <f t="shared" si="174"/>
        <v/>
      </c>
      <c r="BO520" t="str">
        <f t="shared" si="175"/>
        <v/>
      </c>
      <c r="BP520" t="str">
        <f t="shared" si="176"/>
        <v/>
      </c>
      <c r="BQ520" t="str">
        <f t="shared" si="177"/>
        <v/>
      </c>
      <c r="BR520" t="str">
        <f t="shared" si="178"/>
        <v/>
      </c>
      <c r="BS520" t="str">
        <f t="shared" si="179"/>
        <v/>
      </c>
      <c r="BT520" t="str">
        <f t="shared" si="180"/>
        <v/>
      </c>
      <c r="BU520" t="str">
        <f t="shared" si="181"/>
        <v/>
      </c>
      <c r="BV520" t="str">
        <f t="shared" si="182"/>
        <v/>
      </c>
      <c r="BW520">
        <f t="shared" si="183"/>
        <v>3</v>
      </c>
      <c r="BX520">
        <f t="shared" si="184"/>
        <v>1</v>
      </c>
      <c r="BY520">
        <f t="shared" si="185"/>
        <v>0</v>
      </c>
      <c r="BZ520">
        <f t="shared" si="186"/>
        <v>0</v>
      </c>
      <c r="CA520">
        <f t="shared" si="187"/>
        <v>0</v>
      </c>
      <c r="CB520">
        <f t="shared" si="188"/>
        <v>0</v>
      </c>
    </row>
    <row r="521" spans="1:80" x14ac:dyDescent="0.35">
      <c r="A521">
        <v>5.3693093999999997</v>
      </c>
      <c r="B521">
        <v>2010</v>
      </c>
      <c r="C521">
        <v>67</v>
      </c>
      <c r="D521">
        <v>0</v>
      </c>
      <c r="E521">
        <v>3</v>
      </c>
      <c r="F521">
        <v>1</v>
      </c>
      <c r="G521">
        <v>0</v>
      </c>
      <c r="H521">
        <v>48057</v>
      </c>
      <c r="I521">
        <v>1</v>
      </c>
      <c r="J521">
        <v>1</v>
      </c>
      <c r="K521">
        <v>146061</v>
      </c>
      <c r="L521">
        <v>-9</v>
      </c>
      <c r="M521">
        <v>3</v>
      </c>
      <c r="N521">
        <v>1</v>
      </c>
      <c r="O521">
        <v>41401</v>
      </c>
      <c r="P521">
        <v>42833</v>
      </c>
      <c r="Q521">
        <v>40201</v>
      </c>
      <c r="R521">
        <v>4280</v>
      </c>
      <c r="S521">
        <v>4401</v>
      </c>
      <c r="T521">
        <v>25000</v>
      </c>
      <c r="U521">
        <v>2449</v>
      </c>
      <c r="V521">
        <v>2749</v>
      </c>
      <c r="W521">
        <v>2724</v>
      </c>
      <c r="X521" t="s">
        <v>61</v>
      </c>
      <c r="Y521" t="s">
        <v>61</v>
      </c>
      <c r="Z521" t="s">
        <v>61</v>
      </c>
      <c r="AA521" t="s">
        <v>61</v>
      </c>
      <c r="AB521" t="s">
        <v>61</v>
      </c>
      <c r="AC521" t="s">
        <v>61</v>
      </c>
      <c r="AD521">
        <v>3768</v>
      </c>
      <c r="AE521">
        <v>3723</v>
      </c>
      <c r="AF521">
        <v>3950</v>
      </c>
      <c r="AG521">
        <v>66</v>
      </c>
      <c r="AH521">
        <v>8872</v>
      </c>
      <c r="AI521">
        <v>8841</v>
      </c>
      <c r="AJ521" t="s">
        <v>62</v>
      </c>
      <c r="AK521" t="s">
        <v>62</v>
      </c>
      <c r="AL521" t="s">
        <v>62</v>
      </c>
      <c r="AM521" t="s">
        <v>62</v>
      </c>
      <c r="AN521" t="s">
        <v>62</v>
      </c>
      <c r="AO521" t="s">
        <v>62</v>
      </c>
      <c r="AP521" t="s">
        <v>62</v>
      </c>
      <c r="AQ521" t="s">
        <v>62</v>
      </c>
      <c r="AR521" t="s">
        <v>62</v>
      </c>
      <c r="AS521">
        <v>3</v>
      </c>
      <c r="AT521">
        <v>0</v>
      </c>
      <c r="AU521">
        <v>0</v>
      </c>
      <c r="AV521">
        <v>3</v>
      </c>
      <c r="AW521">
        <v>1</v>
      </c>
      <c r="AX521">
        <v>0</v>
      </c>
      <c r="AY521">
        <v>-99</v>
      </c>
      <c r="AZ521">
        <v>-99</v>
      </c>
      <c r="BA521">
        <v>-99</v>
      </c>
      <c r="BB521">
        <v>-99</v>
      </c>
      <c r="BC521">
        <v>-99</v>
      </c>
      <c r="BD521">
        <v>-99</v>
      </c>
      <c r="BE521">
        <v>-99</v>
      </c>
      <c r="BF521">
        <v>-99</v>
      </c>
      <c r="BG521">
        <v>-99</v>
      </c>
      <c r="BH521">
        <f t="shared" si="168"/>
        <v>3</v>
      </c>
      <c r="BI521" t="str">
        <f t="shared" si="169"/>
        <v/>
      </c>
      <c r="BJ521" t="str">
        <f t="shared" si="170"/>
        <v/>
      </c>
      <c r="BK521" t="str">
        <f t="shared" si="171"/>
        <v/>
      </c>
      <c r="BL521" t="str">
        <f t="shared" si="172"/>
        <v/>
      </c>
      <c r="BM521" t="str">
        <f t="shared" si="173"/>
        <v/>
      </c>
      <c r="BN521" t="str">
        <f t="shared" si="174"/>
        <v/>
      </c>
      <c r="BO521" t="str">
        <f t="shared" si="175"/>
        <v/>
      </c>
      <c r="BP521" t="str">
        <f t="shared" si="176"/>
        <v/>
      </c>
      <c r="BQ521" t="str">
        <f t="shared" si="177"/>
        <v/>
      </c>
      <c r="BR521" t="str">
        <f t="shared" si="178"/>
        <v/>
      </c>
      <c r="BS521" t="str">
        <f t="shared" si="179"/>
        <v/>
      </c>
      <c r="BT521" t="str">
        <f t="shared" si="180"/>
        <v/>
      </c>
      <c r="BU521" t="str">
        <f t="shared" si="181"/>
        <v/>
      </c>
      <c r="BV521" t="str">
        <f t="shared" si="182"/>
        <v/>
      </c>
      <c r="BW521">
        <f t="shared" si="183"/>
        <v>3</v>
      </c>
      <c r="BX521">
        <f t="shared" si="184"/>
        <v>1</v>
      </c>
      <c r="BY521">
        <f t="shared" si="185"/>
        <v>0</v>
      </c>
      <c r="BZ521">
        <f t="shared" si="186"/>
        <v>0</v>
      </c>
      <c r="CA521">
        <f t="shared" si="187"/>
        <v>0</v>
      </c>
      <c r="CB521">
        <f t="shared" si="188"/>
        <v>1</v>
      </c>
    </row>
    <row r="522" spans="1:80" x14ac:dyDescent="0.35">
      <c r="A522">
        <v>4.8175211999999998</v>
      </c>
      <c r="B522">
        <v>2010</v>
      </c>
      <c r="C522">
        <v>67</v>
      </c>
      <c r="D522">
        <v>0</v>
      </c>
      <c r="E522">
        <v>1</v>
      </c>
      <c r="F522">
        <v>4</v>
      </c>
      <c r="G522">
        <v>0</v>
      </c>
      <c r="H522">
        <v>48068</v>
      </c>
      <c r="I522">
        <v>9</v>
      </c>
      <c r="J522">
        <v>1</v>
      </c>
      <c r="K522">
        <v>322383</v>
      </c>
      <c r="L522">
        <v>3</v>
      </c>
      <c r="M522">
        <v>2</v>
      </c>
      <c r="N522">
        <v>5</v>
      </c>
      <c r="O522">
        <v>85220</v>
      </c>
      <c r="P522">
        <v>85200</v>
      </c>
      <c r="Q522">
        <v>41071</v>
      </c>
      <c r="R522">
        <v>496</v>
      </c>
      <c r="S522">
        <v>2871</v>
      </c>
      <c r="T522">
        <v>2948</v>
      </c>
      <c r="U522">
        <v>40390</v>
      </c>
      <c r="V522">
        <v>920</v>
      </c>
      <c r="W522" t="s">
        <v>61</v>
      </c>
      <c r="X522" t="s">
        <v>61</v>
      </c>
      <c r="Y522" t="s">
        <v>61</v>
      </c>
      <c r="Z522" t="s">
        <v>61</v>
      </c>
      <c r="AA522" t="s">
        <v>61</v>
      </c>
      <c r="AB522" t="s">
        <v>61</v>
      </c>
      <c r="AC522" t="s">
        <v>61</v>
      </c>
      <c r="AD522">
        <v>66</v>
      </c>
      <c r="AE522">
        <v>3768</v>
      </c>
      <c r="AF522">
        <v>3607</v>
      </c>
      <c r="AG522">
        <v>46</v>
      </c>
      <c r="AH522">
        <v>41</v>
      </c>
      <c r="AI522">
        <v>9905</v>
      </c>
      <c r="AJ522" t="s">
        <v>62</v>
      </c>
      <c r="AK522" t="s">
        <v>62</v>
      </c>
      <c r="AL522" t="s">
        <v>62</v>
      </c>
      <c r="AM522" t="s">
        <v>62</v>
      </c>
      <c r="AN522" t="s">
        <v>62</v>
      </c>
      <c r="AO522" t="s">
        <v>62</v>
      </c>
      <c r="AP522" t="s">
        <v>62</v>
      </c>
      <c r="AQ522" t="s">
        <v>62</v>
      </c>
      <c r="AR522" t="s">
        <v>62</v>
      </c>
      <c r="AS522">
        <v>3</v>
      </c>
      <c r="AT522">
        <v>3</v>
      </c>
      <c r="AU522">
        <v>3</v>
      </c>
      <c r="AV522">
        <v>3</v>
      </c>
      <c r="AW522">
        <v>3</v>
      </c>
      <c r="AX522">
        <v>0</v>
      </c>
      <c r="AY522">
        <v>-99</v>
      </c>
      <c r="AZ522">
        <v>-99</v>
      </c>
      <c r="BA522">
        <v>-99</v>
      </c>
      <c r="BB522">
        <v>-99</v>
      </c>
      <c r="BC522">
        <v>-99</v>
      </c>
      <c r="BD522">
        <v>-99</v>
      </c>
      <c r="BE522">
        <v>-99</v>
      </c>
      <c r="BF522">
        <v>-99</v>
      </c>
      <c r="BG522">
        <v>-99</v>
      </c>
      <c r="BH522" t="str">
        <f t="shared" si="168"/>
        <v/>
      </c>
      <c r="BI522">
        <f t="shared" si="169"/>
        <v>3</v>
      </c>
      <c r="BJ522" t="str">
        <f t="shared" si="170"/>
        <v/>
      </c>
      <c r="BK522" t="str">
        <f t="shared" si="171"/>
        <v/>
      </c>
      <c r="BL522" t="str">
        <f t="shared" si="172"/>
        <v/>
      </c>
      <c r="BM522" t="str">
        <f t="shared" si="173"/>
        <v/>
      </c>
      <c r="BN522" t="str">
        <f t="shared" si="174"/>
        <v/>
      </c>
      <c r="BO522" t="str">
        <f t="shared" si="175"/>
        <v/>
      </c>
      <c r="BP522" t="str">
        <f t="shared" si="176"/>
        <v/>
      </c>
      <c r="BQ522" t="str">
        <f t="shared" si="177"/>
        <v/>
      </c>
      <c r="BR522" t="str">
        <f t="shared" si="178"/>
        <v/>
      </c>
      <c r="BS522" t="str">
        <f t="shared" si="179"/>
        <v/>
      </c>
      <c r="BT522" t="str">
        <f t="shared" si="180"/>
        <v/>
      </c>
      <c r="BU522" t="str">
        <f t="shared" si="181"/>
        <v/>
      </c>
      <c r="BV522" t="str">
        <f t="shared" si="182"/>
        <v/>
      </c>
      <c r="BW522">
        <f t="shared" si="183"/>
        <v>3</v>
      </c>
      <c r="BX522">
        <f t="shared" si="184"/>
        <v>1</v>
      </c>
      <c r="BY522">
        <f t="shared" si="185"/>
        <v>0</v>
      </c>
      <c r="BZ522">
        <f t="shared" si="186"/>
        <v>1</v>
      </c>
      <c r="CA522">
        <f t="shared" si="187"/>
        <v>1</v>
      </c>
      <c r="CB522">
        <f t="shared" si="188"/>
        <v>0</v>
      </c>
    </row>
    <row r="523" spans="1:80" x14ac:dyDescent="0.35">
      <c r="A523">
        <v>4.8175211999999998</v>
      </c>
      <c r="B523">
        <v>2010</v>
      </c>
      <c r="C523">
        <v>67</v>
      </c>
      <c r="D523">
        <v>0</v>
      </c>
      <c r="E523">
        <v>1</v>
      </c>
      <c r="F523">
        <v>-9</v>
      </c>
      <c r="G523">
        <v>0</v>
      </c>
      <c r="H523">
        <v>48099</v>
      </c>
      <c r="I523">
        <v>33</v>
      </c>
      <c r="J523">
        <v>6</v>
      </c>
      <c r="K523">
        <v>806737</v>
      </c>
      <c r="L523">
        <v>1</v>
      </c>
      <c r="M523">
        <v>3</v>
      </c>
      <c r="N523">
        <v>5</v>
      </c>
      <c r="O523">
        <v>41091</v>
      </c>
      <c r="P523">
        <v>51881</v>
      </c>
      <c r="Q523">
        <v>4233</v>
      </c>
      <c r="R523">
        <v>78551</v>
      </c>
      <c r="S523">
        <v>2762</v>
      </c>
      <c r="T523">
        <v>42840</v>
      </c>
      <c r="U523">
        <v>41092</v>
      </c>
      <c r="V523">
        <v>4280</v>
      </c>
      <c r="W523">
        <v>4142</v>
      </c>
      <c r="X523">
        <v>49121</v>
      </c>
      <c r="Y523">
        <v>4239</v>
      </c>
      <c r="Z523">
        <v>4254</v>
      </c>
      <c r="AA523">
        <v>4139</v>
      </c>
      <c r="AB523">
        <v>3963</v>
      </c>
      <c r="AC523">
        <v>44020</v>
      </c>
      <c r="AD523">
        <v>3768</v>
      </c>
      <c r="AE523">
        <v>3722</v>
      </c>
      <c r="AF523">
        <v>9671</v>
      </c>
      <c r="AG523">
        <v>66</v>
      </c>
      <c r="AH523">
        <v>9960</v>
      </c>
      <c r="AI523">
        <v>8872</v>
      </c>
      <c r="AJ523">
        <v>370</v>
      </c>
      <c r="AK523">
        <v>9904</v>
      </c>
      <c r="AL523">
        <v>9920</v>
      </c>
      <c r="AM523">
        <v>8853</v>
      </c>
      <c r="AN523">
        <v>8856</v>
      </c>
      <c r="AO523">
        <v>3606</v>
      </c>
      <c r="AP523">
        <v>48</v>
      </c>
      <c r="AQ523">
        <v>41</v>
      </c>
      <c r="AR523">
        <v>9604</v>
      </c>
      <c r="AS523">
        <v>3</v>
      </c>
      <c r="AT523">
        <v>3</v>
      </c>
      <c r="AU523">
        <v>3</v>
      </c>
      <c r="AV523">
        <v>3</v>
      </c>
      <c r="AW523">
        <v>3</v>
      </c>
      <c r="AX523">
        <v>3</v>
      </c>
      <c r="AY523">
        <v>3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3</v>
      </c>
      <c r="BF523">
        <v>3</v>
      </c>
      <c r="BG523">
        <v>3</v>
      </c>
      <c r="BH523">
        <f t="shared" si="168"/>
        <v>3</v>
      </c>
      <c r="BI523" t="str">
        <f t="shared" si="169"/>
        <v/>
      </c>
      <c r="BJ523" t="str">
        <f t="shared" si="170"/>
        <v/>
      </c>
      <c r="BK523" t="str">
        <f t="shared" si="171"/>
        <v/>
      </c>
      <c r="BL523" t="str">
        <f t="shared" si="172"/>
        <v/>
      </c>
      <c r="BM523" t="str">
        <f t="shared" si="173"/>
        <v/>
      </c>
      <c r="BN523" t="str">
        <f t="shared" si="174"/>
        <v/>
      </c>
      <c r="BO523" t="str">
        <f t="shared" si="175"/>
        <v/>
      </c>
      <c r="BP523" t="str">
        <f t="shared" si="176"/>
        <v/>
      </c>
      <c r="BQ523" t="str">
        <f t="shared" si="177"/>
        <v/>
      </c>
      <c r="BR523" t="str">
        <f t="shared" si="178"/>
        <v/>
      </c>
      <c r="BS523" t="str">
        <f t="shared" si="179"/>
        <v/>
      </c>
      <c r="BT523" t="str">
        <f t="shared" si="180"/>
        <v/>
      </c>
      <c r="BU523" t="str">
        <f t="shared" si="181"/>
        <v/>
      </c>
      <c r="BV523" t="str">
        <f t="shared" si="182"/>
        <v/>
      </c>
      <c r="BW523">
        <f t="shared" si="183"/>
        <v>3</v>
      </c>
      <c r="BX523">
        <f t="shared" si="184"/>
        <v>1</v>
      </c>
      <c r="BY523">
        <f t="shared" si="185"/>
        <v>1</v>
      </c>
      <c r="BZ523">
        <f t="shared" si="186"/>
        <v>2</v>
      </c>
      <c r="CA523">
        <f t="shared" si="187"/>
        <v>2</v>
      </c>
      <c r="CB523">
        <f t="shared" si="188"/>
        <v>1</v>
      </c>
    </row>
    <row r="524" spans="1:80" x14ac:dyDescent="0.35">
      <c r="A524">
        <v>4.6712274000000003</v>
      </c>
      <c r="B524">
        <v>2010</v>
      </c>
      <c r="C524">
        <v>67</v>
      </c>
      <c r="D524">
        <v>0</v>
      </c>
      <c r="E524">
        <v>3</v>
      </c>
      <c r="F524">
        <v>-9</v>
      </c>
      <c r="G524">
        <v>0</v>
      </c>
      <c r="H524">
        <v>48534</v>
      </c>
      <c r="I524">
        <v>1</v>
      </c>
      <c r="J524">
        <v>1</v>
      </c>
      <c r="K524">
        <v>52204</v>
      </c>
      <c r="L524">
        <v>2</v>
      </c>
      <c r="M524">
        <v>2</v>
      </c>
      <c r="N524">
        <v>1</v>
      </c>
      <c r="O524">
        <v>42823</v>
      </c>
      <c r="P524">
        <v>5849</v>
      </c>
      <c r="Q524">
        <v>3844</v>
      </c>
      <c r="R524">
        <v>44102</v>
      </c>
      <c r="S524">
        <v>5854</v>
      </c>
      <c r="T524">
        <v>78552</v>
      </c>
      <c r="U524">
        <v>78551</v>
      </c>
      <c r="V524">
        <v>42731</v>
      </c>
      <c r="W524">
        <v>486</v>
      </c>
      <c r="X524">
        <v>4142</v>
      </c>
      <c r="Y524">
        <v>51881</v>
      </c>
      <c r="Z524">
        <v>99592</v>
      </c>
      <c r="AA524">
        <v>4275</v>
      </c>
      <c r="AB524">
        <v>4111</v>
      </c>
      <c r="AC524">
        <v>99812</v>
      </c>
      <c r="AD524">
        <v>3965</v>
      </c>
      <c r="AE524">
        <v>66</v>
      </c>
      <c r="AF524">
        <v>3768</v>
      </c>
      <c r="AG524">
        <v>3607</v>
      </c>
      <c r="AH524">
        <v>8854</v>
      </c>
      <c r="AI524">
        <v>3723</v>
      </c>
      <c r="AJ524">
        <v>45</v>
      </c>
      <c r="AK524">
        <v>8872</v>
      </c>
      <c r="AL524">
        <v>8801</v>
      </c>
      <c r="AM524">
        <v>8875</v>
      </c>
      <c r="AN524">
        <v>43</v>
      </c>
      <c r="AO524">
        <v>3722</v>
      </c>
      <c r="AP524">
        <v>8853</v>
      </c>
      <c r="AQ524">
        <v>9604</v>
      </c>
      <c r="AR524">
        <v>9672</v>
      </c>
      <c r="AS524">
        <v>2</v>
      </c>
      <c r="AT524">
        <v>1</v>
      </c>
      <c r="AU524">
        <v>3</v>
      </c>
      <c r="AV524">
        <v>1</v>
      </c>
      <c r="AW524">
        <v>1</v>
      </c>
      <c r="AX524">
        <v>1</v>
      </c>
      <c r="AY524">
        <v>1</v>
      </c>
      <c r="AZ524">
        <v>3</v>
      </c>
      <c r="BA524">
        <v>2</v>
      </c>
      <c r="BB524">
        <v>2</v>
      </c>
      <c r="BC524">
        <v>1</v>
      </c>
      <c r="BD524">
        <v>3</v>
      </c>
      <c r="BE524">
        <v>3</v>
      </c>
      <c r="BF524">
        <v>2</v>
      </c>
      <c r="BG524">
        <v>2</v>
      </c>
      <c r="BH524" t="str">
        <f t="shared" si="168"/>
        <v/>
      </c>
      <c r="BI524" t="str">
        <f t="shared" si="169"/>
        <v/>
      </c>
      <c r="BJ524">
        <f t="shared" si="170"/>
        <v>3</v>
      </c>
      <c r="BK524" t="str">
        <f t="shared" si="171"/>
        <v/>
      </c>
      <c r="BL524" t="str">
        <f t="shared" si="172"/>
        <v/>
      </c>
      <c r="BM524" t="str">
        <f t="shared" si="173"/>
        <v/>
      </c>
      <c r="BN524" t="str">
        <f t="shared" si="174"/>
        <v/>
      </c>
      <c r="BO524" t="str">
        <f t="shared" si="175"/>
        <v/>
      </c>
      <c r="BP524" t="str">
        <f t="shared" si="176"/>
        <v/>
      </c>
      <c r="BQ524" t="str">
        <f t="shared" si="177"/>
        <v/>
      </c>
      <c r="BR524" t="str">
        <f t="shared" si="178"/>
        <v/>
      </c>
      <c r="BS524" t="str">
        <f t="shared" si="179"/>
        <v/>
      </c>
      <c r="BT524" t="str">
        <f t="shared" si="180"/>
        <v/>
      </c>
      <c r="BU524" t="str">
        <f t="shared" si="181"/>
        <v/>
      </c>
      <c r="BV524" t="str">
        <f t="shared" si="182"/>
        <v/>
      </c>
      <c r="BW524">
        <f t="shared" si="183"/>
        <v>3</v>
      </c>
      <c r="BX524">
        <f t="shared" si="184"/>
        <v>1</v>
      </c>
      <c r="BY524">
        <f t="shared" si="185"/>
        <v>1</v>
      </c>
      <c r="BZ524">
        <f t="shared" si="186"/>
        <v>0</v>
      </c>
      <c r="CA524">
        <f t="shared" si="187"/>
        <v>0</v>
      </c>
      <c r="CB524">
        <f t="shared" si="188"/>
        <v>0</v>
      </c>
    </row>
    <row r="525" spans="1:80" x14ac:dyDescent="0.35">
      <c r="A525">
        <v>5.6696948000000003</v>
      </c>
      <c r="B525">
        <v>2011</v>
      </c>
      <c r="C525">
        <v>67</v>
      </c>
      <c r="D525">
        <v>1</v>
      </c>
      <c r="E525">
        <v>1</v>
      </c>
      <c r="F525">
        <v>-9</v>
      </c>
      <c r="G525">
        <v>0</v>
      </c>
      <c r="H525">
        <v>4088</v>
      </c>
      <c r="I525">
        <v>11</v>
      </c>
      <c r="J525">
        <v>1</v>
      </c>
      <c r="K525">
        <v>295177</v>
      </c>
      <c r="L525">
        <v>1</v>
      </c>
      <c r="M525">
        <v>2</v>
      </c>
      <c r="N525">
        <v>20</v>
      </c>
      <c r="O525">
        <v>4271</v>
      </c>
      <c r="P525">
        <v>42821</v>
      </c>
      <c r="Q525">
        <v>4254</v>
      </c>
      <c r="R525">
        <v>41401</v>
      </c>
      <c r="S525">
        <v>4280</v>
      </c>
      <c r="T525">
        <v>4019</v>
      </c>
      <c r="U525">
        <v>4148</v>
      </c>
      <c r="V525">
        <v>53081</v>
      </c>
      <c r="W525">
        <v>4240</v>
      </c>
      <c r="X525" t="s">
        <v>76</v>
      </c>
      <c r="Y525" t="s">
        <v>61</v>
      </c>
      <c r="Z525" t="s">
        <v>61</v>
      </c>
      <c r="AA525" t="s">
        <v>61</v>
      </c>
      <c r="AB525" t="s">
        <v>61</v>
      </c>
      <c r="AC525" t="s">
        <v>61</v>
      </c>
      <c r="AD525">
        <v>3768</v>
      </c>
      <c r="AE525">
        <v>3722</v>
      </c>
      <c r="AF525">
        <v>66</v>
      </c>
      <c r="AG525">
        <v>3794</v>
      </c>
      <c r="AH525">
        <v>8853</v>
      </c>
      <c r="AI525">
        <v>8856</v>
      </c>
      <c r="AJ525">
        <v>3722</v>
      </c>
      <c r="AK525">
        <v>8853</v>
      </c>
      <c r="AL525">
        <v>8856</v>
      </c>
      <c r="AM525">
        <v>3606</v>
      </c>
      <c r="AN525">
        <v>46</v>
      </c>
      <c r="AO525">
        <v>41</v>
      </c>
      <c r="AP525">
        <v>8867</v>
      </c>
      <c r="AQ525">
        <v>8949</v>
      </c>
      <c r="AR525" t="s">
        <v>62</v>
      </c>
      <c r="AS525">
        <v>4</v>
      </c>
      <c r="AT525">
        <v>1</v>
      </c>
      <c r="AU525">
        <v>4</v>
      </c>
      <c r="AV525">
        <v>6</v>
      </c>
      <c r="AW525">
        <v>1</v>
      </c>
      <c r="AX525">
        <v>1</v>
      </c>
      <c r="AY525">
        <v>-99</v>
      </c>
      <c r="AZ525">
        <v>-99</v>
      </c>
      <c r="BA525">
        <v>-99</v>
      </c>
      <c r="BB525">
        <v>-99</v>
      </c>
      <c r="BC525">
        <v>-99</v>
      </c>
      <c r="BD525">
        <v>-99</v>
      </c>
      <c r="BE525">
        <v>-99</v>
      </c>
      <c r="BF525">
        <v>-99</v>
      </c>
      <c r="BG525">
        <v>-99</v>
      </c>
      <c r="BH525">
        <f t="shared" si="168"/>
        <v>4</v>
      </c>
      <c r="BI525" t="str">
        <f t="shared" si="169"/>
        <v/>
      </c>
      <c r="BJ525" t="str">
        <f t="shared" si="170"/>
        <v/>
      </c>
      <c r="BK525" t="str">
        <f t="shared" si="171"/>
        <v/>
      </c>
      <c r="BL525" t="str">
        <f t="shared" si="172"/>
        <v/>
      </c>
      <c r="BM525" t="str">
        <f t="shared" si="173"/>
        <v/>
      </c>
      <c r="BN525" t="str">
        <f t="shared" si="174"/>
        <v/>
      </c>
      <c r="BO525" t="str">
        <f t="shared" si="175"/>
        <v/>
      </c>
      <c r="BP525" t="str">
        <f t="shared" si="176"/>
        <v/>
      </c>
      <c r="BQ525" t="str">
        <f t="shared" si="177"/>
        <v/>
      </c>
      <c r="BR525" t="str">
        <f t="shared" si="178"/>
        <v/>
      </c>
      <c r="BS525" t="str">
        <f t="shared" si="179"/>
        <v/>
      </c>
      <c r="BT525" t="str">
        <f t="shared" si="180"/>
        <v/>
      </c>
      <c r="BU525" t="str">
        <f t="shared" si="181"/>
        <v/>
      </c>
      <c r="BV525" t="str">
        <f t="shared" si="182"/>
        <v/>
      </c>
      <c r="BW525">
        <f t="shared" si="183"/>
        <v>4</v>
      </c>
      <c r="BX525">
        <f t="shared" si="184"/>
        <v>1</v>
      </c>
      <c r="BY525">
        <f t="shared" si="185"/>
        <v>0</v>
      </c>
      <c r="BZ525">
        <f t="shared" si="186"/>
        <v>0</v>
      </c>
      <c r="CA525">
        <f t="shared" si="187"/>
        <v>0</v>
      </c>
      <c r="CB525">
        <f t="shared" si="188"/>
        <v>1</v>
      </c>
    </row>
    <row r="526" spans="1:80" x14ac:dyDescent="0.35">
      <c r="A526">
        <v>5.6319147999999997</v>
      </c>
      <c r="B526">
        <v>2011</v>
      </c>
      <c r="C526">
        <v>67</v>
      </c>
      <c r="D526">
        <v>0</v>
      </c>
      <c r="E526">
        <v>1</v>
      </c>
      <c r="F526">
        <v>-9</v>
      </c>
      <c r="G526">
        <v>0</v>
      </c>
      <c r="H526">
        <v>6641</v>
      </c>
      <c r="I526">
        <v>6</v>
      </c>
      <c r="J526">
        <v>3</v>
      </c>
      <c r="K526">
        <v>286813</v>
      </c>
      <c r="L526">
        <v>2</v>
      </c>
      <c r="M526">
        <v>-9</v>
      </c>
      <c r="N526">
        <v>1</v>
      </c>
      <c r="O526">
        <v>4280</v>
      </c>
      <c r="P526">
        <v>4271</v>
      </c>
      <c r="Q526" t="s">
        <v>66</v>
      </c>
      <c r="R526">
        <v>5730</v>
      </c>
      <c r="S526">
        <v>4240</v>
      </c>
      <c r="T526">
        <v>5180</v>
      </c>
      <c r="U526">
        <v>5859</v>
      </c>
      <c r="V526">
        <v>2869</v>
      </c>
      <c r="W526">
        <v>42731</v>
      </c>
      <c r="X526">
        <v>4254</v>
      </c>
      <c r="Y526">
        <v>4660</v>
      </c>
      <c r="Z526">
        <v>2761</v>
      </c>
      <c r="AA526">
        <v>4168</v>
      </c>
      <c r="AB526">
        <v>4918</v>
      </c>
      <c r="AC526">
        <v>51881</v>
      </c>
      <c r="AD526">
        <v>3766</v>
      </c>
      <c r="AE526">
        <v>3961</v>
      </c>
      <c r="AF526">
        <v>3323</v>
      </c>
      <c r="AG526">
        <v>9907</v>
      </c>
      <c r="AH526">
        <v>9904</v>
      </c>
      <c r="AI526">
        <v>9905</v>
      </c>
      <c r="AJ526">
        <v>3768</v>
      </c>
      <c r="AK526">
        <v>8853</v>
      </c>
      <c r="AL526">
        <v>8856</v>
      </c>
      <c r="AM526">
        <v>3723</v>
      </c>
      <c r="AN526">
        <v>9906</v>
      </c>
      <c r="AO526">
        <v>8872</v>
      </c>
      <c r="AP526" t="s">
        <v>62</v>
      </c>
      <c r="AQ526" t="s">
        <v>62</v>
      </c>
      <c r="AR526" t="s">
        <v>62</v>
      </c>
      <c r="AS526">
        <v>6</v>
      </c>
      <c r="AT526">
        <v>6</v>
      </c>
      <c r="AU526">
        <v>6</v>
      </c>
      <c r="AV526">
        <v>6</v>
      </c>
      <c r="AW526">
        <v>6</v>
      </c>
      <c r="AX526">
        <v>6</v>
      </c>
      <c r="AY526">
        <v>5</v>
      </c>
      <c r="AZ526">
        <v>5</v>
      </c>
      <c r="BA526">
        <v>5</v>
      </c>
      <c r="BB526">
        <v>5</v>
      </c>
      <c r="BC526">
        <v>6</v>
      </c>
      <c r="BD526">
        <v>6</v>
      </c>
      <c r="BE526">
        <v>-99</v>
      </c>
      <c r="BF526">
        <v>-99</v>
      </c>
      <c r="BG526">
        <v>-99</v>
      </c>
      <c r="BH526" t="str">
        <f t="shared" si="168"/>
        <v/>
      </c>
      <c r="BI526" t="str">
        <f t="shared" si="169"/>
        <v/>
      </c>
      <c r="BJ526" t="str">
        <f t="shared" si="170"/>
        <v/>
      </c>
      <c r="BK526" t="str">
        <f t="shared" si="171"/>
        <v/>
      </c>
      <c r="BL526" t="str">
        <f t="shared" si="172"/>
        <v/>
      </c>
      <c r="BM526" t="str">
        <f t="shared" si="173"/>
        <v/>
      </c>
      <c r="BN526">
        <f t="shared" si="174"/>
        <v>5</v>
      </c>
      <c r="BO526" t="str">
        <f t="shared" si="175"/>
        <v/>
      </c>
      <c r="BP526" t="str">
        <f t="shared" si="176"/>
        <v/>
      </c>
      <c r="BQ526" t="str">
        <f t="shared" si="177"/>
        <v/>
      </c>
      <c r="BR526" t="str">
        <f t="shared" si="178"/>
        <v/>
      </c>
      <c r="BS526" t="str">
        <f t="shared" si="179"/>
        <v/>
      </c>
      <c r="BT526" t="str">
        <f t="shared" si="180"/>
        <v/>
      </c>
      <c r="BU526" t="str">
        <f t="shared" si="181"/>
        <v/>
      </c>
      <c r="BV526" t="str">
        <f t="shared" si="182"/>
        <v/>
      </c>
      <c r="BW526">
        <f t="shared" si="183"/>
        <v>5</v>
      </c>
      <c r="BX526">
        <f t="shared" si="184"/>
        <v>0</v>
      </c>
      <c r="BY526">
        <f t="shared" si="185"/>
        <v>0</v>
      </c>
      <c r="BZ526">
        <f t="shared" si="186"/>
        <v>0</v>
      </c>
      <c r="CA526">
        <f t="shared" si="187"/>
        <v>0</v>
      </c>
      <c r="CB526">
        <f t="shared" si="188"/>
        <v>1</v>
      </c>
    </row>
    <row r="527" spans="1:80" x14ac:dyDescent="0.35">
      <c r="A527">
        <v>4.9331503999999997</v>
      </c>
      <c r="B527">
        <v>2011</v>
      </c>
      <c r="C527">
        <v>67</v>
      </c>
      <c r="D527">
        <v>1</v>
      </c>
      <c r="E527">
        <v>4</v>
      </c>
      <c r="F527">
        <v>-9</v>
      </c>
      <c r="G527">
        <v>1</v>
      </c>
      <c r="H527">
        <v>12340</v>
      </c>
      <c r="I527">
        <v>7</v>
      </c>
      <c r="J527">
        <v>3</v>
      </c>
      <c r="K527">
        <v>397519</v>
      </c>
      <c r="L527">
        <v>3</v>
      </c>
      <c r="M527">
        <v>1</v>
      </c>
      <c r="N527">
        <v>20</v>
      </c>
      <c r="O527">
        <v>41071</v>
      </c>
      <c r="P527">
        <v>41412</v>
      </c>
      <c r="Q527">
        <v>41402</v>
      </c>
      <c r="R527">
        <v>41401</v>
      </c>
      <c r="S527">
        <v>42761</v>
      </c>
      <c r="T527">
        <v>4263</v>
      </c>
      <c r="U527">
        <v>2720</v>
      </c>
      <c r="V527">
        <v>78093</v>
      </c>
      <c r="W527">
        <v>73300</v>
      </c>
      <c r="X527">
        <v>71590</v>
      </c>
      <c r="Y527">
        <v>2440</v>
      </c>
      <c r="Z527" t="s">
        <v>68</v>
      </c>
      <c r="AA527" t="s">
        <v>69</v>
      </c>
      <c r="AB527" t="s">
        <v>146</v>
      </c>
      <c r="AC527" t="s">
        <v>73</v>
      </c>
      <c r="AD527">
        <v>3768</v>
      </c>
      <c r="AE527">
        <v>3722</v>
      </c>
      <c r="AF527">
        <v>66</v>
      </c>
      <c r="AG527">
        <v>3607</v>
      </c>
      <c r="AH527">
        <v>8853</v>
      </c>
      <c r="AI527">
        <v>8856</v>
      </c>
      <c r="AJ527">
        <v>8842</v>
      </c>
      <c r="AK527">
        <v>45</v>
      </c>
      <c r="AL527">
        <v>40</v>
      </c>
      <c r="AM527">
        <v>9920</v>
      </c>
      <c r="AN527" t="s">
        <v>62</v>
      </c>
      <c r="AO527" t="s">
        <v>62</v>
      </c>
      <c r="AP527" t="s">
        <v>62</v>
      </c>
      <c r="AQ527" t="s">
        <v>62</v>
      </c>
      <c r="AR527" t="s">
        <v>62</v>
      </c>
      <c r="AS527">
        <v>5</v>
      </c>
      <c r="AT527">
        <v>2</v>
      </c>
      <c r="AU527">
        <v>5</v>
      </c>
      <c r="AV527">
        <v>5</v>
      </c>
      <c r="AW527">
        <v>2</v>
      </c>
      <c r="AX527">
        <v>2</v>
      </c>
      <c r="AY527">
        <v>2</v>
      </c>
      <c r="AZ527">
        <v>5</v>
      </c>
      <c r="BA527">
        <v>5</v>
      </c>
      <c r="BB527">
        <v>5</v>
      </c>
      <c r="BC527">
        <v>-99</v>
      </c>
      <c r="BD527">
        <v>-99</v>
      </c>
      <c r="BE527">
        <v>-99</v>
      </c>
      <c r="BF527">
        <v>-99</v>
      </c>
      <c r="BG527">
        <v>-99</v>
      </c>
      <c r="BH527">
        <f t="shared" si="168"/>
        <v>5</v>
      </c>
      <c r="BI527" t="str">
        <f t="shared" si="169"/>
        <v/>
      </c>
      <c r="BJ527" t="str">
        <f t="shared" si="170"/>
        <v/>
      </c>
      <c r="BK527" t="str">
        <f t="shared" si="171"/>
        <v/>
      </c>
      <c r="BL527" t="str">
        <f t="shared" si="172"/>
        <v/>
      </c>
      <c r="BM527" t="str">
        <f t="shared" si="173"/>
        <v/>
      </c>
      <c r="BN527" t="str">
        <f t="shared" si="174"/>
        <v/>
      </c>
      <c r="BO527" t="str">
        <f t="shared" si="175"/>
        <v/>
      </c>
      <c r="BP527" t="str">
        <f t="shared" si="176"/>
        <v/>
      </c>
      <c r="BQ527" t="str">
        <f t="shared" si="177"/>
        <v/>
      </c>
      <c r="BR527" t="str">
        <f t="shared" si="178"/>
        <v/>
      </c>
      <c r="BS527" t="str">
        <f t="shared" si="179"/>
        <v/>
      </c>
      <c r="BT527" t="str">
        <f t="shared" si="180"/>
        <v/>
      </c>
      <c r="BU527" t="str">
        <f t="shared" si="181"/>
        <v/>
      </c>
      <c r="BV527" t="str">
        <f t="shared" si="182"/>
        <v/>
      </c>
      <c r="BW527">
        <f t="shared" si="183"/>
        <v>5</v>
      </c>
      <c r="BX527">
        <f t="shared" si="184"/>
        <v>1</v>
      </c>
      <c r="BY527">
        <f t="shared" si="185"/>
        <v>0</v>
      </c>
      <c r="BZ527">
        <f t="shared" si="186"/>
        <v>1</v>
      </c>
      <c r="CA527">
        <f t="shared" si="187"/>
        <v>1</v>
      </c>
      <c r="CB527">
        <f t="shared" si="188"/>
        <v>0</v>
      </c>
    </row>
    <row r="528" spans="1:80" x14ac:dyDescent="0.35">
      <c r="A528">
        <v>4.6516884000000003</v>
      </c>
      <c r="B528">
        <v>2011</v>
      </c>
      <c r="C528">
        <v>67</v>
      </c>
      <c r="D528">
        <v>0</v>
      </c>
      <c r="E528">
        <v>1</v>
      </c>
      <c r="F528">
        <v>6</v>
      </c>
      <c r="G528">
        <v>1</v>
      </c>
      <c r="H528">
        <v>17268</v>
      </c>
      <c r="I528">
        <v>30</v>
      </c>
      <c r="J528">
        <v>1</v>
      </c>
      <c r="K528">
        <v>812192</v>
      </c>
      <c r="L528">
        <v>3</v>
      </c>
      <c r="M528">
        <v>1</v>
      </c>
      <c r="N528">
        <v>5</v>
      </c>
      <c r="O528">
        <v>4240</v>
      </c>
      <c r="P528">
        <v>78551</v>
      </c>
      <c r="Q528">
        <v>51881</v>
      </c>
      <c r="R528">
        <v>5849</v>
      </c>
      <c r="S528">
        <v>5119</v>
      </c>
      <c r="T528">
        <v>2839</v>
      </c>
      <c r="U528">
        <v>4131</v>
      </c>
      <c r="V528">
        <v>42613</v>
      </c>
      <c r="W528">
        <v>5184</v>
      </c>
      <c r="X528" t="s">
        <v>173</v>
      </c>
      <c r="Y528">
        <v>5990</v>
      </c>
      <c r="Z528">
        <v>99739</v>
      </c>
      <c r="AA528">
        <v>4142</v>
      </c>
      <c r="AB528">
        <v>4280</v>
      </c>
      <c r="AC528">
        <v>78702</v>
      </c>
      <c r="AD528">
        <v>3768</v>
      </c>
      <c r="AE528">
        <v>3723</v>
      </c>
      <c r="AF528">
        <v>66</v>
      </c>
      <c r="AG528">
        <v>8872</v>
      </c>
      <c r="AH528">
        <v>8872</v>
      </c>
      <c r="AI528">
        <v>8872</v>
      </c>
      <c r="AJ528">
        <v>8856</v>
      </c>
      <c r="AK528">
        <v>8853</v>
      </c>
      <c r="AL528">
        <v>3607</v>
      </c>
      <c r="AM528">
        <v>48</v>
      </c>
      <c r="AN528">
        <v>41</v>
      </c>
      <c r="AO528">
        <v>24</v>
      </c>
      <c r="AP528">
        <v>3893</v>
      </c>
      <c r="AQ528">
        <v>8842</v>
      </c>
      <c r="AR528" t="s">
        <v>62</v>
      </c>
      <c r="AS528">
        <v>6</v>
      </c>
      <c r="AT528">
        <v>0</v>
      </c>
      <c r="AU528">
        <v>6</v>
      </c>
      <c r="AV528">
        <v>6</v>
      </c>
      <c r="AW528">
        <v>6</v>
      </c>
      <c r="AX528">
        <v>5</v>
      </c>
      <c r="AY528">
        <v>0</v>
      </c>
      <c r="AZ528">
        <v>0</v>
      </c>
      <c r="BA528">
        <v>6</v>
      </c>
      <c r="BB528">
        <v>6</v>
      </c>
      <c r="BC528">
        <v>6</v>
      </c>
      <c r="BD528">
        <v>6</v>
      </c>
      <c r="BE528">
        <v>7</v>
      </c>
      <c r="BF528">
        <v>7</v>
      </c>
      <c r="BG528">
        <v>-99</v>
      </c>
      <c r="BH528">
        <f t="shared" si="168"/>
        <v>6</v>
      </c>
      <c r="BI528" t="str">
        <f t="shared" si="169"/>
        <v/>
      </c>
      <c r="BJ528" t="str">
        <f t="shared" si="170"/>
        <v/>
      </c>
      <c r="BK528" t="str">
        <f t="shared" si="171"/>
        <v/>
      </c>
      <c r="BL528" t="str">
        <f t="shared" si="172"/>
        <v/>
      </c>
      <c r="BM528" t="str">
        <f t="shared" si="173"/>
        <v/>
      </c>
      <c r="BN528" t="str">
        <f t="shared" si="174"/>
        <v/>
      </c>
      <c r="BO528" t="str">
        <f t="shared" si="175"/>
        <v/>
      </c>
      <c r="BP528" t="str">
        <f t="shared" si="176"/>
        <v/>
      </c>
      <c r="BQ528" t="str">
        <f t="shared" si="177"/>
        <v/>
      </c>
      <c r="BR528" t="str">
        <f t="shared" si="178"/>
        <v/>
      </c>
      <c r="BS528" t="str">
        <f t="shared" si="179"/>
        <v/>
      </c>
      <c r="BT528" t="str">
        <f t="shared" si="180"/>
        <v/>
      </c>
      <c r="BU528" t="str">
        <f t="shared" si="181"/>
        <v/>
      </c>
      <c r="BV528" t="str">
        <f t="shared" si="182"/>
        <v/>
      </c>
      <c r="BW528">
        <f t="shared" si="183"/>
        <v>6</v>
      </c>
      <c r="BX528">
        <f t="shared" si="184"/>
        <v>1</v>
      </c>
      <c r="BY528">
        <f t="shared" si="185"/>
        <v>1</v>
      </c>
      <c r="BZ528">
        <f t="shared" si="186"/>
        <v>0</v>
      </c>
      <c r="CA528">
        <f t="shared" si="187"/>
        <v>0</v>
      </c>
      <c r="CB528">
        <f t="shared" si="188"/>
        <v>1</v>
      </c>
    </row>
    <row r="529" spans="1:80" x14ac:dyDescent="0.35">
      <c r="A529">
        <v>4.5547652999999997</v>
      </c>
      <c r="B529">
        <v>2011</v>
      </c>
      <c r="C529">
        <v>67</v>
      </c>
      <c r="D529">
        <v>1</v>
      </c>
      <c r="E529">
        <v>1</v>
      </c>
      <c r="F529">
        <v>-9</v>
      </c>
      <c r="G529">
        <v>0</v>
      </c>
      <c r="H529">
        <v>21090</v>
      </c>
      <c r="I529">
        <v>2</v>
      </c>
      <c r="J529">
        <v>1</v>
      </c>
      <c r="K529">
        <v>220003</v>
      </c>
      <c r="L529">
        <v>2</v>
      </c>
      <c r="M529">
        <v>3</v>
      </c>
      <c r="N529">
        <v>20</v>
      </c>
      <c r="O529">
        <v>4280</v>
      </c>
      <c r="P529">
        <v>99812</v>
      </c>
      <c r="Q529">
        <v>41410</v>
      </c>
      <c r="R529">
        <v>389</v>
      </c>
      <c r="S529">
        <v>5990</v>
      </c>
      <c r="T529">
        <v>99592</v>
      </c>
      <c r="U529">
        <v>2762</v>
      </c>
      <c r="V529">
        <v>5849</v>
      </c>
      <c r="W529">
        <v>2869</v>
      </c>
      <c r="X529">
        <v>43491</v>
      </c>
      <c r="Y529">
        <v>7843</v>
      </c>
      <c r="Z529">
        <v>99931</v>
      </c>
      <c r="AA529">
        <v>486</v>
      </c>
      <c r="AB529">
        <v>570</v>
      </c>
      <c r="AC529">
        <v>51881</v>
      </c>
      <c r="AD529">
        <v>3768</v>
      </c>
      <c r="AE529">
        <v>66</v>
      </c>
      <c r="AF529">
        <v>8856</v>
      </c>
      <c r="AG529">
        <v>8853</v>
      </c>
      <c r="AH529">
        <v>3895</v>
      </c>
      <c r="AI529">
        <v>9604</v>
      </c>
      <c r="AJ529">
        <v>3893</v>
      </c>
      <c r="AK529">
        <v>3764</v>
      </c>
      <c r="AL529">
        <v>9672</v>
      </c>
      <c r="AM529">
        <v>3995</v>
      </c>
      <c r="AN529">
        <v>3723</v>
      </c>
      <c r="AO529">
        <v>8856</v>
      </c>
      <c r="AP529">
        <v>3606</v>
      </c>
      <c r="AQ529">
        <v>9960</v>
      </c>
      <c r="AR529">
        <v>3723</v>
      </c>
      <c r="AS529">
        <v>7</v>
      </c>
      <c r="AT529">
        <v>7</v>
      </c>
      <c r="AU529">
        <v>7</v>
      </c>
      <c r="AV529">
        <v>4</v>
      </c>
      <c r="AW529">
        <v>9</v>
      </c>
      <c r="AX529">
        <v>4</v>
      </c>
      <c r="AY529">
        <v>0</v>
      </c>
      <c r="AZ529">
        <v>8</v>
      </c>
      <c r="BA529">
        <v>4</v>
      </c>
      <c r="BB529">
        <v>9</v>
      </c>
      <c r="BC529">
        <v>7</v>
      </c>
      <c r="BD529">
        <v>4</v>
      </c>
      <c r="BE529">
        <v>7</v>
      </c>
      <c r="BF529">
        <v>8</v>
      </c>
      <c r="BG529">
        <v>4</v>
      </c>
      <c r="BH529">
        <f t="shared" si="168"/>
        <v>7</v>
      </c>
      <c r="BI529" t="str">
        <f t="shared" si="169"/>
        <v/>
      </c>
      <c r="BJ529" t="str">
        <f t="shared" si="170"/>
        <v/>
      </c>
      <c r="BK529" t="str">
        <f t="shared" si="171"/>
        <v/>
      </c>
      <c r="BL529" t="str">
        <f t="shared" si="172"/>
        <v/>
      </c>
      <c r="BM529" t="str">
        <f t="shared" si="173"/>
        <v/>
      </c>
      <c r="BN529" t="str">
        <f t="shared" si="174"/>
        <v/>
      </c>
      <c r="BO529" t="str">
        <f t="shared" si="175"/>
        <v/>
      </c>
      <c r="BP529" t="str">
        <f t="shared" si="176"/>
        <v/>
      </c>
      <c r="BQ529" t="str">
        <f t="shared" si="177"/>
        <v/>
      </c>
      <c r="BR529" t="str">
        <f t="shared" si="178"/>
        <v/>
      </c>
      <c r="BS529" t="str">
        <f t="shared" si="179"/>
        <v/>
      </c>
      <c r="BT529" t="str">
        <f t="shared" si="180"/>
        <v/>
      </c>
      <c r="BU529" t="str">
        <f t="shared" si="181"/>
        <v/>
      </c>
      <c r="BV529" t="str">
        <f t="shared" si="182"/>
        <v/>
      </c>
      <c r="BW529">
        <f t="shared" si="183"/>
        <v>7</v>
      </c>
      <c r="BX529">
        <f t="shared" si="184"/>
        <v>1</v>
      </c>
      <c r="BY529">
        <f t="shared" si="185"/>
        <v>0</v>
      </c>
      <c r="BZ529">
        <f t="shared" si="186"/>
        <v>0</v>
      </c>
      <c r="CA529">
        <f t="shared" si="187"/>
        <v>0</v>
      </c>
      <c r="CB529">
        <f t="shared" si="188"/>
        <v>1</v>
      </c>
    </row>
    <row r="530" spans="1:80" x14ac:dyDescent="0.35">
      <c r="A530">
        <v>4.5205622999999999</v>
      </c>
      <c r="B530">
        <v>2011</v>
      </c>
      <c r="C530">
        <v>67</v>
      </c>
      <c r="D530">
        <v>0</v>
      </c>
      <c r="E530">
        <v>1</v>
      </c>
      <c r="F530">
        <v>1</v>
      </c>
      <c r="G530">
        <v>1</v>
      </c>
      <c r="H530">
        <v>26006</v>
      </c>
      <c r="I530">
        <v>12</v>
      </c>
      <c r="J530">
        <v>1</v>
      </c>
      <c r="K530">
        <v>243597</v>
      </c>
      <c r="L530">
        <v>4</v>
      </c>
      <c r="M530">
        <v>2</v>
      </c>
      <c r="N530">
        <v>5</v>
      </c>
      <c r="O530">
        <v>4148</v>
      </c>
      <c r="P530">
        <v>4280</v>
      </c>
      <c r="Q530">
        <v>41401</v>
      </c>
      <c r="R530">
        <v>412</v>
      </c>
      <c r="S530">
        <v>4589</v>
      </c>
      <c r="T530">
        <v>4240</v>
      </c>
      <c r="U530">
        <v>3970</v>
      </c>
      <c r="V530">
        <v>4168</v>
      </c>
      <c r="W530">
        <v>42731</v>
      </c>
      <c r="X530">
        <v>78959</v>
      </c>
      <c r="Y530" t="s">
        <v>66</v>
      </c>
      <c r="Z530">
        <v>5939</v>
      </c>
      <c r="AA530">
        <v>2724</v>
      </c>
      <c r="AB530" t="s">
        <v>61</v>
      </c>
      <c r="AC530" t="s">
        <v>61</v>
      </c>
      <c r="AD530">
        <v>3768</v>
      </c>
      <c r="AE530">
        <v>66</v>
      </c>
      <c r="AF530">
        <v>3607</v>
      </c>
      <c r="AG530">
        <v>41</v>
      </c>
      <c r="AH530">
        <v>46</v>
      </c>
      <c r="AI530">
        <v>9744</v>
      </c>
      <c r="AJ530" t="s">
        <v>62</v>
      </c>
      <c r="AK530" t="s">
        <v>62</v>
      </c>
      <c r="AL530" t="s">
        <v>62</v>
      </c>
      <c r="AM530" t="s">
        <v>62</v>
      </c>
      <c r="AN530" t="s">
        <v>62</v>
      </c>
      <c r="AO530" t="s">
        <v>62</v>
      </c>
      <c r="AP530" t="s">
        <v>62</v>
      </c>
      <c r="AQ530" t="s">
        <v>62</v>
      </c>
      <c r="AR530" t="s">
        <v>62</v>
      </c>
      <c r="AS530">
        <v>7</v>
      </c>
      <c r="AT530">
        <v>7</v>
      </c>
      <c r="AU530">
        <v>7</v>
      </c>
      <c r="AV530">
        <v>7</v>
      </c>
      <c r="AW530">
        <v>7</v>
      </c>
      <c r="AX530">
        <v>11</v>
      </c>
      <c r="AY530">
        <v>-99</v>
      </c>
      <c r="AZ530">
        <v>-99</v>
      </c>
      <c r="BA530">
        <v>-99</v>
      </c>
      <c r="BB530">
        <v>-99</v>
      </c>
      <c r="BC530">
        <v>-99</v>
      </c>
      <c r="BD530">
        <v>-99</v>
      </c>
      <c r="BE530">
        <v>-99</v>
      </c>
      <c r="BF530">
        <v>-99</v>
      </c>
      <c r="BG530">
        <v>-99</v>
      </c>
      <c r="BH530">
        <f t="shared" si="168"/>
        <v>7</v>
      </c>
      <c r="BI530" t="str">
        <f t="shared" si="169"/>
        <v/>
      </c>
      <c r="BJ530" t="str">
        <f t="shared" si="170"/>
        <v/>
      </c>
      <c r="BK530" t="str">
        <f t="shared" si="171"/>
        <v/>
      </c>
      <c r="BL530" t="str">
        <f t="shared" si="172"/>
        <v/>
      </c>
      <c r="BM530" t="str">
        <f t="shared" si="173"/>
        <v/>
      </c>
      <c r="BN530" t="str">
        <f t="shared" si="174"/>
        <v/>
      </c>
      <c r="BO530" t="str">
        <f t="shared" si="175"/>
        <v/>
      </c>
      <c r="BP530" t="str">
        <f t="shared" si="176"/>
        <v/>
      </c>
      <c r="BQ530" t="str">
        <f t="shared" si="177"/>
        <v/>
      </c>
      <c r="BR530" t="str">
        <f t="shared" si="178"/>
        <v/>
      </c>
      <c r="BS530" t="str">
        <f t="shared" si="179"/>
        <v/>
      </c>
      <c r="BT530" t="str">
        <f t="shared" si="180"/>
        <v/>
      </c>
      <c r="BU530" t="str">
        <f t="shared" si="181"/>
        <v/>
      </c>
      <c r="BV530" t="str">
        <f t="shared" si="182"/>
        <v/>
      </c>
      <c r="BW530">
        <f t="shared" si="183"/>
        <v>7</v>
      </c>
      <c r="BX530">
        <f t="shared" si="184"/>
        <v>1</v>
      </c>
      <c r="BY530">
        <f t="shared" si="185"/>
        <v>0</v>
      </c>
      <c r="BZ530">
        <f t="shared" si="186"/>
        <v>0</v>
      </c>
      <c r="CA530">
        <f t="shared" si="187"/>
        <v>0</v>
      </c>
      <c r="CB530">
        <f t="shared" si="188"/>
        <v>1</v>
      </c>
    </row>
    <row r="531" spans="1:80" x14ac:dyDescent="0.35">
      <c r="A531">
        <v>4.5205622999999999</v>
      </c>
      <c r="B531">
        <v>2011</v>
      </c>
      <c r="C531">
        <v>67</v>
      </c>
      <c r="D531">
        <v>0</v>
      </c>
      <c r="E531">
        <v>6</v>
      </c>
      <c r="F531">
        <v>-9</v>
      </c>
      <c r="G531">
        <v>0</v>
      </c>
      <c r="H531">
        <v>39079</v>
      </c>
      <c r="I531">
        <v>10</v>
      </c>
      <c r="J531">
        <v>-9</v>
      </c>
      <c r="K531">
        <v>292009</v>
      </c>
      <c r="L531">
        <v>1</v>
      </c>
      <c r="M531">
        <v>2</v>
      </c>
      <c r="N531">
        <v>2</v>
      </c>
      <c r="O531">
        <v>41071</v>
      </c>
      <c r="P531">
        <v>4275</v>
      </c>
      <c r="Q531">
        <v>51881</v>
      </c>
      <c r="R531">
        <v>78552</v>
      </c>
      <c r="S531">
        <v>78551</v>
      </c>
      <c r="T531">
        <v>389</v>
      </c>
      <c r="U531">
        <v>99592</v>
      </c>
      <c r="V531">
        <v>42821</v>
      </c>
      <c r="W531">
        <v>486</v>
      </c>
      <c r="X531">
        <v>48289</v>
      </c>
      <c r="Y531">
        <v>4254</v>
      </c>
      <c r="Z531">
        <v>3481</v>
      </c>
      <c r="AA531">
        <v>2764</v>
      </c>
      <c r="AB531">
        <v>7843</v>
      </c>
      <c r="AC531">
        <v>2760</v>
      </c>
      <c r="AD531">
        <v>3768</v>
      </c>
      <c r="AE531">
        <v>3723</v>
      </c>
      <c r="AF531">
        <v>66</v>
      </c>
      <c r="AG531">
        <v>3606</v>
      </c>
      <c r="AH531">
        <v>8853</v>
      </c>
      <c r="AI531">
        <v>8856</v>
      </c>
      <c r="AJ531">
        <v>9960</v>
      </c>
      <c r="AK531">
        <v>3893</v>
      </c>
      <c r="AL531">
        <v>9671</v>
      </c>
      <c r="AM531">
        <v>9604</v>
      </c>
      <c r="AN531">
        <v>3324</v>
      </c>
      <c r="AO531">
        <v>9656</v>
      </c>
      <c r="AP531">
        <v>40</v>
      </c>
      <c r="AQ531">
        <v>45</v>
      </c>
      <c r="AR531">
        <v>8627</v>
      </c>
      <c r="AS531">
        <v>15</v>
      </c>
      <c r="AT531">
        <v>8</v>
      </c>
      <c r="AU531">
        <v>15</v>
      </c>
      <c r="AV531">
        <v>15</v>
      </c>
      <c r="AW531">
        <v>8</v>
      </c>
      <c r="AX531">
        <v>8</v>
      </c>
      <c r="AY531">
        <v>-99</v>
      </c>
      <c r="AZ531">
        <v>-99</v>
      </c>
      <c r="BA531">
        <v>-99</v>
      </c>
      <c r="BB531">
        <v>-99</v>
      </c>
      <c r="BC531">
        <v>-99</v>
      </c>
      <c r="BD531">
        <v>-99</v>
      </c>
      <c r="BE531">
        <v>-99</v>
      </c>
      <c r="BF531">
        <v>-99</v>
      </c>
      <c r="BG531">
        <v>-99</v>
      </c>
      <c r="BH531">
        <f t="shared" si="168"/>
        <v>15</v>
      </c>
      <c r="BI531" t="str">
        <f t="shared" si="169"/>
        <v/>
      </c>
      <c r="BJ531" t="str">
        <f t="shared" si="170"/>
        <v/>
      </c>
      <c r="BK531" t="str">
        <f t="shared" si="171"/>
        <v/>
      </c>
      <c r="BL531" t="str">
        <f t="shared" si="172"/>
        <v/>
      </c>
      <c r="BM531" t="str">
        <f t="shared" si="173"/>
        <v/>
      </c>
      <c r="BN531" t="str">
        <f t="shared" si="174"/>
        <v/>
      </c>
      <c r="BO531" t="str">
        <f t="shared" si="175"/>
        <v/>
      </c>
      <c r="BP531" t="str">
        <f t="shared" si="176"/>
        <v/>
      </c>
      <c r="BQ531" t="str">
        <f t="shared" si="177"/>
        <v/>
      </c>
      <c r="BR531" t="str">
        <f t="shared" si="178"/>
        <v/>
      </c>
      <c r="BS531" t="str">
        <f t="shared" si="179"/>
        <v/>
      </c>
      <c r="BT531" t="str">
        <f t="shared" si="180"/>
        <v/>
      </c>
      <c r="BU531" t="str">
        <f t="shared" si="181"/>
        <v/>
      </c>
      <c r="BV531" t="str">
        <f t="shared" si="182"/>
        <v/>
      </c>
      <c r="BW531">
        <f t="shared" si="183"/>
        <v>15</v>
      </c>
      <c r="BX531">
        <f t="shared" si="184"/>
        <v>1</v>
      </c>
      <c r="BY531">
        <f t="shared" si="185"/>
        <v>1</v>
      </c>
      <c r="BZ531">
        <f t="shared" si="186"/>
        <v>1</v>
      </c>
      <c r="CA531">
        <f t="shared" si="187"/>
        <v>1</v>
      </c>
      <c r="CB531">
        <f t="shared" si="188"/>
        <v>0</v>
      </c>
    </row>
    <row r="532" spans="1:80" x14ac:dyDescent="0.35">
      <c r="A532">
        <v>4.6285534999999998</v>
      </c>
      <c r="B532">
        <v>2011</v>
      </c>
      <c r="C532">
        <v>67</v>
      </c>
      <c r="D532">
        <v>1</v>
      </c>
      <c r="E532">
        <v>3</v>
      </c>
      <c r="F532">
        <v>-9</v>
      </c>
      <c r="G532">
        <v>0</v>
      </c>
      <c r="H532">
        <v>40038</v>
      </c>
      <c r="I532">
        <v>6</v>
      </c>
      <c r="J532">
        <v>1</v>
      </c>
      <c r="K532">
        <v>723412</v>
      </c>
      <c r="L532">
        <v>1</v>
      </c>
      <c r="M532">
        <v>2</v>
      </c>
      <c r="N532">
        <v>20</v>
      </c>
      <c r="O532">
        <v>99683</v>
      </c>
      <c r="P532">
        <v>5845</v>
      </c>
      <c r="Q532">
        <v>51881</v>
      </c>
      <c r="R532">
        <v>34830</v>
      </c>
      <c r="S532">
        <v>5119</v>
      </c>
      <c r="T532">
        <v>99811</v>
      </c>
      <c r="U532">
        <v>40491</v>
      </c>
      <c r="V532">
        <v>2869</v>
      </c>
      <c r="W532">
        <v>2639</v>
      </c>
      <c r="X532">
        <v>2841</v>
      </c>
      <c r="Y532">
        <v>2764</v>
      </c>
      <c r="Z532">
        <v>4592</v>
      </c>
      <c r="AA532">
        <v>5859</v>
      </c>
      <c r="AB532">
        <v>4280</v>
      </c>
      <c r="AC532">
        <v>78551</v>
      </c>
      <c r="AD532">
        <v>3766</v>
      </c>
      <c r="AE532">
        <v>3965</v>
      </c>
      <c r="AF532">
        <v>3805</v>
      </c>
      <c r="AG532">
        <v>3768</v>
      </c>
      <c r="AH532">
        <v>9672</v>
      </c>
      <c r="AI532">
        <v>3957</v>
      </c>
      <c r="AJ532">
        <v>3965</v>
      </c>
      <c r="AK532">
        <v>3764</v>
      </c>
      <c r="AL532">
        <v>3521</v>
      </c>
      <c r="AM532">
        <v>3403</v>
      </c>
      <c r="AN532">
        <v>3768</v>
      </c>
      <c r="AO532">
        <v>3950</v>
      </c>
      <c r="AP532">
        <v>3725</v>
      </c>
      <c r="AQ532">
        <v>3893</v>
      </c>
      <c r="AR532">
        <v>3404</v>
      </c>
      <c r="AS532">
        <v>27</v>
      </c>
      <c r="AT532">
        <v>16</v>
      </c>
      <c r="AU532">
        <v>17</v>
      </c>
      <c r="AV532">
        <v>22</v>
      </c>
      <c r="AW532">
        <v>17</v>
      </c>
      <c r="AX532">
        <v>26</v>
      </c>
      <c r="AY532">
        <v>27</v>
      </c>
      <c r="AZ532">
        <v>27</v>
      </c>
      <c r="BA532">
        <v>27</v>
      </c>
      <c r="BB532">
        <v>28</v>
      </c>
      <c r="BC532">
        <v>16</v>
      </c>
      <c r="BD532">
        <v>14</v>
      </c>
      <c r="BE532">
        <v>0</v>
      </c>
      <c r="BF532">
        <v>1</v>
      </c>
      <c r="BG532">
        <v>16</v>
      </c>
      <c r="BH532" t="str">
        <f t="shared" si="168"/>
        <v/>
      </c>
      <c r="BI532" t="str">
        <f t="shared" si="169"/>
        <v/>
      </c>
      <c r="BJ532" t="str">
        <f t="shared" si="170"/>
        <v/>
      </c>
      <c r="BK532">
        <f t="shared" si="171"/>
        <v>22</v>
      </c>
      <c r="BL532" t="str">
        <f t="shared" si="172"/>
        <v/>
      </c>
      <c r="BM532" t="str">
        <f t="shared" si="173"/>
        <v/>
      </c>
      <c r="BN532" t="str">
        <f t="shared" si="174"/>
        <v/>
      </c>
      <c r="BO532" t="str">
        <f t="shared" si="175"/>
        <v/>
      </c>
      <c r="BP532" t="str">
        <f t="shared" si="176"/>
        <v/>
      </c>
      <c r="BQ532" t="str">
        <f t="shared" si="177"/>
        <v/>
      </c>
      <c r="BR532">
        <f t="shared" si="178"/>
        <v>16</v>
      </c>
      <c r="BS532" t="str">
        <f t="shared" si="179"/>
        <v/>
      </c>
      <c r="BT532" t="str">
        <f t="shared" si="180"/>
        <v/>
      </c>
      <c r="BU532" t="str">
        <f t="shared" si="181"/>
        <v/>
      </c>
      <c r="BV532" t="str">
        <f t="shared" si="182"/>
        <v/>
      </c>
      <c r="BW532">
        <f t="shared" si="183"/>
        <v>16</v>
      </c>
      <c r="BX532">
        <f t="shared" si="184"/>
        <v>0</v>
      </c>
      <c r="BY532">
        <f t="shared" si="185"/>
        <v>1</v>
      </c>
      <c r="BZ532">
        <f t="shared" si="186"/>
        <v>0</v>
      </c>
      <c r="CA532">
        <f t="shared" si="187"/>
        <v>0</v>
      </c>
      <c r="CB532">
        <f t="shared" si="188"/>
        <v>1</v>
      </c>
    </row>
    <row r="533" spans="1:80" x14ac:dyDescent="0.35">
      <c r="A533">
        <v>4.5922435999999998</v>
      </c>
      <c r="B533">
        <v>2011</v>
      </c>
      <c r="C533">
        <v>67</v>
      </c>
      <c r="D533">
        <v>1</v>
      </c>
      <c r="E533">
        <v>1</v>
      </c>
      <c r="F533">
        <v>-9</v>
      </c>
      <c r="G533">
        <v>1</v>
      </c>
      <c r="H533">
        <v>42116</v>
      </c>
      <c r="I533">
        <v>14</v>
      </c>
      <c r="J533">
        <v>2</v>
      </c>
      <c r="K533">
        <v>364206</v>
      </c>
      <c r="L533">
        <v>1</v>
      </c>
      <c r="M533">
        <v>2</v>
      </c>
      <c r="N533">
        <v>20</v>
      </c>
      <c r="O533">
        <v>4232</v>
      </c>
      <c r="P533">
        <v>51881</v>
      </c>
      <c r="Q533">
        <v>70722</v>
      </c>
      <c r="R533">
        <v>5768</v>
      </c>
      <c r="S533">
        <v>570</v>
      </c>
      <c r="T533" t="s">
        <v>81</v>
      </c>
      <c r="U533">
        <v>70705</v>
      </c>
      <c r="V533">
        <v>5845</v>
      </c>
      <c r="W533">
        <v>4168</v>
      </c>
      <c r="X533">
        <v>389</v>
      </c>
      <c r="Y533">
        <v>70703</v>
      </c>
      <c r="Z533">
        <v>7463</v>
      </c>
      <c r="AA533">
        <v>5070</v>
      </c>
      <c r="AB533">
        <v>99671</v>
      </c>
      <c r="AC533">
        <v>78551</v>
      </c>
      <c r="AD533">
        <v>311</v>
      </c>
      <c r="AE533">
        <v>3731</v>
      </c>
      <c r="AF533">
        <v>8964</v>
      </c>
      <c r="AG533">
        <v>9604</v>
      </c>
      <c r="AH533">
        <v>3891</v>
      </c>
      <c r="AI533">
        <v>9672</v>
      </c>
      <c r="AJ533">
        <v>3323</v>
      </c>
      <c r="AK533">
        <v>3499</v>
      </c>
      <c r="AL533">
        <v>3895</v>
      </c>
      <c r="AM533">
        <v>3721</v>
      </c>
      <c r="AN533">
        <v>3995</v>
      </c>
      <c r="AO533">
        <v>8852</v>
      </c>
      <c r="AP533">
        <v>3961</v>
      </c>
      <c r="AQ533">
        <v>3323</v>
      </c>
      <c r="AR533">
        <v>3768</v>
      </c>
      <c r="AS533">
        <v>2</v>
      </c>
      <c r="AT533">
        <v>0</v>
      </c>
      <c r="AU533">
        <v>24</v>
      </c>
      <c r="AV533">
        <v>0</v>
      </c>
      <c r="AW533">
        <v>4</v>
      </c>
      <c r="AX533">
        <v>0</v>
      </c>
      <c r="AY533">
        <v>36</v>
      </c>
      <c r="AZ533">
        <v>0</v>
      </c>
      <c r="BA533">
        <v>26</v>
      </c>
      <c r="BB533">
        <v>24</v>
      </c>
      <c r="BC533">
        <v>26</v>
      </c>
      <c r="BD533">
        <v>24</v>
      </c>
      <c r="BE533">
        <v>31</v>
      </c>
      <c r="BF533">
        <v>7</v>
      </c>
      <c r="BG533">
        <v>31</v>
      </c>
      <c r="BH533" t="str">
        <f t="shared" si="168"/>
        <v/>
      </c>
      <c r="BI533" t="str">
        <f t="shared" si="169"/>
        <v/>
      </c>
      <c r="BJ533" t="str">
        <f t="shared" si="170"/>
        <v/>
      </c>
      <c r="BK533" t="str">
        <f t="shared" si="171"/>
        <v/>
      </c>
      <c r="BL533" t="str">
        <f t="shared" si="172"/>
        <v/>
      </c>
      <c r="BM533" t="str">
        <f t="shared" si="173"/>
        <v/>
      </c>
      <c r="BN533" t="str">
        <f t="shared" si="174"/>
        <v/>
      </c>
      <c r="BO533" t="str">
        <f t="shared" si="175"/>
        <v/>
      </c>
      <c r="BP533" t="str">
        <f t="shared" si="176"/>
        <v/>
      </c>
      <c r="BQ533" t="str">
        <f t="shared" si="177"/>
        <v/>
      </c>
      <c r="BR533" t="str">
        <f t="shared" si="178"/>
        <v/>
      </c>
      <c r="BS533" t="str">
        <f t="shared" si="179"/>
        <v/>
      </c>
      <c r="BT533" t="str">
        <f t="shared" si="180"/>
        <v/>
      </c>
      <c r="BU533" t="str">
        <f t="shared" si="181"/>
        <v/>
      </c>
      <c r="BV533">
        <f t="shared" si="182"/>
        <v>31</v>
      </c>
      <c r="BW533">
        <f t="shared" si="183"/>
        <v>31</v>
      </c>
      <c r="BX533">
        <f t="shared" si="184"/>
        <v>0</v>
      </c>
      <c r="BY533">
        <f t="shared" si="185"/>
        <v>1</v>
      </c>
      <c r="BZ533">
        <f t="shared" si="186"/>
        <v>0</v>
      </c>
      <c r="CA533">
        <f t="shared" si="187"/>
        <v>0</v>
      </c>
      <c r="CB533">
        <f t="shared" si="188"/>
        <v>0</v>
      </c>
    </row>
    <row r="534" spans="1:80" x14ac:dyDescent="0.35">
      <c r="A534">
        <v>6.7564377000000002</v>
      </c>
      <c r="B534">
        <v>2007</v>
      </c>
      <c r="C534">
        <v>68</v>
      </c>
      <c r="D534">
        <v>1</v>
      </c>
      <c r="E534">
        <v>1</v>
      </c>
      <c r="F534">
        <v>-9</v>
      </c>
      <c r="G534">
        <v>1</v>
      </c>
      <c r="H534">
        <v>25028</v>
      </c>
      <c r="I534">
        <v>7</v>
      </c>
      <c r="J534">
        <v>1</v>
      </c>
      <c r="K534">
        <v>239837</v>
      </c>
      <c r="L534">
        <v>2</v>
      </c>
      <c r="M534">
        <v>1</v>
      </c>
      <c r="N534">
        <v>20</v>
      </c>
      <c r="O534">
        <v>41401</v>
      </c>
      <c r="P534">
        <v>42823</v>
      </c>
      <c r="Q534">
        <v>4280</v>
      </c>
      <c r="R534">
        <v>4139</v>
      </c>
      <c r="S534">
        <v>2724</v>
      </c>
      <c r="T534">
        <v>3051</v>
      </c>
      <c r="U534" t="s">
        <v>61</v>
      </c>
      <c r="V534" t="s">
        <v>61</v>
      </c>
      <c r="W534" t="s">
        <v>61</v>
      </c>
      <c r="X534" t="s">
        <v>61</v>
      </c>
      <c r="Y534" t="s">
        <v>61</v>
      </c>
      <c r="Z534" t="s">
        <v>61</v>
      </c>
      <c r="AA534" t="s">
        <v>61</v>
      </c>
      <c r="AB534" t="s">
        <v>61</v>
      </c>
      <c r="AC534" t="s">
        <v>61</v>
      </c>
      <c r="AD534">
        <v>66</v>
      </c>
      <c r="AE534">
        <v>3607</v>
      </c>
      <c r="AF534">
        <v>3768</v>
      </c>
      <c r="AG534">
        <v>8856</v>
      </c>
      <c r="AH534">
        <v>40</v>
      </c>
      <c r="AI534">
        <v>46</v>
      </c>
      <c r="AJ534" t="s">
        <v>62</v>
      </c>
      <c r="AK534" t="s">
        <v>62</v>
      </c>
      <c r="AL534" t="s">
        <v>62</v>
      </c>
      <c r="AM534" t="s">
        <v>62</v>
      </c>
      <c r="AN534" t="s">
        <v>62</v>
      </c>
      <c r="AO534" t="s">
        <v>62</v>
      </c>
      <c r="AP534" t="s">
        <v>62</v>
      </c>
      <c r="AQ534" t="s">
        <v>62</v>
      </c>
      <c r="AR534" t="s">
        <v>62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-99</v>
      </c>
      <c r="AZ534">
        <v>-99</v>
      </c>
      <c r="BA534">
        <v>-99</v>
      </c>
      <c r="BB534">
        <v>-99</v>
      </c>
      <c r="BC534">
        <v>-99</v>
      </c>
      <c r="BD534">
        <v>-99</v>
      </c>
      <c r="BE534">
        <v>-99</v>
      </c>
      <c r="BF534">
        <v>-99</v>
      </c>
      <c r="BG534">
        <v>-99</v>
      </c>
      <c r="BH534" t="str">
        <f t="shared" si="168"/>
        <v/>
      </c>
      <c r="BI534" t="str">
        <f t="shared" si="169"/>
        <v/>
      </c>
      <c r="BJ534">
        <f t="shared" si="170"/>
        <v>0</v>
      </c>
      <c r="BK534" t="str">
        <f t="shared" si="171"/>
        <v/>
      </c>
      <c r="BL534" t="str">
        <f t="shared" si="172"/>
        <v/>
      </c>
      <c r="BM534" t="str">
        <f t="shared" si="173"/>
        <v/>
      </c>
      <c r="BN534" t="str">
        <f t="shared" si="174"/>
        <v/>
      </c>
      <c r="BO534" t="str">
        <f t="shared" si="175"/>
        <v/>
      </c>
      <c r="BP534" t="str">
        <f t="shared" si="176"/>
        <v/>
      </c>
      <c r="BQ534" t="str">
        <f t="shared" si="177"/>
        <v/>
      </c>
      <c r="BR534" t="str">
        <f t="shared" si="178"/>
        <v/>
      </c>
      <c r="BS534" t="str">
        <f t="shared" si="179"/>
        <v/>
      </c>
      <c r="BT534" t="str">
        <f t="shared" si="180"/>
        <v/>
      </c>
      <c r="BU534" t="str">
        <f t="shared" si="181"/>
        <v/>
      </c>
      <c r="BV534" t="str">
        <f t="shared" si="182"/>
        <v/>
      </c>
      <c r="BW534">
        <f t="shared" si="183"/>
        <v>0</v>
      </c>
      <c r="BX534">
        <f t="shared" si="184"/>
        <v>1</v>
      </c>
      <c r="BY534">
        <f t="shared" si="185"/>
        <v>0</v>
      </c>
      <c r="BZ534">
        <f t="shared" si="186"/>
        <v>0</v>
      </c>
      <c r="CA534">
        <f t="shared" si="187"/>
        <v>0</v>
      </c>
      <c r="CB534">
        <f t="shared" si="188"/>
        <v>1</v>
      </c>
    </row>
    <row r="535" spans="1:80" x14ac:dyDescent="0.35">
      <c r="A535">
        <v>5.1214389999999996</v>
      </c>
      <c r="B535">
        <v>2008</v>
      </c>
      <c r="C535">
        <v>68</v>
      </c>
      <c r="D535">
        <v>1</v>
      </c>
      <c r="E535">
        <v>1</v>
      </c>
      <c r="F535">
        <v>3</v>
      </c>
      <c r="G535">
        <v>0</v>
      </c>
      <c r="H535">
        <v>17223</v>
      </c>
      <c r="I535">
        <v>3</v>
      </c>
      <c r="J535">
        <v>-9</v>
      </c>
      <c r="K535">
        <v>164572</v>
      </c>
      <c r="L535">
        <v>3</v>
      </c>
      <c r="M535">
        <v>1</v>
      </c>
      <c r="N535">
        <v>20</v>
      </c>
      <c r="O535">
        <v>41401</v>
      </c>
      <c r="P535">
        <v>4111</v>
      </c>
      <c r="Q535">
        <v>44020</v>
      </c>
      <c r="R535">
        <v>4142</v>
      </c>
      <c r="S535">
        <v>3051</v>
      </c>
      <c r="T535" t="s">
        <v>76</v>
      </c>
      <c r="U535">
        <v>25000</v>
      </c>
      <c r="V535">
        <v>2724</v>
      </c>
      <c r="W535">
        <v>4019</v>
      </c>
      <c r="X535">
        <v>5533</v>
      </c>
      <c r="Y535">
        <v>53081</v>
      </c>
      <c r="Z535" t="s">
        <v>61</v>
      </c>
      <c r="AA535" t="s">
        <v>61</v>
      </c>
      <c r="AB535" t="s">
        <v>61</v>
      </c>
      <c r="AC535" t="s">
        <v>61</v>
      </c>
      <c r="AD535">
        <v>3768</v>
      </c>
      <c r="AE535">
        <v>66</v>
      </c>
      <c r="AF535">
        <v>46</v>
      </c>
      <c r="AG535">
        <v>3607</v>
      </c>
      <c r="AH535">
        <v>9919</v>
      </c>
      <c r="AI535">
        <v>3792</v>
      </c>
      <c r="AJ535">
        <v>8848</v>
      </c>
      <c r="AK535">
        <v>41</v>
      </c>
      <c r="AL535">
        <v>9919</v>
      </c>
      <c r="AM535">
        <v>3792</v>
      </c>
      <c r="AN535">
        <v>8848</v>
      </c>
      <c r="AO535">
        <v>8845</v>
      </c>
      <c r="AP535" t="s">
        <v>62</v>
      </c>
      <c r="AQ535" t="s">
        <v>62</v>
      </c>
      <c r="AR535" t="s">
        <v>62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-99</v>
      </c>
      <c r="BF535">
        <v>-99</v>
      </c>
      <c r="BG535">
        <v>-99</v>
      </c>
      <c r="BH535">
        <f t="shared" si="168"/>
        <v>0</v>
      </c>
      <c r="BI535" t="str">
        <f t="shared" si="169"/>
        <v/>
      </c>
      <c r="BJ535" t="str">
        <f t="shared" si="170"/>
        <v/>
      </c>
      <c r="BK535" t="str">
        <f t="shared" si="171"/>
        <v/>
      </c>
      <c r="BL535" t="str">
        <f t="shared" si="172"/>
        <v/>
      </c>
      <c r="BM535" t="str">
        <f t="shared" si="173"/>
        <v/>
      </c>
      <c r="BN535" t="str">
        <f t="shared" si="174"/>
        <v/>
      </c>
      <c r="BO535" t="str">
        <f t="shared" si="175"/>
        <v/>
      </c>
      <c r="BP535" t="str">
        <f t="shared" si="176"/>
        <v/>
      </c>
      <c r="BQ535" t="str">
        <f t="shared" si="177"/>
        <v/>
      </c>
      <c r="BR535" t="str">
        <f t="shared" si="178"/>
        <v/>
      </c>
      <c r="BS535" t="str">
        <f t="shared" si="179"/>
        <v/>
      </c>
      <c r="BT535" t="str">
        <f t="shared" si="180"/>
        <v/>
      </c>
      <c r="BU535" t="str">
        <f t="shared" si="181"/>
        <v/>
      </c>
      <c r="BV535" t="str">
        <f t="shared" si="182"/>
        <v/>
      </c>
      <c r="BW535">
        <f t="shared" si="183"/>
        <v>0</v>
      </c>
      <c r="BX535">
        <f t="shared" si="184"/>
        <v>1</v>
      </c>
      <c r="BY535">
        <f t="shared" si="185"/>
        <v>0</v>
      </c>
      <c r="BZ535">
        <f t="shared" si="186"/>
        <v>0</v>
      </c>
      <c r="CA535">
        <f t="shared" si="187"/>
        <v>0</v>
      </c>
      <c r="CB535">
        <f t="shared" si="188"/>
        <v>0</v>
      </c>
    </row>
    <row r="536" spans="1:80" x14ac:dyDescent="0.35">
      <c r="A536">
        <v>4.9165448999999999</v>
      </c>
      <c r="B536">
        <v>2008</v>
      </c>
      <c r="C536">
        <v>68</v>
      </c>
      <c r="D536">
        <v>0</v>
      </c>
      <c r="E536">
        <v>1</v>
      </c>
      <c r="F536">
        <v>4</v>
      </c>
      <c r="G536">
        <v>0</v>
      </c>
      <c r="H536">
        <v>36125</v>
      </c>
      <c r="I536">
        <v>1</v>
      </c>
      <c r="J536">
        <v>1</v>
      </c>
      <c r="K536">
        <v>86610</v>
      </c>
      <c r="L536">
        <v>4</v>
      </c>
      <c r="M536">
        <v>3</v>
      </c>
      <c r="N536">
        <v>1</v>
      </c>
      <c r="O536">
        <v>7462</v>
      </c>
      <c r="P536">
        <v>570</v>
      </c>
      <c r="Q536">
        <v>74689</v>
      </c>
      <c r="R536">
        <v>99672</v>
      </c>
      <c r="S536">
        <v>78551</v>
      </c>
      <c r="T536">
        <v>3481</v>
      </c>
      <c r="U536">
        <v>79902</v>
      </c>
      <c r="V536">
        <v>5849</v>
      </c>
      <c r="W536">
        <v>7825</v>
      </c>
      <c r="X536">
        <v>2762</v>
      </c>
      <c r="Y536">
        <v>2767</v>
      </c>
      <c r="Z536">
        <v>7455</v>
      </c>
      <c r="AA536">
        <v>34830</v>
      </c>
      <c r="AB536">
        <v>4168</v>
      </c>
      <c r="AC536">
        <v>51881</v>
      </c>
      <c r="AD536">
        <v>3768</v>
      </c>
      <c r="AE536">
        <v>9604</v>
      </c>
      <c r="AF536">
        <v>9671</v>
      </c>
      <c r="AG536">
        <v>8964</v>
      </c>
      <c r="AH536">
        <v>9907</v>
      </c>
      <c r="AI536">
        <v>8872</v>
      </c>
      <c r="AJ536">
        <v>3764</v>
      </c>
      <c r="AK536" t="s">
        <v>62</v>
      </c>
      <c r="AL536" t="s">
        <v>62</v>
      </c>
      <c r="AM536" t="s">
        <v>62</v>
      </c>
      <c r="AN536" t="s">
        <v>62</v>
      </c>
      <c r="AO536" t="s">
        <v>62</v>
      </c>
      <c r="AP536" t="s">
        <v>62</v>
      </c>
      <c r="AQ536" t="s">
        <v>62</v>
      </c>
      <c r="AR536" t="s">
        <v>62</v>
      </c>
      <c r="AS536">
        <v>0</v>
      </c>
      <c r="AT536">
        <v>0</v>
      </c>
      <c r="AU536">
        <v>0</v>
      </c>
      <c r="AV536">
        <v>0</v>
      </c>
      <c r="AW536">
        <v>1</v>
      </c>
      <c r="AX536">
        <v>0</v>
      </c>
      <c r="AY536">
        <v>0</v>
      </c>
      <c r="AZ536">
        <v>-99</v>
      </c>
      <c r="BA536">
        <v>-99</v>
      </c>
      <c r="BB536">
        <v>-99</v>
      </c>
      <c r="BC536">
        <v>-99</v>
      </c>
      <c r="BD536">
        <v>-99</v>
      </c>
      <c r="BE536">
        <v>-99</v>
      </c>
      <c r="BF536">
        <v>-99</v>
      </c>
      <c r="BG536">
        <v>-99</v>
      </c>
      <c r="BH536">
        <f t="shared" si="168"/>
        <v>0</v>
      </c>
      <c r="BI536" t="str">
        <f t="shared" si="169"/>
        <v/>
      </c>
      <c r="BJ536" t="str">
        <f t="shared" si="170"/>
        <v/>
      </c>
      <c r="BK536" t="str">
        <f t="shared" si="171"/>
        <v/>
      </c>
      <c r="BL536" t="str">
        <f t="shared" si="172"/>
        <v/>
      </c>
      <c r="BM536" t="str">
        <f t="shared" si="173"/>
        <v/>
      </c>
      <c r="BN536" t="str">
        <f t="shared" si="174"/>
        <v/>
      </c>
      <c r="BO536" t="str">
        <f t="shared" si="175"/>
        <v/>
      </c>
      <c r="BP536" t="str">
        <f t="shared" si="176"/>
        <v/>
      </c>
      <c r="BQ536" t="str">
        <f t="shared" si="177"/>
        <v/>
      </c>
      <c r="BR536" t="str">
        <f t="shared" si="178"/>
        <v/>
      </c>
      <c r="BS536" t="str">
        <f t="shared" si="179"/>
        <v/>
      </c>
      <c r="BT536" t="str">
        <f t="shared" si="180"/>
        <v/>
      </c>
      <c r="BU536" t="str">
        <f t="shared" si="181"/>
        <v/>
      </c>
      <c r="BV536" t="str">
        <f t="shared" si="182"/>
        <v/>
      </c>
      <c r="BW536">
        <f t="shared" si="183"/>
        <v>0</v>
      </c>
      <c r="BX536">
        <f t="shared" si="184"/>
        <v>0</v>
      </c>
      <c r="BY536">
        <f t="shared" si="185"/>
        <v>1</v>
      </c>
      <c r="BZ536">
        <f t="shared" si="186"/>
        <v>0</v>
      </c>
      <c r="CA536">
        <f t="shared" si="187"/>
        <v>0</v>
      </c>
      <c r="CB536">
        <f t="shared" si="188"/>
        <v>0</v>
      </c>
    </row>
    <row r="537" spans="1:80" x14ac:dyDescent="0.35">
      <c r="A537">
        <v>4.8502001999999997</v>
      </c>
      <c r="B537">
        <v>2008</v>
      </c>
      <c r="C537">
        <v>68</v>
      </c>
      <c r="D537">
        <v>0</v>
      </c>
      <c r="E537">
        <v>1</v>
      </c>
      <c r="F537">
        <v>6</v>
      </c>
      <c r="G537">
        <v>0</v>
      </c>
      <c r="H537">
        <v>49016</v>
      </c>
      <c r="I537">
        <v>8</v>
      </c>
      <c r="J537">
        <v>1</v>
      </c>
      <c r="K537">
        <v>174091</v>
      </c>
      <c r="L537">
        <v>2</v>
      </c>
      <c r="M537">
        <v>2</v>
      </c>
      <c r="N537">
        <v>1</v>
      </c>
      <c r="O537">
        <v>41412</v>
      </c>
      <c r="P537">
        <v>51881</v>
      </c>
      <c r="Q537">
        <v>570</v>
      </c>
      <c r="R537">
        <v>78551</v>
      </c>
      <c r="S537">
        <v>42731</v>
      </c>
      <c r="T537">
        <v>42741</v>
      </c>
      <c r="U537">
        <v>3481</v>
      </c>
      <c r="V537">
        <v>4275</v>
      </c>
      <c r="W537">
        <v>2762</v>
      </c>
      <c r="X537">
        <v>9972</v>
      </c>
      <c r="Y537">
        <v>7847</v>
      </c>
      <c r="Z537">
        <v>4423</v>
      </c>
      <c r="AA537">
        <v>5289</v>
      </c>
      <c r="AB537">
        <v>78720</v>
      </c>
      <c r="AC537">
        <v>79029</v>
      </c>
      <c r="AD537">
        <v>3768</v>
      </c>
      <c r="AE537">
        <v>3722</v>
      </c>
      <c r="AF537">
        <v>66</v>
      </c>
      <c r="AG537">
        <v>3607</v>
      </c>
      <c r="AH537">
        <v>9671</v>
      </c>
      <c r="AI537">
        <v>9960</v>
      </c>
      <c r="AJ537">
        <v>9962</v>
      </c>
      <c r="AK537">
        <v>9904</v>
      </c>
      <c r="AL537">
        <v>3778</v>
      </c>
      <c r="AM537">
        <v>8856</v>
      </c>
      <c r="AN537">
        <v>45</v>
      </c>
      <c r="AO537">
        <v>40</v>
      </c>
      <c r="AP537">
        <v>8964</v>
      </c>
      <c r="AQ537" t="s">
        <v>62</v>
      </c>
      <c r="AR537" t="s">
        <v>62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-99</v>
      </c>
      <c r="BG537">
        <v>-99</v>
      </c>
      <c r="BH537">
        <f t="shared" si="168"/>
        <v>0</v>
      </c>
      <c r="BI537" t="str">
        <f t="shared" si="169"/>
        <v/>
      </c>
      <c r="BJ537" t="str">
        <f t="shared" si="170"/>
        <v/>
      </c>
      <c r="BK537" t="str">
        <f t="shared" si="171"/>
        <v/>
      </c>
      <c r="BL537" t="str">
        <f t="shared" si="172"/>
        <v/>
      </c>
      <c r="BM537" t="str">
        <f t="shared" si="173"/>
        <v/>
      </c>
      <c r="BN537" t="str">
        <f t="shared" si="174"/>
        <v/>
      </c>
      <c r="BO537" t="str">
        <f t="shared" si="175"/>
        <v/>
      </c>
      <c r="BP537" t="str">
        <f t="shared" si="176"/>
        <v/>
      </c>
      <c r="BQ537" t="str">
        <f t="shared" si="177"/>
        <v/>
      </c>
      <c r="BR537" t="str">
        <f t="shared" si="178"/>
        <v/>
      </c>
      <c r="BS537" t="str">
        <f t="shared" si="179"/>
        <v/>
      </c>
      <c r="BT537" t="str">
        <f t="shared" si="180"/>
        <v/>
      </c>
      <c r="BU537" t="str">
        <f t="shared" si="181"/>
        <v/>
      </c>
      <c r="BV537" t="str">
        <f t="shared" si="182"/>
        <v/>
      </c>
      <c r="BW537">
        <f t="shared" si="183"/>
        <v>0</v>
      </c>
      <c r="BX537">
        <f t="shared" si="184"/>
        <v>1</v>
      </c>
      <c r="BY537">
        <f t="shared" si="185"/>
        <v>1</v>
      </c>
      <c r="BZ537">
        <f t="shared" si="186"/>
        <v>0</v>
      </c>
      <c r="CA537">
        <f t="shared" si="187"/>
        <v>0</v>
      </c>
      <c r="CB537">
        <f t="shared" si="188"/>
        <v>0</v>
      </c>
    </row>
    <row r="538" spans="1:80" x14ac:dyDescent="0.35">
      <c r="A538">
        <v>5.8694335000000004</v>
      </c>
      <c r="B538">
        <v>2009</v>
      </c>
      <c r="C538">
        <v>68</v>
      </c>
      <c r="D538">
        <v>0</v>
      </c>
      <c r="E538">
        <v>1</v>
      </c>
      <c r="F538">
        <v>-9</v>
      </c>
      <c r="G538">
        <v>0</v>
      </c>
      <c r="H538">
        <v>4070</v>
      </c>
      <c r="I538">
        <v>8</v>
      </c>
      <c r="J538">
        <v>1</v>
      </c>
      <c r="K538">
        <v>254856</v>
      </c>
      <c r="L538">
        <v>1</v>
      </c>
      <c r="M538">
        <v>1</v>
      </c>
      <c r="N538">
        <v>6</v>
      </c>
      <c r="O538">
        <v>42823</v>
      </c>
      <c r="P538">
        <v>78551</v>
      </c>
      <c r="Q538">
        <v>67454</v>
      </c>
      <c r="R538">
        <v>4254</v>
      </c>
      <c r="S538">
        <v>30471</v>
      </c>
      <c r="T538">
        <v>4280</v>
      </c>
      <c r="U538">
        <v>7140</v>
      </c>
      <c r="V538">
        <v>4281</v>
      </c>
      <c r="W538">
        <v>2768</v>
      </c>
      <c r="X538">
        <v>33829</v>
      </c>
      <c r="Y538" t="s">
        <v>87</v>
      </c>
      <c r="Z538">
        <v>56400</v>
      </c>
      <c r="AA538">
        <v>3004</v>
      </c>
      <c r="AB538">
        <v>4112</v>
      </c>
      <c r="AC538" t="s">
        <v>61</v>
      </c>
      <c r="AD538">
        <v>3768</v>
      </c>
      <c r="AE538">
        <v>3723</v>
      </c>
      <c r="AF538">
        <v>8856</v>
      </c>
      <c r="AG538">
        <v>8853</v>
      </c>
      <c r="AH538" t="s">
        <v>62</v>
      </c>
      <c r="AI538" t="s">
        <v>62</v>
      </c>
      <c r="AJ538" t="s">
        <v>62</v>
      </c>
      <c r="AK538" t="s">
        <v>62</v>
      </c>
      <c r="AL538" t="s">
        <v>62</v>
      </c>
      <c r="AM538" t="s">
        <v>62</v>
      </c>
      <c r="AN538" t="s">
        <v>62</v>
      </c>
      <c r="AO538" t="s">
        <v>62</v>
      </c>
      <c r="AP538" t="s">
        <v>62</v>
      </c>
      <c r="AQ538" t="s">
        <v>62</v>
      </c>
      <c r="AR538" t="s">
        <v>62</v>
      </c>
      <c r="AS538">
        <v>0</v>
      </c>
      <c r="AT538">
        <v>0</v>
      </c>
      <c r="AU538">
        <v>0</v>
      </c>
      <c r="AV538">
        <v>0</v>
      </c>
      <c r="AW538">
        <v>-99</v>
      </c>
      <c r="AX538">
        <v>-99</v>
      </c>
      <c r="AY538">
        <v>-99</v>
      </c>
      <c r="AZ538">
        <v>-99</v>
      </c>
      <c r="BA538">
        <v>-99</v>
      </c>
      <c r="BB538">
        <v>-99</v>
      </c>
      <c r="BC538">
        <v>-99</v>
      </c>
      <c r="BD538">
        <v>-99</v>
      </c>
      <c r="BE538">
        <v>-99</v>
      </c>
      <c r="BF538">
        <v>-99</v>
      </c>
      <c r="BG538">
        <v>-99</v>
      </c>
      <c r="BH538">
        <f t="shared" si="168"/>
        <v>0</v>
      </c>
      <c r="BI538" t="str">
        <f t="shared" si="169"/>
        <v/>
      </c>
      <c r="BJ538" t="str">
        <f t="shared" si="170"/>
        <v/>
      </c>
      <c r="BK538" t="str">
        <f t="shared" si="171"/>
        <v/>
      </c>
      <c r="BL538" t="str">
        <f t="shared" si="172"/>
        <v/>
      </c>
      <c r="BM538" t="str">
        <f t="shared" si="173"/>
        <v/>
      </c>
      <c r="BN538" t="str">
        <f t="shared" si="174"/>
        <v/>
      </c>
      <c r="BO538" t="str">
        <f t="shared" si="175"/>
        <v/>
      </c>
      <c r="BP538" t="str">
        <f t="shared" si="176"/>
        <v/>
      </c>
      <c r="BQ538" t="str">
        <f t="shared" si="177"/>
        <v/>
      </c>
      <c r="BR538" t="str">
        <f t="shared" si="178"/>
        <v/>
      </c>
      <c r="BS538" t="str">
        <f t="shared" si="179"/>
        <v/>
      </c>
      <c r="BT538" t="str">
        <f t="shared" si="180"/>
        <v/>
      </c>
      <c r="BU538" t="str">
        <f t="shared" si="181"/>
        <v/>
      </c>
      <c r="BV538" t="str">
        <f t="shared" si="182"/>
        <v/>
      </c>
      <c r="BW538">
        <f t="shared" si="183"/>
        <v>0</v>
      </c>
      <c r="BX538">
        <f t="shared" si="184"/>
        <v>0</v>
      </c>
      <c r="BY538">
        <f t="shared" si="185"/>
        <v>1</v>
      </c>
      <c r="BZ538">
        <f t="shared" si="186"/>
        <v>0</v>
      </c>
      <c r="CA538">
        <f t="shared" si="187"/>
        <v>0</v>
      </c>
      <c r="CB538">
        <f t="shared" si="188"/>
        <v>1</v>
      </c>
    </row>
    <row r="539" spans="1:80" x14ac:dyDescent="0.35">
      <c r="A539">
        <v>4.4836565000000004</v>
      </c>
      <c r="B539">
        <v>2009</v>
      </c>
      <c r="C539">
        <v>68</v>
      </c>
      <c r="D539">
        <v>1</v>
      </c>
      <c r="E539">
        <v>3</v>
      </c>
      <c r="F539">
        <v>-9</v>
      </c>
      <c r="G539">
        <v>0</v>
      </c>
      <c r="H539">
        <v>6439</v>
      </c>
      <c r="I539">
        <v>6</v>
      </c>
      <c r="J539">
        <v>6</v>
      </c>
      <c r="K539">
        <v>358116</v>
      </c>
      <c r="L539">
        <v>3</v>
      </c>
      <c r="M539">
        <v>-9</v>
      </c>
      <c r="N539">
        <v>20</v>
      </c>
      <c r="O539">
        <v>41041</v>
      </c>
      <c r="P539">
        <v>5849</v>
      </c>
      <c r="Q539">
        <v>2851</v>
      </c>
      <c r="R539">
        <v>9972</v>
      </c>
      <c r="S539">
        <v>58289</v>
      </c>
      <c r="T539">
        <v>25000</v>
      </c>
      <c r="U539">
        <v>2724</v>
      </c>
      <c r="V539">
        <v>41401</v>
      </c>
      <c r="W539">
        <v>3051</v>
      </c>
      <c r="X539" t="s">
        <v>61</v>
      </c>
      <c r="Y539" t="s">
        <v>61</v>
      </c>
      <c r="Z539" t="s">
        <v>61</v>
      </c>
      <c r="AA539" t="s">
        <v>61</v>
      </c>
      <c r="AB539" t="s">
        <v>61</v>
      </c>
      <c r="AC539" t="s">
        <v>61</v>
      </c>
      <c r="AD539">
        <v>3768</v>
      </c>
      <c r="AE539">
        <v>3722</v>
      </c>
      <c r="AF539">
        <v>66</v>
      </c>
      <c r="AG539">
        <v>3950</v>
      </c>
      <c r="AH539">
        <v>9904</v>
      </c>
      <c r="AI539">
        <v>3607</v>
      </c>
      <c r="AJ539" t="s">
        <v>62</v>
      </c>
      <c r="AK539" t="s">
        <v>62</v>
      </c>
      <c r="AL539" t="s">
        <v>62</v>
      </c>
      <c r="AM539" t="s">
        <v>62</v>
      </c>
      <c r="AN539" t="s">
        <v>62</v>
      </c>
      <c r="AO539" t="s">
        <v>62</v>
      </c>
      <c r="AP539" t="s">
        <v>62</v>
      </c>
      <c r="AQ539" t="s">
        <v>62</v>
      </c>
      <c r="AR539" t="s">
        <v>62</v>
      </c>
      <c r="AS539">
        <v>0</v>
      </c>
      <c r="AT539">
        <v>0</v>
      </c>
      <c r="AU539">
        <v>0</v>
      </c>
      <c r="AV539">
        <v>0</v>
      </c>
      <c r="AW539">
        <v>3</v>
      </c>
      <c r="AX539">
        <v>0</v>
      </c>
      <c r="AY539">
        <v>-99</v>
      </c>
      <c r="AZ539">
        <v>-99</v>
      </c>
      <c r="BA539">
        <v>-99</v>
      </c>
      <c r="BB539">
        <v>-99</v>
      </c>
      <c r="BC539">
        <v>-99</v>
      </c>
      <c r="BD539">
        <v>-99</v>
      </c>
      <c r="BE539">
        <v>-99</v>
      </c>
      <c r="BF539">
        <v>-99</v>
      </c>
      <c r="BG539">
        <v>-99</v>
      </c>
      <c r="BH539">
        <f t="shared" si="168"/>
        <v>0</v>
      </c>
      <c r="BI539" t="str">
        <f t="shared" si="169"/>
        <v/>
      </c>
      <c r="BJ539" t="str">
        <f t="shared" si="170"/>
        <v/>
      </c>
      <c r="BK539" t="str">
        <f t="shared" si="171"/>
        <v/>
      </c>
      <c r="BL539" t="str">
        <f t="shared" si="172"/>
        <v/>
      </c>
      <c r="BM539" t="str">
        <f t="shared" si="173"/>
        <v/>
      </c>
      <c r="BN539" t="str">
        <f t="shared" si="174"/>
        <v/>
      </c>
      <c r="BO539" t="str">
        <f t="shared" si="175"/>
        <v/>
      </c>
      <c r="BP539" t="str">
        <f t="shared" si="176"/>
        <v/>
      </c>
      <c r="BQ539" t="str">
        <f t="shared" si="177"/>
        <v/>
      </c>
      <c r="BR539" t="str">
        <f t="shared" si="178"/>
        <v/>
      </c>
      <c r="BS539" t="str">
        <f t="shared" si="179"/>
        <v/>
      </c>
      <c r="BT539" t="str">
        <f t="shared" si="180"/>
        <v/>
      </c>
      <c r="BU539" t="str">
        <f t="shared" si="181"/>
        <v/>
      </c>
      <c r="BV539" t="str">
        <f t="shared" si="182"/>
        <v/>
      </c>
      <c r="BW539">
        <f t="shared" si="183"/>
        <v>0</v>
      </c>
      <c r="BX539">
        <f t="shared" si="184"/>
        <v>1</v>
      </c>
      <c r="BY539">
        <f t="shared" si="185"/>
        <v>0</v>
      </c>
      <c r="BZ539">
        <f t="shared" si="186"/>
        <v>1</v>
      </c>
      <c r="CA539">
        <f t="shared" si="187"/>
        <v>1</v>
      </c>
      <c r="CB539">
        <f t="shared" si="188"/>
        <v>0</v>
      </c>
    </row>
    <row r="540" spans="1:80" x14ac:dyDescent="0.35">
      <c r="A540">
        <v>4.4836565000000004</v>
      </c>
      <c r="B540">
        <v>2009</v>
      </c>
      <c r="C540">
        <v>68</v>
      </c>
      <c r="D540">
        <v>1</v>
      </c>
      <c r="E540">
        <v>1</v>
      </c>
      <c r="F540">
        <v>-9</v>
      </c>
      <c r="G540">
        <v>0</v>
      </c>
      <c r="H540">
        <v>6439</v>
      </c>
      <c r="I540">
        <v>17</v>
      </c>
      <c r="J540">
        <v>3</v>
      </c>
      <c r="K540">
        <v>435057</v>
      </c>
      <c r="L540">
        <v>4</v>
      </c>
      <c r="M540">
        <v>-9</v>
      </c>
      <c r="N540">
        <v>20</v>
      </c>
      <c r="O540">
        <v>41011</v>
      </c>
      <c r="P540">
        <v>42741</v>
      </c>
      <c r="Q540">
        <v>51881</v>
      </c>
      <c r="R540">
        <v>5849</v>
      </c>
      <c r="S540">
        <v>78551</v>
      </c>
      <c r="T540">
        <v>4260</v>
      </c>
      <c r="U540">
        <v>4271</v>
      </c>
      <c r="V540">
        <v>99672</v>
      </c>
      <c r="W540">
        <v>2724</v>
      </c>
      <c r="X540" t="s">
        <v>61</v>
      </c>
      <c r="Y540" t="s">
        <v>61</v>
      </c>
      <c r="Z540" t="s">
        <v>61</v>
      </c>
      <c r="AA540" t="s">
        <v>61</v>
      </c>
      <c r="AB540" t="s">
        <v>61</v>
      </c>
      <c r="AC540" t="s">
        <v>61</v>
      </c>
      <c r="AD540">
        <v>3768</v>
      </c>
      <c r="AE540">
        <v>8856</v>
      </c>
      <c r="AF540">
        <v>66</v>
      </c>
      <c r="AG540">
        <v>66</v>
      </c>
      <c r="AH540">
        <v>9671</v>
      </c>
      <c r="AI540">
        <v>9604</v>
      </c>
      <c r="AJ540" t="s">
        <v>62</v>
      </c>
      <c r="AK540" t="s">
        <v>62</v>
      </c>
      <c r="AL540" t="s">
        <v>62</v>
      </c>
      <c r="AM540" t="s">
        <v>62</v>
      </c>
      <c r="AN540" t="s">
        <v>62</v>
      </c>
      <c r="AO540" t="s">
        <v>62</v>
      </c>
      <c r="AP540" t="s">
        <v>62</v>
      </c>
      <c r="AQ540" t="s">
        <v>62</v>
      </c>
      <c r="AR540" t="s">
        <v>62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-99</v>
      </c>
      <c r="AZ540">
        <v>-99</v>
      </c>
      <c r="BA540">
        <v>-99</v>
      </c>
      <c r="BB540">
        <v>-99</v>
      </c>
      <c r="BC540">
        <v>-99</v>
      </c>
      <c r="BD540">
        <v>-99</v>
      </c>
      <c r="BE540">
        <v>-99</v>
      </c>
      <c r="BF540">
        <v>-99</v>
      </c>
      <c r="BG540">
        <v>-99</v>
      </c>
      <c r="BH540">
        <f t="shared" si="168"/>
        <v>0</v>
      </c>
      <c r="BI540" t="str">
        <f t="shared" si="169"/>
        <v/>
      </c>
      <c r="BJ540" t="str">
        <f t="shared" si="170"/>
        <v/>
      </c>
      <c r="BK540" t="str">
        <f t="shared" si="171"/>
        <v/>
      </c>
      <c r="BL540" t="str">
        <f t="shared" si="172"/>
        <v/>
      </c>
      <c r="BM540" t="str">
        <f t="shared" si="173"/>
        <v/>
      </c>
      <c r="BN540" t="str">
        <f t="shared" si="174"/>
        <v/>
      </c>
      <c r="BO540" t="str">
        <f t="shared" si="175"/>
        <v/>
      </c>
      <c r="BP540" t="str">
        <f t="shared" si="176"/>
        <v/>
      </c>
      <c r="BQ540" t="str">
        <f t="shared" si="177"/>
        <v/>
      </c>
      <c r="BR540" t="str">
        <f t="shared" si="178"/>
        <v/>
      </c>
      <c r="BS540" t="str">
        <f t="shared" si="179"/>
        <v/>
      </c>
      <c r="BT540" t="str">
        <f t="shared" si="180"/>
        <v/>
      </c>
      <c r="BU540" t="str">
        <f t="shared" si="181"/>
        <v/>
      </c>
      <c r="BV540" t="str">
        <f t="shared" si="182"/>
        <v/>
      </c>
      <c r="BW540">
        <f t="shared" si="183"/>
        <v>0</v>
      </c>
      <c r="BX540">
        <f t="shared" si="184"/>
        <v>2</v>
      </c>
      <c r="BY540">
        <f t="shared" si="185"/>
        <v>1</v>
      </c>
      <c r="BZ540">
        <f t="shared" si="186"/>
        <v>1</v>
      </c>
      <c r="CA540">
        <f t="shared" si="187"/>
        <v>1</v>
      </c>
      <c r="CB540">
        <f t="shared" si="188"/>
        <v>0</v>
      </c>
    </row>
    <row r="541" spans="1:80" x14ac:dyDescent="0.35">
      <c r="A541">
        <v>5.2392257999999998</v>
      </c>
      <c r="B541">
        <v>2009</v>
      </c>
      <c r="C541">
        <v>68</v>
      </c>
      <c r="D541">
        <v>0</v>
      </c>
      <c r="E541">
        <v>1</v>
      </c>
      <c r="F541">
        <v>-9</v>
      </c>
      <c r="G541">
        <v>0</v>
      </c>
      <c r="H541">
        <v>6624</v>
      </c>
      <c r="I541">
        <v>13</v>
      </c>
      <c r="J541">
        <v>1</v>
      </c>
      <c r="K541">
        <v>464214</v>
      </c>
      <c r="L541">
        <v>3</v>
      </c>
      <c r="M541">
        <v>-9</v>
      </c>
      <c r="N541">
        <v>1</v>
      </c>
      <c r="O541">
        <v>41011</v>
      </c>
      <c r="P541">
        <v>42821</v>
      </c>
      <c r="Q541">
        <v>78551</v>
      </c>
      <c r="R541">
        <v>4271</v>
      </c>
      <c r="S541">
        <v>4280</v>
      </c>
      <c r="T541">
        <v>4019</v>
      </c>
      <c r="U541">
        <v>2749</v>
      </c>
      <c r="V541">
        <v>2724</v>
      </c>
      <c r="W541" t="s">
        <v>61</v>
      </c>
      <c r="X541" t="s">
        <v>61</v>
      </c>
      <c r="Y541" t="s">
        <v>61</v>
      </c>
      <c r="Z541" t="s">
        <v>61</v>
      </c>
      <c r="AA541" t="s">
        <v>61</v>
      </c>
      <c r="AB541" t="s">
        <v>61</v>
      </c>
      <c r="AC541" t="s">
        <v>61</v>
      </c>
      <c r="AD541">
        <v>3768</v>
      </c>
      <c r="AE541">
        <v>3722</v>
      </c>
      <c r="AF541">
        <v>66</v>
      </c>
      <c r="AG541">
        <v>3606</v>
      </c>
      <c r="AH541">
        <v>8853</v>
      </c>
      <c r="AI541">
        <v>45</v>
      </c>
      <c r="AJ541">
        <v>40</v>
      </c>
      <c r="AK541">
        <v>8856</v>
      </c>
      <c r="AL541" t="s">
        <v>62</v>
      </c>
      <c r="AM541" t="s">
        <v>62</v>
      </c>
      <c r="AN541" t="s">
        <v>62</v>
      </c>
      <c r="AO541" t="s">
        <v>62</v>
      </c>
      <c r="AP541" t="s">
        <v>62</v>
      </c>
      <c r="AQ541" t="s">
        <v>62</v>
      </c>
      <c r="AR541" t="s">
        <v>62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-99</v>
      </c>
      <c r="BB541">
        <v>-99</v>
      </c>
      <c r="BC541">
        <v>-99</v>
      </c>
      <c r="BD541">
        <v>-99</v>
      </c>
      <c r="BE541">
        <v>-99</v>
      </c>
      <c r="BF541">
        <v>-99</v>
      </c>
      <c r="BG541">
        <v>-99</v>
      </c>
      <c r="BH541">
        <f t="shared" si="168"/>
        <v>0</v>
      </c>
      <c r="BI541" t="str">
        <f t="shared" si="169"/>
        <v/>
      </c>
      <c r="BJ541" t="str">
        <f t="shared" si="170"/>
        <v/>
      </c>
      <c r="BK541" t="str">
        <f t="shared" si="171"/>
        <v/>
      </c>
      <c r="BL541" t="str">
        <f t="shared" si="172"/>
        <v/>
      </c>
      <c r="BM541" t="str">
        <f t="shared" si="173"/>
        <v/>
      </c>
      <c r="BN541" t="str">
        <f t="shared" si="174"/>
        <v/>
      </c>
      <c r="BO541" t="str">
        <f t="shared" si="175"/>
        <v/>
      </c>
      <c r="BP541" t="str">
        <f t="shared" si="176"/>
        <v/>
      </c>
      <c r="BQ541" t="str">
        <f t="shared" si="177"/>
        <v/>
      </c>
      <c r="BR541" t="str">
        <f t="shared" si="178"/>
        <v/>
      </c>
      <c r="BS541" t="str">
        <f t="shared" si="179"/>
        <v/>
      </c>
      <c r="BT541" t="str">
        <f t="shared" si="180"/>
        <v/>
      </c>
      <c r="BU541" t="str">
        <f t="shared" si="181"/>
        <v/>
      </c>
      <c r="BV541" t="str">
        <f t="shared" si="182"/>
        <v/>
      </c>
      <c r="BW541">
        <f t="shared" si="183"/>
        <v>0</v>
      </c>
      <c r="BX541">
        <f t="shared" si="184"/>
        <v>1</v>
      </c>
      <c r="BY541">
        <f t="shared" si="185"/>
        <v>1</v>
      </c>
      <c r="BZ541">
        <f t="shared" si="186"/>
        <v>1</v>
      </c>
      <c r="CA541">
        <f t="shared" si="187"/>
        <v>1</v>
      </c>
      <c r="CB541">
        <f t="shared" si="188"/>
        <v>1</v>
      </c>
    </row>
    <row r="542" spans="1:80" x14ac:dyDescent="0.35">
      <c r="A542">
        <v>5.4423605999999998</v>
      </c>
      <c r="B542">
        <v>2009</v>
      </c>
      <c r="C542">
        <v>68</v>
      </c>
      <c r="D542">
        <v>1</v>
      </c>
      <c r="E542">
        <v>1</v>
      </c>
      <c r="F542">
        <v>3</v>
      </c>
      <c r="G542">
        <v>0</v>
      </c>
      <c r="H542">
        <v>21090</v>
      </c>
      <c r="I542">
        <v>7</v>
      </c>
      <c r="J542">
        <v>1</v>
      </c>
      <c r="K542">
        <v>211325</v>
      </c>
      <c r="L542">
        <v>1</v>
      </c>
      <c r="M542">
        <v>1</v>
      </c>
      <c r="N542">
        <v>20</v>
      </c>
      <c r="O542">
        <v>41071</v>
      </c>
      <c r="P542">
        <v>42823</v>
      </c>
      <c r="Q542">
        <v>51883</v>
      </c>
      <c r="R542">
        <v>2764</v>
      </c>
      <c r="S542">
        <v>41402</v>
      </c>
      <c r="T542">
        <v>49122</v>
      </c>
      <c r="U542">
        <v>5180</v>
      </c>
      <c r="V542">
        <v>4280</v>
      </c>
      <c r="W542">
        <v>27801</v>
      </c>
      <c r="X542">
        <v>41401</v>
      </c>
      <c r="Y542">
        <v>45829</v>
      </c>
      <c r="Z542">
        <v>4408</v>
      </c>
      <c r="AA542">
        <v>44020</v>
      </c>
      <c r="AB542">
        <v>25000</v>
      </c>
      <c r="AC542">
        <v>4439</v>
      </c>
      <c r="AD542">
        <v>3768</v>
      </c>
      <c r="AE542">
        <v>3722</v>
      </c>
      <c r="AF542">
        <v>66</v>
      </c>
      <c r="AG542">
        <v>3950</v>
      </c>
      <c r="AH542">
        <v>3607</v>
      </c>
      <c r="AI542">
        <v>8853</v>
      </c>
      <c r="AJ542">
        <v>47</v>
      </c>
      <c r="AK542">
        <v>42</v>
      </c>
      <c r="AL542">
        <v>8842</v>
      </c>
      <c r="AM542">
        <v>8856</v>
      </c>
      <c r="AN542">
        <v>8847</v>
      </c>
      <c r="AO542">
        <v>40</v>
      </c>
      <c r="AP542">
        <v>3722</v>
      </c>
      <c r="AQ542">
        <v>8856</v>
      </c>
      <c r="AR542">
        <v>8842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2</v>
      </c>
      <c r="BF542">
        <v>2</v>
      </c>
      <c r="BG542">
        <v>2</v>
      </c>
      <c r="BH542">
        <f t="shared" si="168"/>
        <v>0</v>
      </c>
      <c r="BI542" t="str">
        <f t="shared" si="169"/>
        <v/>
      </c>
      <c r="BJ542" t="str">
        <f t="shared" si="170"/>
        <v/>
      </c>
      <c r="BK542" t="str">
        <f t="shared" si="171"/>
        <v/>
      </c>
      <c r="BL542" t="str">
        <f t="shared" si="172"/>
        <v/>
      </c>
      <c r="BM542" t="str">
        <f t="shared" si="173"/>
        <v/>
      </c>
      <c r="BN542" t="str">
        <f t="shared" si="174"/>
        <v/>
      </c>
      <c r="BO542" t="str">
        <f t="shared" si="175"/>
        <v/>
      </c>
      <c r="BP542" t="str">
        <f t="shared" si="176"/>
        <v/>
      </c>
      <c r="BQ542" t="str">
        <f t="shared" si="177"/>
        <v/>
      </c>
      <c r="BR542" t="str">
        <f t="shared" si="178"/>
        <v/>
      </c>
      <c r="BS542" t="str">
        <f t="shared" si="179"/>
        <v/>
      </c>
      <c r="BT542" t="str">
        <f t="shared" si="180"/>
        <v/>
      </c>
      <c r="BU542" t="str">
        <f t="shared" si="181"/>
        <v/>
      </c>
      <c r="BV542" t="str">
        <f t="shared" si="182"/>
        <v/>
      </c>
      <c r="BW542">
        <f t="shared" si="183"/>
        <v>0</v>
      </c>
      <c r="BX542">
        <f t="shared" si="184"/>
        <v>1</v>
      </c>
      <c r="BY542">
        <f t="shared" si="185"/>
        <v>0</v>
      </c>
      <c r="BZ542">
        <f t="shared" si="186"/>
        <v>1</v>
      </c>
      <c r="CA542">
        <f t="shared" si="187"/>
        <v>1</v>
      </c>
      <c r="CB542">
        <f t="shared" si="188"/>
        <v>1</v>
      </c>
    </row>
    <row r="543" spans="1:80" x14ac:dyDescent="0.35">
      <c r="A543">
        <v>4.8106878000000002</v>
      </c>
      <c r="B543">
        <v>2009</v>
      </c>
      <c r="C543">
        <v>68</v>
      </c>
      <c r="D543">
        <v>0</v>
      </c>
      <c r="E543">
        <v>1</v>
      </c>
      <c r="F543">
        <v>2</v>
      </c>
      <c r="G543">
        <v>1</v>
      </c>
      <c r="H543">
        <v>22088</v>
      </c>
      <c r="I543">
        <v>20</v>
      </c>
      <c r="J543">
        <v>1</v>
      </c>
      <c r="K543">
        <v>470534</v>
      </c>
      <c r="L543">
        <v>3</v>
      </c>
      <c r="M543">
        <v>3</v>
      </c>
      <c r="N543">
        <v>1</v>
      </c>
      <c r="O543">
        <v>41401</v>
      </c>
      <c r="P543">
        <v>4111</v>
      </c>
      <c r="Q543">
        <v>42731</v>
      </c>
      <c r="R543">
        <v>2724</v>
      </c>
      <c r="S543" t="s">
        <v>118</v>
      </c>
      <c r="T543">
        <v>78057</v>
      </c>
      <c r="U543">
        <v>4019</v>
      </c>
      <c r="V543" t="s">
        <v>113</v>
      </c>
      <c r="W543">
        <v>25002</v>
      </c>
      <c r="X543">
        <v>53081</v>
      </c>
      <c r="Y543">
        <v>4142</v>
      </c>
      <c r="Z543">
        <v>4148</v>
      </c>
      <c r="AA543" t="s">
        <v>69</v>
      </c>
      <c r="AB543" t="s">
        <v>75</v>
      </c>
      <c r="AC543" t="s">
        <v>71</v>
      </c>
      <c r="AD543">
        <v>3768</v>
      </c>
      <c r="AE543">
        <v>8856</v>
      </c>
      <c r="AF543">
        <v>66</v>
      </c>
      <c r="AG543">
        <v>3607</v>
      </c>
      <c r="AH543">
        <v>46</v>
      </c>
      <c r="AI543">
        <v>41</v>
      </c>
      <c r="AJ543">
        <v>44</v>
      </c>
      <c r="AK543" t="s">
        <v>62</v>
      </c>
      <c r="AL543" t="s">
        <v>62</v>
      </c>
      <c r="AM543" t="s">
        <v>62</v>
      </c>
      <c r="AN543" t="s">
        <v>62</v>
      </c>
      <c r="AO543" t="s">
        <v>62</v>
      </c>
      <c r="AP543" t="s">
        <v>62</v>
      </c>
      <c r="AQ543" t="s">
        <v>62</v>
      </c>
      <c r="AR543" t="s">
        <v>62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-99</v>
      </c>
      <c r="BA543">
        <v>-99</v>
      </c>
      <c r="BB543">
        <v>-99</v>
      </c>
      <c r="BC543">
        <v>-99</v>
      </c>
      <c r="BD543">
        <v>-99</v>
      </c>
      <c r="BE543">
        <v>-99</v>
      </c>
      <c r="BF543">
        <v>-99</v>
      </c>
      <c r="BG543">
        <v>-99</v>
      </c>
      <c r="BH543">
        <f t="shared" si="168"/>
        <v>0</v>
      </c>
      <c r="BI543" t="str">
        <f t="shared" si="169"/>
        <v/>
      </c>
      <c r="BJ543" t="str">
        <f t="shared" si="170"/>
        <v/>
      </c>
      <c r="BK543" t="str">
        <f t="shared" si="171"/>
        <v/>
      </c>
      <c r="BL543" t="str">
        <f t="shared" si="172"/>
        <v/>
      </c>
      <c r="BM543" t="str">
        <f t="shared" si="173"/>
        <v/>
      </c>
      <c r="BN543" t="str">
        <f t="shared" si="174"/>
        <v/>
      </c>
      <c r="BO543" t="str">
        <f t="shared" si="175"/>
        <v/>
      </c>
      <c r="BP543" t="str">
        <f t="shared" si="176"/>
        <v/>
      </c>
      <c r="BQ543" t="str">
        <f t="shared" si="177"/>
        <v/>
      </c>
      <c r="BR543" t="str">
        <f t="shared" si="178"/>
        <v/>
      </c>
      <c r="BS543" t="str">
        <f t="shared" si="179"/>
        <v/>
      </c>
      <c r="BT543" t="str">
        <f t="shared" si="180"/>
        <v/>
      </c>
      <c r="BU543" t="str">
        <f t="shared" si="181"/>
        <v/>
      </c>
      <c r="BV543" t="str">
        <f t="shared" si="182"/>
        <v/>
      </c>
      <c r="BW543">
        <f t="shared" si="183"/>
        <v>0</v>
      </c>
      <c r="BX543">
        <f t="shared" si="184"/>
        <v>1</v>
      </c>
      <c r="BY543">
        <f t="shared" si="185"/>
        <v>0</v>
      </c>
      <c r="BZ543">
        <f t="shared" si="186"/>
        <v>0</v>
      </c>
      <c r="CA543">
        <f t="shared" si="187"/>
        <v>0</v>
      </c>
      <c r="CB543">
        <f t="shared" si="188"/>
        <v>0</v>
      </c>
    </row>
    <row r="544" spans="1:80" x14ac:dyDescent="0.35">
      <c r="A544">
        <v>4.6981218</v>
      </c>
      <c r="B544">
        <v>2009</v>
      </c>
      <c r="C544">
        <v>68</v>
      </c>
      <c r="D544">
        <v>0</v>
      </c>
      <c r="E544">
        <v>1</v>
      </c>
      <c r="F544">
        <v>1</v>
      </c>
      <c r="G544">
        <v>0</v>
      </c>
      <c r="H544">
        <v>26049</v>
      </c>
      <c r="I544">
        <v>1</v>
      </c>
      <c r="J544">
        <v>1</v>
      </c>
      <c r="K544">
        <v>129387</v>
      </c>
      <c r="L544">
        <v>2</v>
      </c>
      <c r="M544">
        <v>3</v>
      </c>
      <c r="N544">
        <v>1</v>
      </c>
      <c r="O544">
        <v>9971</v>
      </c>
      <c r="P544">
        <v>41412</v>
      </c>
      <c r="Q544">
        <v>4275</v>
      </c>
      <c r="R544">
        <v>9982</v>
      </c>
      <c r="S544">
        <v>42741</v>
      </c>
      <c r="T544">
        <v>78551</v>
      </c>
      <c r="U544">
        <v>4019</v>
      </c>
      <c r="V544" t="s">
        <v>65</v>
      </c>
      <c r="W544">
        <v>7851</v>
      </c>
      <c r="X544">
        <v>7802</v>
      </c>
      <c r="Y544" t="s">
        <v>61</v>
      </c>
      <c r="Z544" t="s">
        <v>61</v>
      </c>
      <c r="AA544" t="s">
        <v>61</v>
      </c>
      <c r="AB544" t="s">
        <v>61</v>
      </c>
      <c r="AC544" t="s">
        <v>61</v>
      </c>
      <c r="AD544">
        <v>3768</v>
      </c>
      <c r="AE544">
        <v>66</v>
      </c>
      <c r="AF544">
        <v>9960</v>
      </c>
      <c r="AG544">
        <v>3893</v>
      </c>
      <c r="AH544">
        <v>9744</v>
      </c>
      <c r="AI544">
        <v>9962</v>
      </c>
      <c r="AJ544">
        <v>3607</v>
      </c>
      <c r="AK544">
        <v>45</v>
      </c>
      <c r="AL544">
        <v>40</v>
      </c>
      <c r="AM544" t="s">
        <v>62</v>
      </c>
      <c r="AN544" t="s">
        <v>62</v>
      </c>
      <c r="AO544" t="s">
        <v>62</v>
      </c>
      <c r="AP544" t="s">
        <v>62</v>
      </c>
      <c r="AQ544" t="s">
        <v>62</v>
      </c>
      <c r="AR544" t="s">
        <v>62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-99</v>
      </c>
      <c r="BC544">
        <v>-99</v>
      </c>
      <c r="BD544">
        <v>-99</v>
      </c>
      <c r="BE544">
        <v>-99</v>
      </c>
      <c r="BF544">
        <v>-99</v>
      </c>
      <c r="BG544">
        <v>-99</v>
      </c>
      <c r="BH544">
        <f t="shared" si="168"/>
        <v>0</v>
      </c>
      <c r="BI544" t="str">
        <f t="shared" si="169"/>
        <v/>
      </c>
      <c r="BJ544" t="str">
        <f t="shared" si="170"/>
        <v/>
      </c>
      <c r="BK544" t="str">
        <f t="shared" si="171"/>
        <v/>
      </c>
      <c r="BL544" t="str">
        <f t="shared" si="172"/>
        <v/>
      </c>
      <c r="BM544" t="str">
        <f t="shared" si="173"/>
        <v/>
      </c>
      <c r="BN544" t="str">
        <f t="shared" si="174"/>
        <v/>
      </c>
      <c r="BO544" t="str">
        <f t="shared" si="175"/>
        <v/>
      </c>
      <c r="BP544" t="str">
        <f t="shared" si="176"/>
        <v/>
      </c>
      <c r="BQ544" t="str">
        <f t="shared" si="177"/>
        <v/>
      </c>
      <c r="BR544" t="str">
        <f t="shared" si="178"/>
        <v/>
      </c>
      <c r="BS544" t="str">
        <f t="shared" si="179"/>
        <v/>
      </c>
      <c r="BT544" t="str">
        <f t="shared" si="180"/>
        <v/>
      </c>
      <c r="BU544" t="str">
        <f t="shared" si="181"/>
        <v/>
      </c>
      <c r="BV544" t="str">
        <f t="shared" si="182"/>
        <v/>
      </c>
      <c r="BW544">
        <f t="shared" si="183"/>
        <v>0</v>
      </c>
      <c r="BX544">
        <f t="shared" si="184"/>
        <v>1</v>
      </c>
      <c r="BY544">
        <f t="shared" si="185"/>
        <v>1</v>
      </c>
      <c r="BZ544">
        <f t="shared" si="186"/>
        <v>0</v>
      </c>
      <c r="CA544">
        <f t="shared" si="187"/>
        <v>0</v>
      </c>
      <c r="CB544">
        <f t="shared" si="188"/>
        <v>0</v>
      </c>
    </row>
    <row r="545" spans="1:80" x14ac:dyDescent="0.35">
      <c r="A545">
        <v>4.4836565000000004</v>
      </c>
      <c r="B545">
        <v>2009</v>
      </c>
      <c r="C545">
        <v>68</v>
      </c>
      <c r="D545">
        <v>1</v>
      </c>
      <c r="E545">
        <v>1</v>
      </c>
      <c r="F545">
        <v>3</v>
      </c>
      <c r="G545">
        <v>0</v>
      </c>
      <c r="H545">
        <v>53061</v>
      </c>
      <c r="I545">
        <v>18</v>
      </c>
      <c r="J545">
        <v>1</v>
      </c>
      <c r="K545">
        <v>370338</v>
      </c>
      <c r="L545">
        <v>3</v>
      </c>
      <c r="M545">
        <v>1</v>
      </c>
      <c r="N545">
        <v>20</v>
      </c>
      <c r="O545">
        <v>41401</v>
      </c>
      <c r="P545">
        <v>4111</v>
      </c>
      <c r="Q545">
        <v>4019</v>
      </c>
      <c r="R545">
        <v>25000</v>
      </c>
      <c r="S545" t="s">
        <v>65</v>
      </c>
      <c r="T545" t="s">
        <v>76</v>
      </c>
      <c r="U545" t="s">
        <v>61</v>
      </c>
      <c r="V545" t="s">
        <v>61</v>
      </c>
      <c r="W545" t="s">
        <v>61</v>
      </c>
      <c r="X545" t="s">
        <v>61</v>
      </c>
      <c r="Y545" t="s">
        <v>61</v>
      </c>
      <c r="Z545" t="s">
        <v>61</v>
      </c>
      <c r="AA545" t="s">
        <v>61</v>
      </c>
      <c r="AB545" t="s">
        <v>61</v>
      </c>
      <c r="AC545" t="s">
        <v>61</v>
      </c>
      <c r="AD545">
        <v>3768</v>
      </c>
      <c r="AE545">
        <v>66</v>
      </c>
      <c r="AF545">
        <v>8847</v>
      </c>
      <c r="AG545">
        <v>3607</v>
      </c>
      <c r="AH545">
        <v>3606</v>
      </c>
      <c r="AI545">
        <v>48</v>
      </c>
      <c r="AJ545">
        <v>42</v>
      </c>
      <c r="AK545">
        <v>44</v>
      </c>
      <c r="AL545" t="s">
        <v>62</v>
      </c>
      <c r="AM545" t="s">
        <v>62</v>
      </c>
      <c r="AN545" t="s">
        <v>62</v>
      </c>
      <c r="AO545" t="s">
        <v>62</v>
      </c>
      <c r="AP545" t="s">
        <v>62</v>
      </c>
      <c r="AQ545" t="s">
        <v>62</v>
      </c>
      <c r="AR545" t="s">
        <v>62</v>
      </c>
      <c r="AS545">
        <v>1</v>
      </c>
      <c r="AT545">
        <v>-99</v>
      </c>
      <c r="AU545">
        <v>-99</v>
      </c>
      <c r="AV545">
        <v>-99</v>
      </c>
      <c r="AW545">
        <v>-99</v>
      </c>
      <c r="AX545">
        <v>-99</v>
      </c>
      <c r="AY545">
        <v>-99</v>
      </c>
      <c r="AZ545">
        <v>-99</v>
      </c>
      <c r="BA545">
        <v>-99</v>
      </c>
      <c r="BB545">
        <v>-99</v>
      </c>
      <c r="BC545">
        <v>-99</v>
      </c>
      <c r="BD545">
        <v>-99</v>
      </c>
      <c r="BE545">
        <v>-99</v>
      </c>
      <c r="BF545">
        <v>-99</v>
      </c>
      <c r="BG545">
        <v>-99</v>
      </c>
      <c r="BH545">
        <f t="shared" si="168"/>
        <v>1</v>
      </c>
      <c r="BI545" t="str">
        <f t="shared" si="169"/>
        <v/>
      </c>
      <c r="BJ545" t="str">
        <f t="shared" si="170"/>
        <v/>
      </c>
      <c r="BK545" t="str">
        <f t="shared" si="171"/>
        <v/>
      </c>
      <c r="BL545" t="str">
        <f t="shared" si="172"/>
        <v/>
      </c>
      <c r="BM545" t="str">
        <f t="shared" si="173"/>
        <v/>
      </c>
      <c r="BN545" t="str">
        <f t="shared" si="174"/>
        <v/>
      </c>
      <c r="BO545" t="str">
        <f t="shared" si="175"/>
        <v/>
      </c>
      <c r="BP545" t="str">
        <f t="shared" si="176"/>
        <v/>
      </c>
      <c r="BQ545" t="str">
        <f t="shared" si="177"/>
        <v/>
      </c>
      <c r="BR545" t="str">
        <f t="shared" si="178"/>
        <v/>
      </c>
      <c r="BS545" t="str">
        <f t="shared" si="179"/>
        <v/>
      </c>
      <c r="BT545" t="str">
        <f t="shared" si="180"/>
        <v/>
      </c>
      <c r="BU545" t="str">
        <f t="shared" si="181"/>
        <v/>
      </c>
      <c r="BV545" t="str">
        <f t="shared" si="182"/>
        <v/>
      </c>
      <c r="BW545">
        <f t="shared" si="183"/>
        <v>1</v>
      </c>
      <c r="BX545">
        <f t="shared" si="184"/>
        <v>1</v>
      </c>
      <c r="BY545">
        <f t="shared" si="185"/>
        <v>0</v>
      </c>
      <c r="BZ545">
        <f t="shared" si="186"/>
        <v>0</v>
      </c>
      <c r="CA545">
        <f t="shared" si="187"/>
        <v>0</v>
      </c>
      <c r="CB545">
        <f t="shared" si="188"/>
        <v>0</v>
      </c>
    </row>
    <row r="546" spans="1:80" x14ac:dyDescent="0.35">
      <c r="A546">
        <v>4.9374741000000002</v>
      </c>
      <c r="B546">
        <v>2010</v>
      </c>
      <c r="C546">
        <v>68</v>
      </c>
      <c r="D546">
        <v>1</v>
      </c>
      <c r="E546">
        <v>3</v>
      </c>
      <c r="F546">
        <v>-9</v>
      </c>
      <c r="G546">
        <v>0</v>
      </c>
      <c r="H546">
        <v>6123</v>
      </c>
      <c r="I546">
        <v>1</v>
      </c>
      <c r="J546">
        <v>1</v>
      </c>
      <c r="K546">
        <v>484129</v>
      </c>
      <c r="L546">
        <v>4</v>
      </c>
      <c r="M546">
        <v>-9</v>
      </c>
      <c r="N546">
        <v>20</v>
      </c>
      <c r="O546">
        <v>41071</v>
      </c>
      <c r="P546">
        <v>42843</v>
      </c>
      <c r="Q546">
        <v>4280</v>
      </c>
      <c r="R546">
        <v>4148</v>
      </c>
      <c r="S546">
        <v>41401</v>
      </c>
      <c r="T546">
        <v>4168</v>
      </c>
      <c r="U546">
        <v>3963</v>
      </c>
      <c r="V546">
        <v>5859</v>
      </c>
      <c r="W546">
        <v>496</v>
      </c>
      <c r="X546" t="s">
        <v>118</v>
      </c>
      <c r="Y546" t="s">
        <v>135</v>
      </c>
      <c r="Z546" t="s">
        <v>141</v>
      </c>
      <c r="AA546" t="s">
        <v>142</v>
      </c>
      <c r="AB546" t="s">
        <v>72</v>
      </c>
      <c r="AC546" t="s">
        <v>65</v>
      </c>
      <c r="AD546">
        <v>66</v>
      </c>
      <c r="AE546">
        <v>3768</v>
      </c>
      <c r="AF546">
        <v>8856</v>
      </c>
      <c r="AG546">
        <v>3607</v>
      </c>
      <c r="AH546">
        <v>46</v>
      </c>
      <c r="AI546">
        <v>41</v>
      </c>
      <c r="AJ546" t="s">
        <v>62</v>
      </c>
      <c r="AK546" t="s">
        <v>62</v>
      </c>
      <c r="AL546" t="s">
        <v>62</v>
      </c>
      <c r="AM546" t="s">
        <v>62</v>
      </c>
      <c r="AN546" t="s">
        <v>62</v>
      </c>
      <c r="AO546" t="s">
        <v>62</v>
      </c>
      <c r="AP546" t="s">
        <v>62</v>
      </c>
      <c r="AQ546" t="s">
        <v>62</v>
      </c>
      <c r="AR546" t="s">
        <v>62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-99</v>
      </c>
      <c r="AZ546">
        <v>-99</v>
      </c>
      <c r="BA546">
        <v>-99</v>
      </c>
      <c r="BB546">
        <v>-99</v>
      </c>
      <c r="BC546">
        <v>-99</v>
      </c>
      <c r="BD546">
        <v>-99</v>
      </c>
      <c r="BE546">
        <v>-99</v>
      </c>
      <c r="BF546">
        <v>-99</v>
      </c>
      <c r="BG546">
        <v>-99</v>
      </c>
      <c r="BH546" t="str">
        <f t="shared" si="168"/>
        <v/>
      </c>
      <c r="BI546">
        <f t="shared" si="169"/>
        <v>1</v>
      </c>
      <c r="BJ546" t="str">
        <f t="shared" si="170"/>
        <v/>
      </c>
      <c r="BK546" t="str">
        <f t="shared" si="171"/>
        <v/>
      </c>
      <c r="BL546" t="str">
        <f t="shared" si="172"/>
        <v/>
      </c>
      <c r="BM546" t="str">
        <f t="shared" si="173"/>
        <v/>
      </c>
      <c r="BN546" t="str">
        <f t="shared" si="174"/>
        <v/>
      </c>
      <c r="BO546" t="str">
        <f t="shared" si="175"/>
        <v/>
      </c>
      <c r="BP546" t="str">
        <f t="shared" si="176"/>
        <v/>
      </c>
      <c r="BQ546" t="str">
        <f t="shared" si="177"/>
        <v/>
      </c>
      <c r="BR546" t="str">
        <f t="shared" si="178"/>
        <v/>
      </c>
      <c r="BS546" t="str">
        <f t="shared" si="179"/>
        <v/>
      </c>
      <c r="BT546" t="str">
        <f t="shared" si="180"/>
        <v/>
      </c>
      <c r="BU546" t="str">
        <f t="shared" si="181"/>
        <v/>
      </c>
      <c r="BV546" t="str">
        <f t="shared" si="182"/>
        <v/>
      </c>
      <c r="BW546">
        <f t="shared" si="183"/>
        <v>1</v>
      </c>
      <c r="BX546">
        <f t="shared" si="184"/>
        <v>1</v>
      </c>
      <c r="BY546">
        <f t="shared" si="185"/>
        <v>0</v>
      </c>
      <c r="BZ546">
        <f t="shared" si="186"/>
        <v>1</v>
      </c>
      <c r="CA546">
        <f t="shared" si="187"/>
        <v>1</v>
      </c>
      <c r="CB546">
        <f t="shared" si="188"/>
        <v>1</v>
      </c>
    </row>
    <row r="547" spans="1:80" x14ac:dyDescent="0.35">
      <c r="A547">
        <v>4.9374741000000002</v>
      </c>
      <c r="B547">
        <v>2010</v>
      </c>
      <c r="C547">
        <v>68</v>
      </c>
      <c r="D547">
        <v>1</v>
      </c>
      <c r="E547">
        <v>4</v>
      </c>
      <c r="F547">
        <v>-9</v>
      </c>
      <c r="G547">
        <v>1</v>
      </c>
      <c r="H547">
        <v>6123</v>
      </c>
      <c r="I547">
        <v>0</v>
      </c>
      <c r="J547">
        <v>1</v>
      </c>
      <c r="K547">
        <v>275713</v>
      </c>
      <c r="L547">
        <v>3</v>
      </c>
      <c r="M547">
        <v>-9</v>
      </c>
      <c r="N547">
        <v>20</v>
      </c>
      <c r="O547">
        <v>42821</v>
      </c>
      <c r="P547">
        <v>78551</v>
      </c>
      <c r="Q547">
        <v>70723</v>
      </c>
      <c r="R547">
        <v>2841</v>
      </c>
      <c r="S547">
        <v>2851</v>
      </c>
      <c r="T547">
        <v>6826</v>
      </c>
      <c r="U547">
        <v>4254</v>
      </c>
      <c r="V547">
        <v>99812</v>
      </c>
      <c r="W547">
        <v>4280</v>
      </c>
      <c r="X547" t="s">
        <v>68</v>
      </c>
      <c r="Y547">
        <v>41401</v>
      </c>
      <c r="Z547">
        <v>42731</v>
      </c>
      <c r="AA547">
        <v>30390</v>
      </c>
      <c r="AB547" t="s">
        <v>97</v>
      </c>
      <c r="AC547">
        <v>4148</v>
      </c>
      <c r="AD547">
        <v>3768</v>
      </c>
      <c r="AE547">
        <v>3722</v>
      </c>
      <c r="AF547">
        <v>66</v>
      </c>
      <c r="AG547">
        <v>8856</v>
      </c>
      <c r="AH547">
        <v>8853</v>
      </c>
      <c r="AI547">
        <v>40</v>
      </c>
      <c r="AJ547" t="s">
        <v>62</v>
      </c>
      <c r="AK547" t="s">
        <v>62</v>
      </c>
      <c r="AL547" t="s">
        <v>62</v>
      </c>
      <c r="AM547" t="s">
        <v>62</v>
      </c>
      <c r="AN547" t="s">
        <v>62</v>
      </c>
      <c r="AO547" t="s">
        <v>62</v>
      </c>
      <c r="AP547" t="s">
        <v>62</v>
      </c>
      <c r="AQ547" t="s">
        <v>62</v>
      </c>
      <c r="AR547" t="s">
        <v>62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-99</v>
      </c>
      <c r="AZ547">
        <v>-99</v>
      </c>
      <c r="BA547">
        <v>-99</v>
      </c>
      <c r="BB547">
        <v>-99</v>
      </c>
      <c r="BC547">
        <v>-99</v>
      </c>
      <c r="BD547">
        <v>-99</v>
      </c>
      <c r="BE547">
        <v>-99</v>
      </c>
      <c r="BF547">
        <v>-99</v>
      </c>
      <c r="BG547">
        <v>-99</v>
      </c>
      <c r="BH547">
        <f t="shared" si="168"/>
        <v>1</v>
      </c>
      <c r="BI547" t="str">
        <f t="shared" si="169"/>
        <v/>
      </c>
      <c r="BJ547" t="str">
        <f t="shared" si="170"/>
        <v/>
      </c>
      <c r="BK547" t="str">
        <f t="shared" si="171"/>
        <v/>
      </c>
      <c r="BL547" t="str">
        <f t="shared" si="172"/>
        <v/>
      </c>
      <c r="BM547" t="str">
        <f t="shared" si="173"/>
        <v/>
      </c>
      <c r="BN547" t="str">
        <f t="shared" si="174"/>
        <v/>
      </c>
      <c r="BO547" t="str">
        <f t="shared" si="175"/>
        <v/>
      </c>
      <c r="BP547" t="str">
        <f t="shared" si="176"/>
        <v/>
      </c>
      <c r="BQ547" t="str">
        <f t="shared" si="177"/>
        <v/>
      </c>
      <c r="BR547" t="str">
        <f t="shared" si="178"/>
        <v/>
      </c>
      <c r="BS547" t="str">
        <f t="shared" si="179"/>
        <v/>
      </c>
      <c r="BT547" t="str">
        <f t="shared" si="180"/>
        <v/>
      </c>
      <c r="BU547" t="str">
        <f t="shared" si="181"/>
        <v/>
      </c>
      <c r="BV547" t="str">
        <f t="shared" si="182"/>
        <v/>
      </c>
      <c r="BW547">
        <f t="shared" si="183"/>
        <v>1</v>
      </c>
      <c r="BX547">
        <f t="shared" si="184"/>
        <v>1</v>
      </c>
      <c r="BY547">
        <f t="shared" si="185"/>
        <v>1</v>
      </c>
      <c r="BZ547">
        <f t="shared" si="186"/>
        <v>0</v>
      </c>
      <c r="CA547">
        <f t="shared" si="187"/>
        <v>0</v>
      </c>
      <c r="CB547">
        <f t="shared" si="188"/>
        <v>1</v>
      </c>
    </row>
    <row r="548" spans="1:80" x14ac:dyDescent="0.35">
      <c r="A548">
        <v>5.3693093999999997</v>
      </c>
      <c r="B548">
        <v>2010</v>
      </c>
      <c r="C548">
        <v>68</v>
      </c>
      <c r="D548">
        <v>0</v>
      </c>
      <c r="E548">
        <v>1</v>
      </c>
      <c r="F548">
        <v>-9</v>
      </c>
      <c r="G548">
        <v>0</v>
      </c>
      <c r="H548">
        <v>12266</v>
      </c>
      <c r="I548">
        <v>8</v>
      </c>
      <c r="J548">
        <v>1</v>
      </c>
      <c r="K548">
        <v>403463</v>
      </c>
      <c r="L548">
        <v>2</v>
      </c>
      <c r="M548">
        <v>1</v>
      </c>
      <c r="N548">
        <v>1</v>
      </c>
      <c r="O548">
        <v>4271</v>
      </c>
      <c r="P548">
        <v>51881</v>
      </c>
      <c r="Q548">
        <v>4275</v>
      </c>
      <c r="R548">
        <v>5845</v>
      </c>
      <c r="S548">
        <v>42820</v>
      </c>
      <c r="T548">
        <v>4280</v>
      </c>
      <c r="U548">
        <v>4142</v>
      </c>
      <c r="V548">
        <v>4148</v>
      </c>
      <c r="W548">
        <v>4019</v>
      </c>
      <c r="X548">
        <v>2449</v>
      </c>
      <c r="Y548">
        <v>73300</v>
      </c>
      <c r="Z548">
        <v>2724</v>
      </c>
      <c r="AA548">
        <v>41401</v>
      </c>
      <c r="AB548">
        <v>412</v>
      </c>
      <c r="AC548">
        <v>78551</v>
      </c>
      <c r="AD548">
        <v>3768</v>
      </c>
      <c r="AE548">
        <v>3723</v>
      </c>
      <c r="AF548">
        <v>9672</v>
      </c>
      <c r="AG548">
        <v>8856</v>
      </c>
      <c r="AH548">
        <v>9919</v>
      </c>
      <c r="AI548">
        <v>3893</v>
      </c>
      <c r="AJ548" t="s">
        <v>62</v>
      </c>
      <c r="AK548" t="s">
        <v>62</v>
      </c>
      <c r="AL548" t="s">
        <v>62</v>
      </c>
      <c r="AM548" t="s">
        <v>62</v>
      </c>
      <c r="AN548" t="s">
        <v>62</v>
      </c>
      <c r="AO548" t="s">
        <v>62</v>
      </c>
      <c r="AP548" t="s">
        <v>62</v>
      </c>
      <c r="AQ548" t="s">
        <v>62</v>
      </c>
      <c r="AR548" t="s">
        <v>62</v>
      </c>
      <c r="AS548">
        <v>1</v>
      </c>
      <c r="AT548">
        <v>1</v>
      </c>
      <c r="AU548">
        <v>-1</v>
      </c>
      <c r="AV548">
        <v>1</v>
      </c>
      <c r="AW548">
        <v>1</v>
      </c>
      <c r="AX548">
        <v>1</v>
      </c>
      <c r="AY548">
        <v>-99</v>
      </c>
      <c r="AZ548">
        <v>-99</v>
      </c>
      <c r="BA548">
        <v>-99</v>
      </c>
      <c r="BB548">
        <v>-99</v>
      </c>
      <c r="BC548">
        <v>-99</v>
      </c>
      <c r="BD548">
        <v>-99</v>
      </c>
      <c r="BE548">
        <v>-99</v>
      </c>
      <c r="BF548">
        <v>-99</v>
      </c>
      <c r="BG548">
        <v>-99</v>
      </c>
      <c r="BH548">
        <f t="shared" si="168"/>
        <v>1</v>
      </c>
      <c r="BI548" t="str">
        <f t="shared" si="169"/>
        <v/>
      </c>
      <c r="BJ548" t="str">
        <f t="shared" si="170"/>
        <v/>
      </c>
      <c r="BK548" t="str">
        <f t="shared" si="171"/>
        <v/>
      </c>
      <c r="BL548" t="str">
        <f t="shared" si="172"/>
        <v/>
      </c>
      <c r="BM548" t="str">
        <f t="shared" si="173"/>
        <v/>
      </c>
      <c r="BN548" t="str">
        <f t="shared" si="174"/>
        <v/>
      </c>
      <c r="BO548" t="str">
        <f t="shared" si="175"/>
        <v/>
      </c>
      <c r="BP548" t="str">
        <f t="shared" si="176"/>
        <v/>
      </c>
      <c r="BQ548" t="str">
        <f t="shared" si="177"/>
        <v/>
      </c>
      <c r="BR548" t="str">
        <f t="shared" si="178"/>
        <v/>
      </c>
      <c r="BS548" t="str">
        <f t="shared" si="179"/>
        <v/>
      </c>
      <c r="BT548" t="str">
        <f t="shared" si="180"/>
        <v/>
      </c>
      <c r="BU548" t="str">
        <f t="shared" si="181"/>
        <v/>
      </c>
      <c r="BV548" t="str">
        <f t="shared" si="182"/>
        <v/>
      </c>
      <c r="BW548">
        <f t="shared" si="183"/>
        <v>1</v>
      </c>
      <c r="BX548">
        <f t="shared" si="184"/>
        <v>0</v>
      </c>
      <c r="BY548">
        <f t="shared" si="185"/>
        <v>1</v>
      </c>
      <c r="BZ548">
        <f t="shared" si="186"/>
        <v>0</v>
      </c>
      <c r="CA548">
        <f t="shared" si="187"/>
        <v>0</v>
      </c>
      <c r="CB548">
        <f t="shared" si="188"/>
        <v>1</v>
      </c>
    </row>
    <row r="549" spans="1:80" x14ac:dyDescent="0.35">
      <c r="A549">
        <v>5.3693093999999997</v>
      </c>
      <c r="B549">
        <v>2010</v>
      </c>
      <c r="C549">
        <v>68</v>
      </c>
      <c r="D549">
        <v>0</v>
      </c>
      <c r="E549">
        <v>1</v>
      </c>
      <c r="F549">
        <v>1</v>
      </c>
      <c r="G549">
        <v>0</v>
      </c>
      <c r="H549">
        <v>13021</v>
      </c>
      <c r="I549">
        <v>8</v>
      </c>
      <c r="J549">
        <v>2</v>
      </c>
      <c r="K549">
        <v>162418</v>
      </c>
      <c r="L549">
        <v>2</v>
      </c>
      <c r="M549">
        <v>1</v>
      </c>
      <c r="N549">
        <v>1</v>
      </c>
      <c r="O549">
        <v>41001</v>
      </c>
      <c r="P549">
        <v>4275</v>
      </c>
      <c r="Q549">
        <v>78551</v>
      </c>
      <c r="R549">
        <v>42821</v>
      </c>
      <c r="S549">
        <v>43491</v>
      </c>
      <c r="T549">
        <v>42741</v>
      </c>
      <c r="U549">
        <v>34831</v>
      </c>
      <c r="V549">
        <v>51884</v>
      </c>
      <c r="W549">
        <v>431</v>
      </c>
      <c r="X549">
        <v>4260</v>
      </c>
      <c r="Y549">
        <v>3481</v>
      </c>
      <c r="Z549">
        <v>99672</v>
      </c>
      <c r="AA549">
        <v>4270</v>
      </c>
      <c r="AB549">
        <v>45381</v>
      </c>
      <c r="AC549">
        <v>2762</v>
      </c>
      <c r="AD549">
        <v>3931</v>
      </c>
      <c r="AE549">
        <v>311</v>
      </c>
      <c r="AF549">
        <v>3768</v>
      </c>
      <c r="AG549">
        <v>3929</v>
      </c>
      <c r="AH549">
        <v>66</v>
      </c>
      <c r="AI549">
        <v>9904</v>
      </c>
      <c r="AJ549">
        <v>3897</v>
      </c>
      <c r="AK549">
        <v>9604</v>
      </c>
      <c r="AL549">
        <v>9672</v>
      </c>
      <c r="AM549">
        <v>9920</v>
      </c>
      <c r="AN549">
        <v>8872</v>
      </c>
      <c r="AO549">
        <v>9744</v>
      </c>
      <c r="AP549">
        <v>3778</v>
      </c>
      <c r="AQ549">
        <v>3722</v>
      </c>
      <c r="AR549">
        <v>8853</v>
      </c>
      <c r="AS549">
        <v>9</v>
      </c>
      <c r="AT549">
        <v>18</v>
      </c>
      <c r="AU549">
        <v>1</v>
      </c>
      <c r="AV549">
        <v>1</v>
      </c>
      <c r="AW549">
        <v>1</v>
      </c>
      <c r="AX549">
        <v>12</v>
      </c>
      <c r="AY549">
        <v>11</v>
      </c>
      <c r="AZ549">
        <v>0</v>
      </c>
      <c r="BA549">
        <v>0</v>
      </c>
      <c r="BB549">
        <v>0</v>
      </c>
      <c r="BC549">
        <v>1</v>
      </c>
      <c r="BD549">
        <v>9</v>
      </c>
      <c r="BE549">
        <v>1</v>
      </c>
      <c r="BF549">
        <v>1</v>
      </c>
      <c r="BG549">
        <v>1</v>
      </c>
      <c r="BH549" t="str">
        <f t="shared" si="168"/>
        <v/>
      </c>
      <c r="BI549" t="str">
        <f t="shared" si="169"/>
        <v/>
      </c>
      <c r="BJ549">
        <f t="shared" si="170"/>
        <v>1</v>
      </c>
      <c r="BK549" t="str">
        <f t="shared" si="171"/>
        <v/>
      </c>
      <c r="BL549" t="str">
        <f t="shared" si="172"/>
        <v/>
      </c>
      <c r="BM549" t="str">
        <f t="shared" si="173"/>
        <v/>
      </c>
      <c r="BN549" t="str">
        <f t="shared" si="174"/>
        <v/>
      </c>
      <c r="BO549" t="str">
        <f t="shared" si="175"/>
        <v/>
      </c>
      <c r="BP549" t="str">
        <f t="shared" si="176"/>
        <v/>
      </c>
      <c r="BQ549" t="str">
        <f t="shared" si="177"/>
        <v/>
      </c>
      <c r="BR549" t="str">
        <f t="shared" si="178"/>
        <v/>
      </c>
      <c r="BS549" t="str">
        <f t="shared" si="179"/>
        <v/>
      </c>
      <c r="BT549" t="str">
        <f t="shared" si="180"/>
        <v/>
      </c>
      <c r="BU549" t="str">
        <f t="shared" si="181"/>
        <v/>
      </c>
      <c r="BV549" t="str">
        <f t="shared" si="182"/>
        <v/>
      </c>
      <c r="BW549">
        <f t="shared" si="183"/>
        <v>1</v>
      </c>
      <c r="BX549">
        <f t="shared" si="184"/>
        <v>1</v>
      </c>
      <c r="BY549">
        <f t="shared" si="185"/>
        <v>1</v>
      </c>
      <c r="BZ549">
        <f t="shared" si="186"/>
        <v>1</v>
      </c>
      <c r="CA549">
        <f t="shared" si="187"/>
        <v>1</v>
      </c>
      <c r="CB549">
        <f t="shared" si="188"/>
        <v>0</v>
      </c>
    </row>
    <row r="550" spans="1:80" x14ac:dyDescent="0.35">
      <c r="A550">
        <v>5.1950630000000002</v>
      </c>
      <c r="B550">
        <v>2010</v>
      </c>
      <c r="C550">
        <v>68</v>
      </c>
      <c r="D550">
        <v>1</v>
      </c>
      <c r="E550">
        <v>3</v>
      </c>
      <c r="F550">
        <v>-9</v>
      </c>
      <c r="G550">
        <v>1</v>
      </c>
      <c r="H550">
        <v>39132</v>
      </c>
      <c r="I550">
        <v>5</v>
      </c>
      <c r="J550">
        <v>-9</v>
      </c>
      <c r="K550">
        <v>279350</v>
      </c>
      <c r="L550">
        <v>1</v>
      </c>
      <c r="M550">
        <v>2</v>
      </c>
      <c r="N550">
        <v>20</v>
      </c>
      <c r="O550">
        <v>99609</v>
      </c>
      <c r="P550">
        <v>67454</v>
      </c>
      <c r="Q550">
        <v>5185</v>
      </c>
      <c r="R550">
        <v>5720</v>
      </c>
      <c r="S550">
        <v>78551</v>
      </c>
      <c r="T550">
        <v>28749</v>
      </c>
      <c r="U550">
        <v>4280</v>
      </c>
      <c r="V550">
        <v>7907</v>
      </c>
      <c r="W550">
        <v>5180</v>
      </c>
      <c r="X550">
        <v>5601</v>
      </c>
      <c r="Y550">
        <v>99661</v>
      </c>
      <c r="Z550">
        <v>414</v>
      </c>
      <c r="AA550">
        <v>49390</v>
      </c>
      <c r="AB550">
        <v>42731</v>
      </c>
      <c r="AC550">
        <v>5533</v>
      </c>
      <c r="AD550">
        <v>3766</v>
      </c>
      <c r="AE550">
        <v>3763</v>
      </c>
      <c r="AF550">
        <v>3764</v>
      </c>
      <c r="AG550">
        <v>5384</v>
      </c>
      <c r="AH550">
        <v>3768</v>
      </c>
      <c r="AI550">
        <v>8961</v>
      </c>
      <c r="AJ550">
        <v>9904</v>
      </c>
      <c r="AK550">
        <v>9905</v>
      </c>
      <c r="AL550">
        <v>9907</v>
      </c>
      <c r="AM550">
        <v>3893</v>
      </c>
      <c r="AN550">
        <v>9671</v>
      </c>
      <c r="AO550" t="s">
        <v>62</v>
      </c>
      <c r="AP550" t="s">
        <v>62</v>
      </c>
      <c r="AQ550" t="s">
        <v>62</v>
      </c>
      <c r="AR550" t="s">
        <v>62</v>
      </c>
      <c r="AS550">
        <v>3</v>
      </c>
      <c r="AT550">
        <v>2</v>
      </c>
      <c r="AU550">
        <v>2</v>
      </c>
      <c r="AV550">
        <v>2</v>
      </c>
      <c r="AW550">
        <v>2</v>
      </c>
      <c r="AX550">
        <v>2</v>
      </c>
      <c r="AY550">
        <v>2</v>
      </c>
      <c r="AZ550">
        <v>2</v>
      </c>
      <c r="BA550">
        <v>2</v>
      </c>
      <c r="BB550">
        <v>3</v>
      </c>
      <c r="BC550">
        <v>2</v>
      </c>
      <c r="BD550">
        <v>-99</v>
      </c>
      <c r="BE550">
        <v>-99</v>
      </c>
      <c r="BF550">
        <v>-99</v>
      </c>
      <c r="BG550">
        <v>-99</v>
      </c>
      <c r="BH550" t="str">
        <f t="shared" si="168"/>
        <v/>
      </c>
      <c r="BI550" t="str">
        <f t="shared" si="169"/>
        <v/>
      </c>
      <c r="BJ550" t="str">
        <f t="shared" si="170"/>
        <v/>
      </c>
      <c r="BK550" t="str">
        <f t="shared" si="171"/>
        <v/>
      </c>
      <c r="BL550">
        <f t="shared" si="172"/>
        <v>2</v>
      </c>
      <c r="BM550" t="str">
        <f t="shared" si="173"/>
        <v/>
      </c>
      <c r="BN550" t="str">
        <f t="shared" si="174"/>
        <v/>
      </c>
      <c r="BO550" t="str">
        <f t="shared" si="175"/>
        <v/>
      </c>
      <c r="BP550" t="str">
        <f t="shared" si="176"/>
        <v/>
      </c>
      <c r="BQ550" t="str">
        <f t="shared" si="177"/>
        <v/>
      </c>
      <c r="BR550" t="str">
        <f t="shared" si="178"/>
        <v/>
      </c>
      <c r="BS550" t="str">
        <f t="shared" si="179"/>
        <v/>
      </c>
      <c r="BT550" t="str">
        <f t="shared" si="180"/>
        <v/>
      </c>
      <c r="BU550" t="str">
        <f t="shared" si="181"/>
        <v/>
      </c>
      <c r="BV550" t="str">
        <f t="shared" si="182"/>
        <v/>
      </c>
      <c r="BW550">
        <f t="shared" si="183"/>
        <v>2</v>
      </c>
      <c r="BX550">
        <f t="shared" si="184"/>
        <v>0</v>
      </c>
      <c r="BY550">
        <f t="shared" si="185"/>
        <v>1</v>
      </c>
      <c r="BZ550">
        <f t="shared" si="186"/>
        <v>0</v>
      </c>
      <c r="CA550">
        <f t="shared" si="187"/>
        <v>0</v>
      </c>
      <c r="CB550">
        <f t="shared" si="188"/>
        <v>1</v>
      </c>
    </row>
    <row r="551" spans="1:80" x14ac:dyDescent="0.35">
      <c r="A551">
        <v>5.4700958999999996</v>
      </c>
      <c r="B551">
        <v>2010</v>
      </c>
      <c r="C551">
        <v>68</v>
      </c>
      <c r="D551">
        <v>0</v>
      </c>
      <c r="E551">
        <v>6</v>
      </c>
      <c r="F551">
        <v>-9</v>
      </c>
      <c r="G551">
        <v>0</v>
      </c>
      <c r="H551">
        <v>42201</v>
      </c>
      <c r="I551">
        <v>1</v>
      </c>
      <c r="J551">
        <v>-9</v>
      </c>
      <c r="K551">
        <v>207615</v>
      </c>
      <c r="L551">
        <v>4</v>
      </c>
      <c r="M551">
        <v>3</v>
      </c>
      <c r="N551">
        <v>1</v>
      </c>
      <c r="O551">
        <v>42823</v>
      </c>
      <c r="P551">
        <v>51881</v>
      </c>
      <c r="Q551">
        <v>78551</v>
      </c>
      <c r="R551">
        <v>5849</v>
      </c>
      <c r="S551">
        <v>99602</v>
      </c>
      <c r="T551">
        <v>2761</v>
      </c>
      <c r="U551">
        <v>1179</v>
      </c>
      <c r="V551">
        <v>3842</v>
      </c>
      <c r="W551">
        <v>99592</v>
      </c>
      <c r="X551">
        <v>78552</v>
      </c>
      <c r="Y551">
        <v>570</v>
      </c>
      <c r="Z551">
        <v>5990</v>
      </c>
      <c r="AA551">
        <v>2762</v>
      </c>
      <c r="AB551">
        <v>4148</v>
      </c>
      <c r="AC551">
        <v>4280</v>
      </c>
      <c r="AD551">
        <v>3768</v>
      </c>
      <c r="AE551">
        <v>3764</v>
      </c>
      <c r="AF551">
        <v>12</v>
      </c>
      <c r="AG551">
        <v>9604</v>
      </c>
      <c r="AH551">
        <v>8872</v>
      </c>
      <c r="AI551">
        <v>9672</v>
      </c>
      <c r="AJ551" t="s">
        <v>62</v>
      </c>
      <c r="AK551" t="s">
        <v>62</v>
      </c>
      <c r="AL551" t="s">
        <v>62</v>
      </c>
      <c r="AM551" t="s">
        <v>62</v>
      </c>
      <c r="AN551" t="s">
        <v>62</v>
      </c>
      <c r="AO551" t="s">
        <v>62</v>
      </c>
      <c r="AP551" t="s">
        <v>62</v>
      </c>
      <c r="AQ551" t="s">
        <v>62</v>
      </c>
      <c r="AR551" t="s">
        <v>62</v>
      </c>
      <c r="AS551">
        <v>3</v>
      </c>
      <c r="AT551">
        <v>14</v>
      </c>
      <c r="AU551">
        <v>3</v>
      </c>
      <c r="AV551">
        <v>0</v>
      </c>
      <c r="AW551">
        <v>6</v>
      </c>
      <c r="AX551">
        <v>0</v>
      </c>
      <c r="AY551">
        <v>-99</v>
      </c>
      <c r="AZ551">
        <v>-99</v>
      </c>
      <c r="BA551">
        <v>-99</v>
      </c>
      <c r="BB551">
        <v>-99</v>
      </c>
      <c r="BC551">
        <v>-99</v>
      </c>
      <c r="BD551">
        <v>-99</v>
      </c>
      <c r="BE551">
        <v>-99</v>
      </c>
      <c r="BF551">
        <v>-99</v>
      </c>
      <c r="BG551">
        <v>-99</v>
      </c>
      <c r="BH551">
        <f t="shared" si="168"/>
        <v>3</v>
      </c>
      <c r="BI551" t="str">
        <f t="shared" si="169"/>
        <v/>
      </c>
      <c r="BJ551" t="str">
        <f t="shared" si="170"/>
        <v/>
      </c>
      <c r="BK551" t="str">
        <f t="shared" si="171"/>
        <v/>
      </c>
      <c r="BL551" t="str">
        <f t="shared" si="172"/>
        <v/>
      </c>
      <c r="BM551" t="str">
        <f t="shared" si="173"/>
        <v/>
      </c>
      <c r="BN551" t="str">
        <f t="shared" si="174"/>
        <v/>
      </c>
      <c r="BO551" t="str">
        <f t="shared" si="175"/>
        <v/>
      </c>
      <c r="BP551" t="str">
        <f t="shared" si="176"/>
        <v/>
      </c>
      <c r="BQ551" t="str">
        <f t="shared" si="177"/>
        <v/>
      </c>
      <c r="BR551" t="str">
        <f t="shared" si="178"/>
        <v/>
      </c>
      <c r="BS551" t="str">
        <f t="shared" si="179"/>
        <v/>
      </c>
      <c r="BT551" t="str">
        <f t="shared" si="180"/>
        <v/>
      </c>
      <c r="BU551" t="str">
        <f t="shared" si="181"/>
        <v/>
      </c>
      <c r="BV551" t="str">
        <f t="shared" si="182"/>
        <v/>
      </c>
      <c r="BW551">
        <f t="shared" si="183"/>
        <v>3</v>
      </c>
      <c r="BX551">
        <f t="shared" si="184"/>
        <v>0</v>
      </c>
      <c r="BY551">
        <f t="shared" si="185"/>
        <v>1</v>
      </c>
      <c r="BZ551">
        <f t="shared" si="186"/>
        <v>0</v>
      </c>
      <c r="CA551">
        <f t="shared" si="187"/>
        <v>0</v>
      </c>
      <c r="CB551">
        <f t="shared" si="188"/>
        <v>1</v>
      </c>
    </row>
    <row r="552" spans="1:80" x14ac:dyDescent="0.35">
      <c r="A552">
        <v>5.0674549999999998</v>
      </c>
      <c r="B552">
        <v>2010</v>
      </c>
      <c r="C552">
        <v>68</v>
      </c>
      <c r="D552">
        <v>0</v>
      </c>
      <c r="E552">
        <v>1</v>
      </c>
      <c r="F552">
        <v>4</v>
      </c>
      <c r="G552">
        <v>0</v>
      </c>
      <c r="H552">
        <v>49016</v>
      </c>
      <c r="I552">
        <v>2</v>
      </c>
      <c r="J552">
        <v>1</v>
      </c>
      <c r="K552">
        <v>95361</v>
      </c>
      <c r="L552">
        <v>1</v>
      </c>
      <c r="M552">
        <v>3</v>
      </c>
      <c r="N552">
        <v>1</v>
      </c>
      <c r="O552">
        <v>41071</v>
      </c>
      <c r="P552">
        <v>51881</v>
      </c>
      <c r="Q552">
        <v>42843</v>
      </c>
      <c r="R552">
        <v>78551</v>
      </c>
      <c r="S552">
        <v>486</v>
      </c>
      <c r="T552">
        <v>570</v>
      </c>
      <c r="U552">
        <v>5849</v>
      </c>
      <c r="V552" t="s">
        <v>81</v>
      </c>
      <c r="W552">
        <v>4254</v>
      </c>
      <c r="X552">
        <v>42732</v>
      </c>
      <c r="Y552">
        <v>7994</v>
      </c>
      <c r="Z552">
        <v>4280</v>
      </c>
      <c r="AA552">
        <v>4241</v>
      </c>
      <c r="AB552">
        <v>41401</v>
      </c>
      <c r="AC552">
        <v>4019</v>
      </c>
      <c r="AD552">
        <v>3596</v>
      </c>
      <c r="AE552">
        <v>3768</v>
      </c>
      <c r="AF552">
        <v>3722</v>
      </c>
      <c r="AG552">
        <v>9744</v>
      </c>
      <c r="AH552">
        <v>8847</v>
      </c>
      <c r="AI552">
        <v>9671</v>
      </c>
      <c r="AJ552">
        <v>9604</v>
      </c>
      <c r="AK552">
        <v>9671</v>
      </c>
      <c r="AL552">
        <v>9604</v>
      </c>
      <c r="AM552">
        <v>9904</v>
      </c>
      <c r="AN552" t="s">
        <v>62</v>
      </c>
      <c r="AO552" t="s">
        <v>62</v>
      </c>
      <c r="AP552" t="s">
        <v>62</v>
      </c>
      <c r="AQ552" t="s">
        <v>62</v>
      </c>
      <c r="AR552" t="s">
        <v>62</v>
      </c>
      <c r="AS552">
        <v>3</v>
      </c>
      <c r="AT552">
        <v>3</v>
      </c>
      <c r="AU552">
        <v>3</v>
      </c>
      <c r="AV552">
        <v>3</v>
      </c>
      <c r="AW552">
        <v>3</v>
      </c>
      <c r="AX552">
        <v>0</v>
      </c>
      <c r="AY552">
        <v>0</v>
      </c>
      <c r="AZ552">
        <v>3</v>
      </c>
      <c r="BA552">
        <v>3</v>
      </c>
      <c r="BB552">
        <v>5</v>
      </c>
      <c r="BC552">
        <v>-99</v>
      </c>
      <c r="BD552">
        <v>-99</v>
      </c>
      <c r="BE552">
        <v>-99</v>
      </c>
      <c r="BF552">
        <v>-99</v>
      </c>
      <c r="BG552">
        <v>-99</v>
      </c>
      <c r="BH552" t="str">
        <f t="shared" si="168"/>
        <v/>
      </c>
      <c r="BI552">
        <f t="shared" si="169"/>
        <v>3</v>
      </c>
      <c r="BJ552" t="str">
        <f t="shared" si="170"/>
        <v/>
      </c>
      <c r="BK552" t="str">
        <f t="shared" si="171"/>
        <v/>
      </c>
      <c r="BL552" t="str">
        <f t="shared" si="172"/>
        <v/>
      </c>
      <c r="BM552" t="str">
        <f t="shared" si="173"/>
        <v/>
      </c>
      <c r="BN552" t="str">
        <f t="shared" si="174"/>
        <v/>
      </c>
      <c r="BO552" t="str">
        <f t="shared" si="175"/>
        <v/>
      </c>
      <c r="BP552" t="str">
        <f t="shared" si="176"/>
        <v/>
      </c>
      <c r="BQ552" t="str">
        <f t="shared" si="177"/>
        <v/>
      </c>
      <c r="BR552" t="str">
        <f t="shared" si="178"/>
        <v/>
      </c>
      <c r="BS552" t="str">
        <f t="shared" si="179"/>
        <v/>
      </c>
      <c r="BT552" t="str">
        <f t="shared" si="180"/>
        <v/>
      </c>
      <c r="BU552" t="str">
        <f t="shared" si="181"/>
        <v/>
      </c>
      <c r="BV552" t="str">
        <f t="shared" si="182"/>
        <v/>
      </c>
      <c r="BW552">
        <f t="shared" si="183"/>
        <v>3</v>
      </c>
      <c r="BX552">
        <f t="shared" si="184"/>
        <v>0</v>
      </c>
      <c r="BY552">
        <f t="shared" si="185"/>
        <v>1</v>
      </c>
      <c r="BZ552">
        <f t="shared" si="186"/>
        <v>1</v>
      </c>
      <c r="CA552">
        <f t="shared" si="187"/>
        <v>1</v>
      </c>
      <c r="CB552">
        <f t="shared" si="188"/>
        <v>1</v>
      </c>
    </row>
    <row r="553" spans="1:80" x14ac:dyDescent="0.35">
      <c r="A553">
        <v>5.0051680999999997</v>
      </c>
      <c r="B553">
        <v>2010</v>
      </c>
      <c r="C553">
        <v>68</v>
      </c>
      <c r="D553">
        <v>0</v>
      </c>
      <c r="E553">
        <v>1</v>
      </c>
      <c r="F553">
        <v>2</v>
      </c>
      <c r="G553">
        <v>1</v>
      </c>
      <c r="H553">
        <v>54046</v>
      </c>
      <c r="I553">
        <v>22</v>
      </c>
      <c r="J553">
        <v>-9</v>
      </c>
      <c r="K553">
        <v>133872</v>
      </c>
      <c r="L553">
        <v>1</v>
      </c>
      <c r="M553">
        <v>3</v>
      </c>
      <c r="N553">
        <v>5</v>
      </c>
      <c r="O553">
        <v>41071</v>
      </c>
      <c r="P553">
        <v>41402</v>
      </c>
      <c r="Q553">
        <v>41401</v>
      </c>
      <c r="R553" t="s">
        <v>75</v>
      </c>
      <c r="S553">
        <v>4111</v>
      </c>
      <c r="T553" t="s">
        <v>66</v>
      </c>
      <c r="U553">
        <v>4019</v>
      </c>
      <c r="V553">
        <v>496</v>
      </c>
      <c r="W553">
        <v>4414</v>
      </c>
      <c r="X553" t="s">
        <v>61</v>
      </c>
      <c r="Y553" t="s">
        <v>61</v>
      </c>
      <c r="Z553" t="s">
        <v>61</v>
      </c>
      <c r="AA553" t="s">
        <v>61</v>
      </c>
      <c r="AB553" t="s">
        <v>61</v>
      </c>
      <c r="AC553" t="s">
        <v>61</v>
      </c>
      <c r="AD553">
        <v>3768</v>
      </c>
      <c r="AE553">
        <v>3723</v>
      </c>
      <c r="AF553">
        <v>66</v>
      </c>
      <c r="AG553">
        <v>3607</v>
      </c>
      <c r="AH553">
        <v>48</v>
      </c>
      <c r="AI553" t="s">
        <v>62</v>
      </c>
      <c r="AJ553" t="s">
        <v>62</v>
      </c>
      <c r="AK553" t="s">
        <v>62</v>
      </c>
      <c r="AL553" t="s">
        <v>62</v>
      </c>
      <c r="AM553" t="s">
        <v>62</v>
      </c>
      <c r="AN553" t="s">
        <v>62</v>
      </c>
      <c r="AO553" t="s">
        <v>62</v>
      </c>
      <c r="AP553" t="s">
        <v>62</v>
      </c>
      <c r="AQ553" t="s">
        <v>62</v>
      </c>
      <c r="AR553" t="s">
        <v>62</v>
      </c>
      <c r="AS553">
        <v>4</v>
      </c>
      <c r="AT553">
        <v>0</v>
      </c>
      <c r="AU553">
        <v>4</v>
      </c>
      <c r="AV553">
        <v>4</v>
      </c>
      <c r="AW553">
        <v>4</v>
      </c>
      <c r="AX553">
        <v>-99</v>
      </c>
      <c r="AY553">
        <v>-99</v>
      </c>
      <c r="AZ553">
        <v>-99</v>
      </c>
      <c r="BA553">
        <v>-99</v>
      </c>
      <c r="BB553">
        <v>-99</v>
      </c>
      <c r="BC553">
        <v>-99</v>
      </c>
      <c r="BD553">
        <v>-99</v>
      </c>
      <c r="BE553">
        <v>-99</v>
      </c>
      <c r="BF553">
        <v>-99</v>
      </c>
      <c r="BG553">
        <v>-99</v>
      </c>
      <c r="BH553">
        <f t="shared" si="168"/>
        <v>4</v>
      </c>
      <c r="BI553" t="str">
        <f t="shared" si="169"/>
        <v/>
      </c>
      <c r="BJ553" t="str">
        <f t="shared" si="170"/>
        <v/>
      </c>
      <c r="BK553" t="str">
        <f t="shared" si="171"/>
        <v/>
      </c>
      <c r="BL553" t="str">
        <f t="shared" si="172"/>
        <v/>
      </c>
      <c r="BM553" t="str">
        <f t="shared" si="173"/>
        <v/>
      </c>
      <c r="BN553" t="str">
        <f t="shared" si="174"/>
        <v/>
      </c>
      <c r="BO553" t="str">
        <f t="shared" si="175"/>
        <v/>
      </c>
      <c r="BP553" t="str">
        <f t="shared" si="176"/>
        <v/>
      </c>
      <c r="BQ553" t="str">
        <f t="shared" si="177"/>
        <v/>
      </c>
      <c r="BR553" t="str">
        <f t="shared" si="178"/>
        <v/>
      </c>
      <c r="BS553" t="str">
        <f t="shared" si="179"/>
        <v/>
      </c>
      <c r="BT553" t="str">
        <f t="shared" si="180"/>
        <v/>
      </c>
      <c r="BU553" t="str">
        <f t="shared" si="181"/>
        <v/>
      </c>
      <c r="BV553" t="str">
        <f t="shared" si="182"/>
        <v/>
      </c>
      <c r="BW553">
        <f t="shared" si="183"/>
        <v>4</v>
      </c>
      <c r="BX553">
        <f t="shared" si="184"/>
        <v>1</v>
      </c>
      <c r="BY553">
        <f t="shared" si="185"/>
        <v>0</v>
      </c>
      <c r="BZ553">
        <f t="shared" si="186"/>
        <v>1</v>
      </c>
      <c r="CA553">
        <f t="shared" si="187"/>
        <v>1</v>
      </c>
      <c r="CB553">
        <f t="shared" si="188"/>
        <v>0</v>
      </c>
    </row>
    <row r="554" spans="1:80" x14ac:dyDescent="0.35">
      <c r="A554">
        <v>5.0364098999999998</v>
      </c>
      <c r="B554">
        <v>2010</v>
      </c>
      <c r="C554">
        <v>68</v>
      </c>
      <c r="D554">
        <v>0</v>
      </c>
      <c r="E554">
        <v>1</v>
      </c>
      <c r="F554">
        <v>3</v>
      </c>
      <c r="G554">
        <v>1</v>
      </c>
      <c r="H554">
        <v>55118</v>
      </c>
      <c r="I554">
        <v>7</v>
      </c>
      <c r="J554">
        <v>1</v>
      </c>
      <c r="K554">
        <v>80554</v>
      </c>
      <c r="L554">
        <v>2</v>
      </c>
      <c r="M554">
        <v>3</v>
      </c>
      <c r="N554">
        <v>6</v>
      </c>
      <c r="O554">
        <v>42821</v>
      </c>
      <c r="P554">
        <v>5849</v>
      </c>
      <c r="Q554">
        <v>4280</v>
      </c>
      <c r="R554">
        <v>41405</v>
      </c>
      <c r="S554">
        <v>41401</v>
      </c>
      <c r="T554">
        <v>4240</v>
      </c>
      <c r="U554">
        <v>2724</v>
      </c>
      <c r="V554">
        <v>4011</v>
      </c>
      <c r="W554">
        <v>3051</v>
      </c>
      <c r="X554" t="s">
        <v>61</v>
      </c>
      <c r="Y554" t="s">
        <v>61</v>
      </c>
      <c r="Z554" t="s">
        <v>61</v>
      </c>
      <c r="AA554" t="s">
        <v>61</v>
      </c>
      <c r="AB554" t="s">
        <v>61</v>
      </c>
      <c r="AC554" t="s">
        <v>61</v>
      </c>
      <c r="AD554">
        <v>3768</v>
      </c>
      <c r="AE554">
        <v>3723</v>
      </c>
      <c r="AF554">
        <v>66</v>
      </c>
      <c r="AG554">
        <v>3607</v>
      </c>
      <c r="AH554">
        <v>46</v>
      </c>
      <c r="AI554">
        <v>41</v>
      </c>
      <c r="AJ554" t="s">
        <v>62</v>
      </c>
      <c r="AK554" t="s">
        <v>62</v>
      </c>
      <c r="AL554" t="s">
        <v>62</v>
      </c>
      <c r="AM554" t="s">
        <v>62</v>
      </c>
      <c r="AN554" t="s">
        <v>62</v>
      </c>
      <c r="AO554" t="s">
        <v>62</v>
      </c>
      <c r="AP554" t="s">
        <v>62</v>
      </c>
      <c r="AQ554" t="s">
        <v>62</v>
      </c>
      <c r="AR554" t="s">
        <v>62</v>
      </c>
      <c r="AS554">
        <v>4</v>
      </c>
      <c r="AT554">
        <v>0</v>
      </c>
      <c r="AU554">
        <v>4</v>
      </c>
      <c r="AV554">
        <v>4</v>
      </c>
      <c r="AW554">
        <v>4</v>
      </c>
      <c r="AX554">
        <v>4</v>
      </c>
      <c r="AY554">
        <v>-99</v>
      </c>
      <c r="AZ554">
        <v>-99</v>
      </c>
      <c r="BA554">
        <v>-99</v>
      </c>
      <c r="BB554">
        <v>-99</v>
      </c>
      <c r="BC554">
        <v>-99</v>
      </c>
      <c r="BD554">
        <v>-99</v>
      </c>
      <c r="BE554">
        <v>-99</v>
      </c>
      <c r="BF554">
        <v>-99</v>
      </c>
      <c r="BG554">
        <v>-99</v>
      </c>
      <c r="BH554">
        <f t="shared" si="168"/>
        <v>4</v>
      </c>
      <c r="BI554" t="str">
        <f t="shared" si="169"/>
        <v/>
      </c>
      <c r="BJ554" t="str">
        <f t="shared" si="170"/>
        <v/>
      </c>
      <c r="BK554" t="str">
        <f t="shared" si="171"/>
        <v/>
      </c>
      <c r="BL554" t="str">
        <f t="shared" si="172"/>
        <v/>
      </c>
      <c r="BM554" t="str">
        <f t="shared" si="173"/>
        <v/>
      </c>
      <c r="BN554" t="str">
        <f t="shared" si="174"/>
        <v/>
      </c>
      <c r="BO554" t="str">
        <f t="shared" si="175"/>
        <v/>
      </c>
      <c r="BP554" t="str">
        <f t="shared" si="176"/>
        <v/>
      </c>
      <c r="BQ554" t="str">
        <f t="shared" si="177"/>
        <v/>
      </c>
      <c r="BR554" t="str">
        <f t="shared" si="178"/>
        <v/>
      </c>
      <c r="BS554" t="str">
        <f t="shared" si="179"/>
        <v/>
      </c>
      <c r="BT554" t="str">
        <f t="shared" si="180"/>
        <v/>
      </c>
      <c r="BU554" t="str">
        <f t="shared" si="181"/>
        <v/>
      </c>
      <c r="BV554" t="str">
        <f t="shared" si="182"/>
        <v/>
      </c>
      <c r="BW554">
        <f t="shared" si="183"/>
        <v>4</v>
      </c>
      <c r="BX554">
        <f t="shared" si="184"/>
        <v>1</v>
      </c>
      <c r="BY554">
        <f t="shared" si="185"/>
        <v>0</v>
      </c>
      <c r="BZ554">
        <f t="shared" si="186"/>
        <v>0</v>
      </c>
      <c r="CA554">
        <f t="shared" si="187"/>
        <v>0</v>
      </c>
      <c r="CB554">
        <f t="shared" si="188"/>
        <v>1</v>
      </c>
    </row>
    <row r="555" spans="1:80" x14ac:dyDescent="0.35">
      <c r="A555">
        <v>5.6319147999999997</v>
      </c>
      <c r="B555">
        <v>2011</v>
      </c>
      <c r="C555">
        <v>68</v>
      </c>
      <c r="D555">
        <v>1</v>
      </c>
      <c r="E555">
        <v>1</v>
      </c>
      <c r="F555">
        <v>-9</v>
      </c>
      <c r="G555">
        <v>1</v>
      </c>
      <c r="H555">
        <v>6063</v>
      </c>
      <c r="I555">
        <v>7</v>
      </c>
      <c r="J555">
        <v>3</v>
      </c>
      <c r="K555">
        <v>473559</v>
      </c>
      <c r="L555">
        <v>3</v>
      </c>
      <c r="M555">
        <v>-9</v>
      </c>
      <c r="N555">
        <v>20</v>
      </c>
      <c r="O555">
        <v>41401</v>
      </c>
      <c r="P555">
        <v>486</v>
      </c>
      <c r="Q555">
        <v>5849</v>
      </c>
      <c r="R555">
        <v>2920</v>
      </c>
      <c r="S555">
        <v>57410</v>
      </c>
      <c r="T555">
        <v>1120</v>
      </c>
      <c r="U555">
        <v>27651</v>
      </c>
      <c r="V555">
        <v>30400</v>
      </c>
      <c r="W555">
        <v>5859</v>
      </c>
      <c r="X555">
        <v>3051</v>
      </c>
      <c r="Y555">
        <v>40310</v>
      </c>
      <c r="Z555">
        <v>28860</v>
      </c>
      <c r="AA555">
        <v>496</v>
      </c>
      <c r="AB555">
        <v>7245</v>
      </c>
      <c r="AC555">
        <v>412</v>
      </c>
      <c r="AD555">
        <v>3768</v>
      </c>
      <c r="AE555">
        <v>3721</v>
      </c>
      <c r="AF555">
        <v>66</v>
      </c>
      <c r="AG555">
        <v>3607</v>
      </c>
      <c r="AH555">
        <v>46</v>
      </c>
      <c r="AI555">
        <v>41</v>
      </c>
      <c r="AJ555">
        <v>3722</v>
      </c>
      <c r="AK555">
        <v>8856</v>
      </c>
      <c r="AL555" t="s">
        <v>62</v>
      </c>
      <c r="AM555" t="s">
        <v>62</v>
      </c>
      <c r="AN555" t="s">
        <v>62</v>
      </c>
      <c r="AO555" t="s">
        <v>62</v>
      </c>
      <c r="AP555" t="s">
        <v>62</v>
      </c>
      <c r="AQ555" t="s">
        <v>62</v>
      </c>
      <c r="AR555" t="s">
        <v>62</v>
      </c>
      <c r="AS555">
        <v>4</v>
      </c>
      <c r="AT555">
        <v>4</v>
      </c>
      <c r="AU555">
        <v>4</v>
      </c>
      <c r="AV555">
        <v>4</v>
      </c>
      <c r="AW555">
        <v>4</v>
      </c>
      <c r="AX555">
        <v>4</v>
      </c>
      <c r="AY555">
        <v>0</v>
      </c>
      <c r="AZ555">
        <v>0</v>
      </c>
      <c r="BA555">
        <v>-99</v>
      </c>
      <c r="BB555">
        <v>-99</v>
      </c>
      <c r="BC555">
        <v>-99</v>
      </c>
      <c r="BD555">
        <v>-99</v>
      </c>
      <c r="BE555">
        <v>-99</v>
      </c>
      <c r="BF555">
        <v>-99</v>
      </c>
      <c r="BG555">
        <v>-99</v>
      </c>
      <c r="BH555">
        <f t="shared" si="168"/>
        <v>4</v>
      </c>
      <c r="BI555" t="str">
        <f t="shared" si="169"/>
        <v/>
      </c>
      <c r="BJ555" t="str">
        <f t="shared" si="170"/>
        <v/>
      </c>
      <c r="BK555" t="str">
        <f t="shared" si="171"/>
        <v/>
      </c>
      <c r="BL555" t="str">
        <f t="shared" si="172"/>
        <v/>
      </c>
      <c r="BM555" t="str">
        <f t="shared" si="173"/>
        <v/>
      </c>
      <c r="BN555" t="str">
        <f t="shared" si="174"/>
        <v/>
      </c>
      <c r="BO555" t="str">
        <f t="shared" si="175"/>
        <v/>
      </c>
      <c r="BP555" t="str">
        <f t="shared" si="176"/>
        <v/>
      </c>
      <c r="BQ555" t="str">
        <f t="shared" si="177"/>
        <v/>
      </c>
      <c r="BR555" t="str">
        <f t="shared" si="178"/>
        <v/>
      </c>
      <c r="BS555" t="str">
        <f t="shared" si="179"/>
        <v/>
      </c>
      <c r="BT555" t="str">
        <f t="shared" si="180"/>
        <v/>
      </c>
      <c r="BU555" t="str">
        <f t="shared" si="181"/>
        <v/>
      </c>
      <c r="BV555" t="str">
        <f t="shared" si="182"/>
        <v/>
      </c>
      <c r="BW555">
        <f t="shared" si="183"/>
        <v>4</v>
      </c>
      <c r="BX555">
        <f t="shared" si="184"/>
        <v>1</v>
      </c>
      <c r="BY555">
        <f t="shared" si="185"/>
        <v>0</v>
      </c>
      <c r="BZ555">
        <f t="shared" si="186"/>
        <v>0</v>
      </c>
      <c r="CA555">
        <f t="shared" si="187"/>
        <v>0</v>
      </c>
      <c r="CB555">
        <f t="shared" si="188"/>
        <v>0</v>
      </c>
    </row>
    <row r="556" spans="1:80" x14ac:dyDescent="0.35">
      <c r="A556">
        <v>5.6696948000000003</v>
      </c>
      <c r="B556">
        <v>2011</v>
      </c>
      <c r="C556">
        <v>68</v>
      </c>
      <c r="D556">
        <v>0</v>
      </c>
      <c r="E556">
        <v>1</v>
      </c>
      <c r="F556">
        <v>-9</v>
      </c>
      <c r="G556">
        <v>0</v>
      </c>
      <c r="H556">
        <v>6624</v>
      </c>
      <c r="I556">
        <v>13</v>
      </c>
      <c r="J556">
        <v>3</v>
      </c>
      <c r="K556">
        <v>269934</v>
      </c>
      <c r="L556">
        <v>3</v>
      </c>
      <c r="M556">
        <v>-9</v>
      </c>
      <c r="N556">
        <v>1</v>
      </c>
      <c r="O556">
        <v>42823</v>
      </c>
      <c r="P556">
        <v>41402</v>
      </c>
      <c r="Q556">
        <v>5849</v>
      </c>
      <c r="R556">
        <v>4019</v>
      </c>
      <c r="S556">
        <v>412</v>
      </c>
      <c r="T556">
        <v>4280</v>
      </c>
      <c r="U556">
        <v>42731</v>
      </c>
      <c r="V556">
        <v>4552</v>
      </c>
      <c r="W556">
        <v>4555</v>
      </c>
      <c r="X556">
        <v>5690</v>
      </c>
      <c r="Y556">
        <v>56210</v>
      </c>
      <c r="Z556">
        <v>2724</v>
      </c>
      <c r="AA556">
        <v>41401</v>
      </c>
      <c r="AB556">
        <v>4148</v>
      </c>
      <c r="AC556">
        <v>60000</v>
      </c>
      <c r="AD556">
        <v>3768</v>
      </c>
      <c r="AE556">
        <v>3721</v>
      </c>
      <c r="AF556">
        <v>66</v>
      </c>
      <c r="AG556">
        <v>9962</v>
      </c>
      <c r="AH556">
        <v>8872</v>
      </c>
      <c r="AI556">
        <v>4524</v>
      </c>
      <c r="AJ556" t="s">
        <v>62</v>
      </c>
      <c r="AK556" t="s">
        <v>62</v>
      </c>
      <c r="AL556" t="s">
        <v>62</v>
      </c>
      <c r="AM556" t="s">
        <v>62</v>
      </c>
      <c r="AN556" t="s">
        <v>62</v>
      </c>
      <c r="AO556" t="s">
        <v>62</v>
      </c>
      <c r="AP556" t="s">
        <v>62</v>
      </c>
      <c r="AQ556" t="s">
        <v>62</v>
      </c>
      <c r="AR556" t="s">
        <v>62</v>
      </c>
      <c r="AS556">
        <v>4</v>
      </c>
      <c r="AT556">
        <v>0</v>
      </c>
      <c r="AU556">
        <v>4</v>
      </c>
      <c r="AV556">
        <v>1</v>
      </c>
      <c r="AW556">
        <v>1</v>
      </c>
      <c r="AX556">
        <v>7</v>
      </c>
      <c r="AY556">
        <v>-99</v>
      </c>
      <c r="AZ556">
        <v>-99</v>
      </c>
      <c r="BA556">
        <v>-99</v>
      </c>
      <c r="BB556">
        <v>-99</v>
      </c>
      <c r="BC556">
        <v>-99</v>
      </c>
      <c r="BD556">
        <v>-99</v>
      </c>
      <c r="BE556">
        <v>-99</v>
      </c>
      <c r="BF556">
        <v>-99</v>
      </c>
      <c r="BG556">
        <v>-99</v>
      </c>
      <c r="BH556">
        <f t="shared" si="168"/>
        <v>4</v>
      </c>
      <c r="BI556" t="str">
        <f t="shared" si="169"/>
        <v/>
      </c>
      <c r="BJ556" t="str">
        <f t="shared" si="170"/>
        <v/>
      </c>
      <c r="BK556" t="str">
        <f t="shared" si="171"/>
        <v/>
      </c>
      <c r="BL556" t="str">
        <f t="shared" si="172"/>
        <v/>
      </c>
      <c r="BM556" t="str">
        <f t="shared" si="173"/>
        <v/>
      </c>
      <c r="BN556" t="str">
        <f t="shared" si="174"/>
        <v/>
      </c>
      <c r="BO556" t="str">
        <f t="shared" si="175"/>
        <v/>
      </c>
      <c r="BP556" t="str">
        <f t="shared" si="176"/>
        <v/>
      </c>
      <c r="BQ556" t="str">
        <f t="shared" si="177"/>
        <v/>
      </c>
      <c r="BR556" t="str">
        <f t="shared" si="178"/>
        <v/>
      </c>
      <c r="BS556" t="str">
        <f t="shared" si="179"/>
        <v/>
      </c>
      <c r="BT556" t="str">
        <f t="shared" si="180"/>
        <v/>
      </c>
      <c r="BU556" t="str">
        <f t="shared" si="181"/>
        <v/>
      </c>
      <c r="BV556" t="str">
        <f t="shared" si="182"/>
        <v/>
      </c>
      <c r="BW556">
        <f t="shared" si="183"/>
        <v>4</v>
      </c>
      <c r="BX556">
        <f t="shared" si="184"/>
        <v>1</v>
      </c>
      <c r="BY556">
        <f t="shared" si="185"/>
        <v>0</v>
      </c>
      <c r="BZ556">
        <f t="shared" si="186"/>
        <v>0</v>
      </c>
      <c r="CA556">
        <f t="shared" si="187"/>
        <v>0</v>
      </c>
      <c r="CB556">
        <f t="shared" si="188"/>
        <v>1</v>
      </c>
    </row>
    <row r="557" spans="1:80" x14ac:dyDescent="0.35">
      <c r="A557">
        <v>4.5387902999999996</v>
      </c>
      <c r="B557">
        <v>2011</v>
      </c>
      <c r="C557">
        <v>68</v>
      </c>
      <c r="D557">
        <v>0</v>
      </c>
      <c r="E557">
        <v>3</v>
      </c>
      <c r="F557">
        <v>-9</v>
      </c>
      <c r="G557">
        <v>0</v>
      </c>
      <c r="H557">
        <v>8120</v>
      </c>
      <c r="I557">
        <v>10</v>
      </c>
      <c r="J557">
        <v>3</v>
      </c>
      <c r="K557">
        <v>290664</v>
      </c>
      <c r="L557">
        <v>2</v>
      </c>
      <c r="M557">
        <v>1</v>
      </c>
      <c r="N557">
        <v>1</v>
      </c>
      <c r="O557">
        <v>41071</v>
      </c>
      <c r="P557">
        <v>42822</v>
      </c>
      <c r="Q557">
        <v>41401</v>
      </c>
      <c r="R557" t="s">
        <v>64</v>
      </c>
      <c r="S557">
        <v>2724</v>
      </c>
      <c r="T557">
        <v>4019</v>
      </c>
      <c r="U557">
        <v>60000</v>
      </c>
      <c r="V557">
        <v>3051</v>
      </c>
      <c r="W557">
        <v>4280</v>
      </c>
      <c r="X557" t="s">
        <v>61</v>
      </c>
      <c r="Y557" t="s">
        <v>61</v>
      </c>
      <c r="Z557" t="s">
        <v>61</v>
      </c>
      <c r="AA557" t="s">
        <v>61</v>
      </c>
      <c r="AB557" t="s">
        <v>61</v>
      </c>
      <c r="AC557" t="s">
        <v>61</v>
      </c>
      <c r="AD557">
        <v>3768</v>
      </c>
      <c r="AE557">
        <v>3722</v>
      </c>
      <c r="AF557">
        <v>66</v>
      </c>
      <c r="AG557">
        <v>3607</v>
      </c>
      <c r="AH557">
        <v>8857</v>
      </c>
      <c r="AI557" t="s">
        <v>62</v>
      </c>
      <c r="AJ557" t="s">
        <v>62</v>
      </c>
      <c r="AK557" t="s">
        <v>62</v>
      </c>
      <c r="AL557" t="s">
        <v>62</v>
      </c>
      <c r="AM557" t="s">
        <v>62</v>
      </c>
      <c r="AN557" t="s">
        <v>62</v>
      </c>
      <c r="AO557" t="s">
        <v>62</v>
      </c>
      <c r="AP557" t="s">
        <v>62</v>
      </c>
      <c r="AQ557" t="s">
        <v>62</v>
      </c>
      <c r="AR557" t="s">
        <v>62</v>
      </c>
      <c r="AS557">
        <v>5</v>
      </c>
      <c r="AT557">
        <v>3</v>
      </c>
      <c r="AU557">
        <v>5</v>
      </c>
      <c r="AV557">
        <v>5</v>
      </c>
      <c r="AW557">
        <v>3</v>
      </c>
      <c r="AX557">
        <v>-99</v>
      </c>
      <c r="AY557">
        <v>-99</v>
      </c>
      <c r="AZ557">
        <v>-99</v>
      </c>
      <c r="BA557">
        <v>-99</v>
      </c>
      <c r="BB557">
        <v>-99</v>
      </c>
      <c r="BC557">
        <v>-99</v>
      </c>
      <c r="BD557">
        <v>-99</v>
      </c>
      <c r="BE557">
        <v>-99</v>
      </c>
      <c r="BF557">
        <v>-99</v>
      </c>
      <c r="BG557">
        <v>-99</v>
      </c>
      <c r="BH557">
        <f t="shared" si="168"/>
        <v>5</v>
      </c>
      <c r="BI557" t="str">
        <f t="shared" si="169"/>
        <v/>
      </c>
      <c r="BJ557" t="str">
        <f t="shared" si="170"/>
        <v/>
      </c>
      <c r="BK557" t="str">
        <f t="shared" si="171"/>
        <v/>
      </c>
      <c r="BL557" t="str">
        <f t="shared" si="172"/>
        <v/>
      </c>
      <c r="BM557" t="str">
        <f t="shared" si="173"/>
        <v/>
      </c>
      <c r="BN557" t="str">
        <f t="shared" si="174"/>
        <v/>
      </c>
      <c r="BO557" t="str">
        <f t="shared" si="175"/>
        <v/>
      </c>
      <c r="BP557" t="str">
        <f t="shared" si="176"/>
        <v/>
      </c>
      <c r="BQ557" t="str">
        <f t="shared" si="177"/>
        <v/>
      </c>
      <c r="BR557" t="str">
        <f t="shared" si="178"/>
        <v/>
      </c>
      <c r="BS557" t="str">
        <f t="shared" si="179"/>
        <v/>
      </c>
      <c r="BT557" t="str">
        <f t="shared" si="180"/>
        <v/>
      </c>
      <c r="BU557" t="str">
        <f t="shared" si="181"/>
        <v/>
      </c>
      <c r="BV557" t="str">
        <f t="shared" si="182"/>
        <v/>
      </c>
      <c r="BW557">
        <f t="shared" si="183"/>
        <v>5</v>
      </c>
      <c r="BX557">
        <f t="shared" si="184"/>
        <v>1</v>
      </c>
      <c r="BY557">
        <f t="shared" si="185"/>
        <v>0</v>
      </c>
      <c r="BZ557">
        <f t="shared" si="186"/>
        <v>1</v>
      </c>
      <c r="CA557">
        <f t="shared" si="187"/>
        <v>1</v>
      </c>
      <c r="CB557">
        <f t="shared" si="188"/>
        <v>1</v>
      </c>
    </row>
    <row r="558" spans="1:80" x14ac:dyDescent="0.35">
      <c r="A558">
        <v>4.6285534999999998</v>
      </c>
      <c r="B558">
        <v>2011</v>
      </c>
      <c r="C558">
        <v>68</v>
      </c>
      <c r="D558">
        <v>0</v>
      </c>
      <c r="E558">
        <v>1</v>
      </c>
      <c r="F558">
        <v>-9</v>
      </c>
      <c r="G558">
        <v>0</v>
      </c>
      <c r="H558">
        <v>12006</v>
      </c>
      <c r="I558">
        <v>6</v>
      </c>
      <c r="J558">
        <v>3</v>
      </c>
      <c r="K558">
        <v>191507</v>
      </c>
      <c r="L558">
        <v>2</v>
      </c>
      <c r="M558">
        <v>3</v>
      </c>
      <c r="N558">
        <v>6</v>
      </c>
      <c r="O558">
        <v>42291</v>
      </c>
      <c r="P558">
        <v>78551</v>
      </c>
      <c r="Q558">
        <v>4275</v>
      </c>
      <c r="R558">
        <v>5185</v>
      </c>
      <c r="S558">
        <v>42741</v>
      </c>
      <c r="T558">
        <v>5070</v>
      </c>
      <c r="U558">
        <v>99811</v>
      </c>
      <c r="V558">
        <v>5180</v>
      </c>
      <c r="W558">
        <v>9971</v>
      </c>
      <c r="X558">
        <v>4233</v>
      </c>
      <c r="Y558">
        <v>4271</v>
      </c>
      <c r="Z558">
        <v>5183</v>
      </c>
      <c r="AA558">
        <v>5601</v>
      </c>
      <c r="AB558">
        <v>2763</v>
      </c>
      <c r="AC558">
        <v>99731</v>
      </c>
      <c r="AD558">
        <v>3760</v>
      </c>
      <c r="AE558">
        <v>3965</v>
      </c>
      <c r="AF558">
        <v>3768</v>
      </c>
      <c r="AG558">
        <v>3762</v>
      </c>
      <c r="AH558">
        <v>3403</v>
      </c>
      <c r="AI558">
        <v>9672</v>
      </c>
      <c r="AJ558">
        <v>9656</v>
      </c>
      <c r="AK558">
        <v>9396</v>
      </c>
      <c r="AL558">
        <v>966</v>
      </c>
      <c r="AM558">
        <v>3328</v>
      </c>
      <c r="AN558" t="s">
        <v>62</v>
      </c>
      <c r="AO558" t="s">
        <v>62</v>
      </c>
      <c r="AP558" t="s">
        <v>62</v>
      </c>
      <c r="AQ558" t="s">
        <v>62</v>
      </c>
      <c r="AR558" t="s">
        <v>62</v>
      </c>
      <c r="AS558">
        <v>35</v>
      </c>
      <c r="AT558">
        <v>0</v>
      </c>
      <c r="AU558">
        <v>5</v>
      </c>
      <c r="AV558">
        <v>5</v>
      </c>
      <c r="AW558">
        <v>5</v>
      </c>
      <c r="AX558">
        <v>0</v>
      </c>
      <c r="AY558">
        <v>7</v>
      </c>
      <c r="AZ558">
        <v>8</v>
      </c>
      <c r="BA558">
        <v>2</v>
      </c>
      <c r="BB558">
        <v>19</v>
      </c>
      <c r="BC558">
        <v>-99</v>
      </c>
      <c r="BD558">
        <v>-99</v>
      </c>
      <c r="BE558">
        <v>-99</v>
      </c>
      <c r="BF558">
        <v>-99</v>
      </c>
      <c r="BG558">
        <v>-99</v>
      </c>
      <c r="BH558" t="str">
        <f t="shared" si="168"/>
        <v/>
      </c>
      <c r="BI558" t="str">
        <f t="shared" si="169"/>
        <v/>
      </c>
      <c r="BJ558">
        <f t="shared" si="170"/>
        <v>5</v>
      </c>
      <c r="BK558" t="str">
        <f t="shared" si="171"/>
        <v/>
      </c>
      <c r="BL558" t="str">
        <f t="shared" si="172"/>
        <v/>
      </c>
      <c r="BM558" t="str">
        <f t="shared" si="173"/>
        <v/>
      </c>
      <c r="BN558" t="str">
        <f t="shared" si="174"/>
        <v/>
      </c>
      <c r="BO558" t="str">
        <f t="shared" si="175"/>
        <v/>
      </c>
      <c r="BP558" t="str">
        <f t="shared" si="176"/>
        <v/>
      </c>
      <c r="BQ558" t="str">
        <f t="shared" si="177"/>
        <v/>
      </c>
      <c r="BR558" t="str">
        <f t="shared" si="178"/>
        <v/>
      </c>
      <c r="BS558" t="str">
        <f t="shared" si="179"/>
        <v/>
      </c>
      <c r="BT558" t="str">
        <f t="shared" si="180"/>
        <v/>
      </c>
      <c r="BU558" t="str">
        <f t="shared" si="181"/>
        <v/>
      </c>
      <c r="BV558" t="str">
        <f t="shared" si="182"/>
        <v/>
      </c>
      <c r="BW558">
        <f t="shared" si="183"/>
        <v>5</v>
      </c>
      <c r="BX558">
        <f t="shared" si="184"/>
        <v>0</v>
      </c>
      <c r="BY558">
        <f t="shared" si="185"/>
        <v>1</v>
      </c>
      <c r="BZ558">
        <f t="shared" si="186"/>
        <v>0</v>
      </c>
      <c r="CA558">
        <f t="shared" si="187"/>
        <v>0</v>
      </c>
      <c r="CB558">
        <f t="shared" si="188"/>
        <v>0</v>
      </c>
    </row>
    <row r="559" spans="1:80" x14ac:dyDescent="0.35">
      <c r="A559">
        <v>4.5205622999999999</v>
      </c>
      <c r="B559">
        <v>2011</v>
      </c>
      <c r="C559">
        <v>68</v>
      </c>
      <c r="D559">
        <v>0</v>
      </c>
      <c r="E559">
        <v>1</v>
      </c>
      <c r="F559">
        <v>-9</v>
      </c>
      <c r="G559">
        <v>0</v>
      </c>
      <c r="H559">
        <v>18007</v>
      </c>
      <c r="I559">
        <v>3</v>
      </c>
      <c r="J559">
        <v>1</v>
      </c>
      <c r="K559">
        <v>196010</v>
      </c>
      <c r="L559">
        <v>1</v>
      </c>
      <c r="M559">
        <v>3</v>
      </c>
      <c r="N559">
        <v>1</v>
      </c>
      <c r="O559">
        <v>41071</v>
      </c>
      <c r="P559">
        <v>42833</v>
      </c>
      <c r="Q559">
        <v>41401</v>
      </c>
      <c r="R559">
        <v>4280</v>
      </c>
      <c r="S559">
        <v>4148</v>
      </c>
      <c r="T559">
        <v>490</v>
      </c>
      <c r="U559">
        <v>2859</v>
      </c>
      <c r="V559" t="s">
        <v>61</v>
      </c>
      <c r="W559" t="s">
        <v>61</v>
      </c>
      <c r="X559" t="s">
        <v>61</v>
      </c>
      <c r="Y559" t="s">
        <v>61</v>
      </c>
      <c r="Z559" t="s">
        <v>61</v>
      </c>
      <c r="AA559" t="s">
        <v>61</v>
      </c>
      <c r="AB559" t="s">
        <v>61</v>
      </c>
      <c r="AC559" t="s">
        <v>61</v>
      </c>
      <c r="AD559">
        <v>3768</v>
      </c>
      <c r="AE559">
        <v>3722</v>
      </c>
      <c r="AF559">
        <v>66</v>
      </c>
      <c r="AG559">
        <v>3607</v>
      </c>
      <c r="AH559">
        <v>8856</v>
      </c>
      <c r="AI559">
        <v>45</v>
      </c>
      <c r="AJ559" t="s">
        <v>62</v>
      </c>
      <c r="AK559" t="s">
        <v>62</v>
      </c>
      <c r="AL559" t="s">
        <v>62</v>
      </c>
      <c r="AM559" t="s">
        <v>62</v>
      </c>
      <c r="AN559" t="s">
        <v>62</v>
      </c>
      <c r="AO559" t="s">
        <v>62</v>
      </c>
      <c r="AP559" t="s">
        <v>62</v>
      </c>
      <c r="AQ559" t="s">
        <v>62</v>
      </c>
      <c r="AR559" t="s">
        <v>62</v>
      </c>
      <c r="AS559">
        <v>6</v>
      </c>
      <c r="AT559">
        <v>6</v>
      </c>
      <c r="AU559">
        <v>6</v>
      </c>
      <c r="AV559">
        <v>6</v>
      </c>
      <c r="AW559">
        <v>6</v>
      </c>
      <c r="AX559">
        <v>6</v>
      </c>
      <c r="AY559">
        <v>-99</v>
      </c>
      <c r="AZ559">
        <v>-99</v>
      </c>
      <c r="BA559">
        <v>-99</v>
      </c>
      <c r="BB559">
        <v>-99</v>
      </c>
      <c r="BC559">
        <v>-99</v>
      </c>
      <c r="BD559">
        <v>-99</v>
      </c>
      <c r="BE559">
        <v>-99</v>
      </c>
      <c r="BF559">
        <v>-99</v>
      </c>
      <c r="BG559">
        <v>-99</v>
      </c>
      <c r="BH559">
        <f t="shared" si="168"/>
        <v>6</v>
      </c>
      <c r="BI559" t="str">
        <f t="shared" si="169"/>
        <v/>
      </c>
      <c r="BJ559" t="str">
        <f t="shared" si="170"/>
        <v/>
      </c>
      <c r="BK559" t="str">
        <f t="shared" si="171"/>
        <v/>
      </c>
      <c r="BL559" t="str">
        <f t="shared" si="172"/>
        <v/>
      </c>
      <c r="BM559" t="str">
        <f t="shared" si="173"/>
        <v/>
      </c>
      <c r="BN559" t="str">
        <f t="shared" si="174"/>
        <v/>
      </c>
      <c r="BO559" t="str">
        <f t="shared" si="175"/>
        <v/>
      </c>
      <c r="BP559" t="str">
        <f t="shared" si="176"/>
        <v/>
      </c>
      <c r="BQ559" t="str">
        <f t="shared" si="177"/>
        <v/>
      </c>
      <c r="BR559" t="str">
        <f t="shared" si="178"/>
        <v/>
      </c>
      <c r="BS559" t="str">
        <f t="shared" si="179"/>
        <v/>
      </c>
      <c r="BT559" t="str">
        <f t="shared" si="180"/>
        <v/>
      </c>
      <c r="BU559" t="str">
        <f t="shared" si="181"/>
        <v/>
      </c>
      <c r="BV559" t="str">
        <f t="shared" si="182"/>
        <v/>
      </c>
      <c r="BW559">
        <f t="shared" si="183"/>
        <v>6</v>
      </c>
      <c r="BX559">
        <f t="shared" si="184"/>
        <v>1</v>
      </c>
      <c r="BY559">
        <f t="shared" si="185"/>
        <v>0</v>
      </c>
      <c r="BZ559">
        <f t="shared" si="186"/>
        <v>1</v>
      </c>
      <c r="CA559">
        <f t="shared" si="187"/>
        <v>1</v>
      </c>
      <c r="CB559">
        <f t="shared" si="188"/>
        <v>1</v>
      </c>
    </row>
    <row r="560" spans="1:80" x14ac:dyDescent="0.35">
      <c r="A560">
        <v>4.6576982999999998</v>
      </c>
      <c r="B560">
        <v>2011</v>
      </c>
      <c r="C560">
        <v>68</v>
      </c>
      <c r="D560">
        <v>0</v>
      </c>
      <c r="E560">
        <v>1</v>
      </c>
      <c r="F560">
        <v>2</v>
      </c>
      <c r="G560">
        <v>0</v>
      </c>
      <c r="H560">
        <v>18057</v>
      </c>
      <c r="I560">
        <v>3</v>
      </c>
      <c r="J560">
        <v>1</v>
      </c>
      <c r="K560">
        <v>23612</v>
      </c>
      <c r="L560">
        <v>2</v>
      </c>
      <c r="M560">
        <v>2</v>
      </c>
      <c r="N560">
        <v>5</v>
      </c>
      <c r="O560">
        <v>41071</v>
      </c>
      <c r="P560">
        <v>42822</v>
      </c>
      <c r="Q560">
        <v>40300</v>
      </c>
      <c r="R560">
        <v>41401</v>
      </c>
      <c r="S560">
        <v>4280</v>
      </c>
      <c r="T560">
        <v>4148</v>
      </c>
      <c r="U560">
        <v>2724</v>
      </c>
      <c r="V560">
        <v>4264</v>
      </c>
      <c r="W560">
        <v>27800</v>
      </c>
      <c r="X560" t="s">
        <v>61</v>
      </c>
      <c r="Y560" t="s">
        <v>61</v>
      </c>
      <c r="Z560" t="s">
        <v>61</v>
      </c>
      <c r="AA560" t="s">
        <v>61</v>
      </c>
      <c r="AB560" t="s">
        <v>61</v>
      </c>
      <c r="AC560" t="s">
        <v>61</v>
      </c>
      <c r="AD560">
        <v>3768</v>
      </c>
      <c r="AE560">
        <v>66</v>
      </c>
      <c r="AF560">
        <v>3723</v>
      </c>
      <c r="AG560">
        <v>3607</v>
      </c>
      <c r="AH560">
        <v>42</v>
      </c>
      <c r="AI560">
        <v>46</v>
      </c>
      <c r="AJ560" t="s">
        <v>62</v>
      </c>
      <c r="AK560" t="s">
        <v>62</v>
      </c>
      <c r="AL560" t="s">
        <v>62</v>
      </c>
      <c r="AM560" t="s">
        <v>62</v>
      </c>
      <c r="AN560" t="s">
        <v>62</v>
      </c>
      <c r="AO560" t="s">
        <v>62</v>
      </c>
      <c r="AP560" t="s">
        <v>62</v>
      </c>
      <c r="AQ560" t="s">
        <v>62</v>
      </c>
      <c r="AR560" t="s">
        <v>62</v>
      </c>
      <c r="AS560">
        <v>6</v>
      </c>
      <c r="AT560">
        <v>6</v>
      </c>
      <c r="AU560">
        <v>2</v>
      </c>
      <c r="AV560">
        <v>6</v>
      </c>
      <c r="AW560">
        <v>6</v>
      </c>
      <c r="AX560">
        <v>6</v>
      </c>
      <c r="AY560">
        <v>-99</v>
      </c>
      <c r="AZ560">
        <v>-99</v>
      </c>
      <c r="BA560">
        <v>-99</v>
      </c>
      <c r="BB560">
        <v>-99</v>
      </c>
      <c r="BC560">
        <v>-99</v>
      </c>
      <c r="BD560">
        <v>-99</v>
      </c>
      <c r="BE560">
        <v>-99</v>
      </c>
      <c r="BF560">
        <v>-99</v>
      </c>
      <c r="BG560">
        <v>-99</v>
      </c>
      <c r="BH560">
        <f t="shared" si="168"/>
        <v>6</v>
      </c>
      <c r="BI560" t="str">
        <f t="shared" si="169"/>
        <v/>
      </c>
      <c r="BJ560" t="str">
        <f t="shared" si="170"/>
        <v/>
      </c>
      <c r="BK560" t="str">
        <f t="shared" si="171"/>
        <v/>
      </c>
      <c r="BL560" t="str">
        <f t="shared" si="172"/>
        <v/>
      </c>
      <c r="BM560" t="str">
        <f t="shared" si="173"/>
        <v/>
      </c>
      <c r="BN560" t="str">
        <f t="shared" si="174"/>
        <v/>
      </c>
      <c r="BO560" t="str">
        <f t="shared" si="175"/>
        <v/>
      </c>
      <c r="BP560" t="str">
        <f t="shared" si="176"/>
        <v/>
      </c>
      <c r="BQ560" t="str">
        <f t="shared" si="177"/>
        <v/>
      </c>
      <c r="BR560" t="str">
        <f t="shared" si="178"/>
        <v/>
      </c>
      <c r="BS560" t="str">
        <f t="shared" si="179"/>
        <v/>
      </c>
      <c r="BT560" t="str">
        <f t="shared" si="180"/>
        <v/>
      </c>
      <c r="BU560" t="str">
        <f t="shared" si="181"/>
        <v/>
      </c>
      <c r="BV560" t="str">
        <f t="shared" si="182"/>
        <v/>
      </c>
      <c r="BW560">
        <f t="shared" si="183"/>
        <v>6</v>
      </c>
      <c r="BX560">
        <f t="shared" si="184"/>
        <v>1</v>
      </c>
      <c r="BY560">
        <f t="shared" si="185"/>
        <v>0</v>
      </c>
      <c r="BZ560">
        <f t="shared" si="186"/>
        <v>1</v>
      </c>
      <c r="CA560">
        <f t="shared" si="187"/>
        <v>1</v>
      </c>
      <c r="CB560">
        <f t="shared" si="188"/>
        <v>1</v>
      </c>
    </row>
    <row r="561" spans="1:80" x14ac:dyDescent="0.35">
      <c r="A561">
        <v>5.0519977999999996</v>
      </c>
      <c r="B561">
        <v>2011</v>
      </c>
      <c r="C561">
        <v>68</v>
      </c>
      <c r="D561">
        <v>0</v>
      </c>
      <c r="E561">
        <v>6</v>
      </c>
      <c r="F561">
        <v>1</v>
      </c>
      <c r="G561">
        <v>0</v>
      </c>
      <c r="H561">
        <v>21014</v>
      </c>
      <c r="I561">
        <v>6</v>
      </c>
      <c r="J561">
        <v>1</v>
      </c>
      <c r="K561">
        <v>185683</v>
      </c>
      <c r="L561">
        <v>1</v>
      </c>
      <c r="M561">
        <v>3</v>
      </c>
      <c r="N561">
        <v>6</v>
      </c>
      <c r="O561">
        <v>4280</v>
      </c>
      <c r="P561">
        <v>5849</v>
      </c>
      <c r="Q561">
        <v>570</v>
      </c>
      <c r="R561">
        <v>2639</v>
      </c>
      <c r="S561">
        <v>4254</v>
      </c>
      <c r="T561">
        <v>40390</v>
      </c>
      <c r="U561">
        <v>5363</v>
      </c>
      <c r="V561">
        <v>5854</v>
      </c>
      <c r="W561">
        <v>5533</v>
      </c>
      <c r="X561">
        <v>2113</v>
      </c>
      <c r="Y561">
        <v>4550</v>
      </c>
      <c r="Z561">
        <v>56210</v>
      </c>
      <c r="AA561">
        <v>311</v>
      </c>
      <c r="AB561">
        <v>4168</v>
      </c>
      <c r="AC561">
        <v>2859</v>
      </c>
      <c r="AD561">
        <v>3763</v>
      </c>
      <c r="AE561">
        <v>3768</v>
      </c>
      <c r="AF561">
        <v>4233</v>
      </c>
      <c r="AG561">
        <v>4523</v>
      </c>
      <c r="AH561">
        <v>4513</v>
      </c>
      <c r="AI561">
        <v>3721</v>
      </c>
      <c r="AJ561" t="s">
        <v>62</v>
      </c>
      <c r="AK561" t="s">
        <v>62</v>
      </c>
      <c r="AL561" t="s">
        <v>62</v>
      </c>
      <c r="AM561" t="s">
        <v>62</v>
      </c>
      <c r="AN561" t="s">
        <v>62</v>
      </c>
      <c r="AO561" t="s">
        <v>62</v>
      </c>
      <c r="AP561" t="s">
        <v>62</v>
      </c>
      <c r="AQ561" t="s">
        <v>62</v>
      </c>
      <c r="AR561" t="s">
        <v>62</v>
      </c>
      <c r="AS561">
        <v>8</v>
      </c>
      <c r="AT561">
        <v>6</v>
      </c>
      <c r="AU561">
        <v>4</v>
      </c>
      <c r="AV561">
        <v>4</v>
      </c>
      <c r="AW561">
        <v>4</v>
      </c>
      <c r="AX561">
        <v>8</v>
      </c>
      <c r="AY561">
        <v>-99</v>
      </c>
      <c r="AZ561">
        <v>-99</v>
      </c>
      <c r="BA561">
        <v>-99</v>
      </c>
      <c r="BB561">
        <v>-99</v>
      </c>
      <c r="BC561">
        <v>-99</v>
      </c>
      <c r="BD561">
        <v>-99</v>
      </c>
      <c r="BE561">
        <v>-99</v>
      </c>
      <c r="BF561">
        <v>-99</v>
      </c>
      <c r="BG561">
        <v>-99</v>
      </c>
      <c r="BH561" t="str">
        <f t="shared" si="168"/>
        <v/>
      </c>
      <c r="BI561">
        <f t="shared" si="169"/>
        <v>6</v>
      </c>
      <c r="BJ561" t="str">
        <f t="shared" si="170"/>
        <v/>
      </c>
      <c r="BK561" t="str">
        <f t="shared" si="171"/>
        <v/>
      </c>
      <c r="BL561" t="str">
        <f t="shared" si="172"/>
        <v/>
      </c>
      <c r="BM561" t="str">
        <f t="shared" si="173"/>
        <v/>
      </c>
      <c r="BN561" t="str">
        <f t="shared" si="174"/>
        <v/>
      </c>
      <c r="BO561" t="str">
        <f t="shared" si="175"/>
        <v/>
      </c>
      <c r="BP561" t="str">
        <f t="shared" si="176"/>
        <v/>
      </c>
      <c r="BQ561" t="str">
        <f t="shared" si="177"/>
        <v/>
      </c>
      <c r="BR561" t="str">
        <f t="shared" si="178"/>
        <v/>
      </c>
      <c r="BS561" t="str">
        <f t="shared" si="179"/>
        <v/>
      </c>
      <c r="BT561" t="str">
        <f t="shared" si="180"/>
        <v/>
      </c>
      <c r="BU561" t="str">
        <f t="shared" si="181"/>
        <v/>
      </c>
      <c r="BV561" t="str">
        <f t="shared" si="182"/>
        <v/>
      </c>
      <c r="BW561">
        <f t="shared" si="183"/>
        <v>6</v>
      </c>
      <c r="BX561">
        <f t="shared" si="184"/>
        <v>0</v>
      </c>
      <c r="BY561">
        <f t="shared" si="185"/>
        <v>0</v>
      </c>
      <c r="BZ561">
        <f t="shared" si="186"/>
        <v>0</v>
      </c>
      <c r="CA561">
        <f t="shared" si="187"/>
        <v>0</v>
      </c>
      <c r="CB561">
        <f t="shared" si="188"/>
        <v>1</v>
      </c>
    </row>
    <row r="562" spans="1:80" x14ac:dyDescent="0.35">
      <c r="A562">
        <v>4.5205622999999999</v>
      </c>
      <c r="B562">
        <v>2011</v>
      </c>
      <c r="C562">
        <v>68</v>
      </c>
      <c r="D562">
        <v>1</v>
      </c>
      <c r="E562">
        <v>1</v>
      </c>
      <c r="F562">
        <v>1</v>
      </c>
      <c r="G562">
        <v>0</v>
      </c>
      <c r="H562">
        <v>26006</v>
      </c>
      <c r="I562">
        <v>1</v>
      </c>
      <c r="J562">
        <v>1</v>
      </c>
      <c r="K562">
        <v>75942</v>
      </c>
      <c r="L562">
        <v>1</v>
      </c>
      <c r="M562">
        <v>2</v>
      </c>
      <c r="N562">
        <v>20</v>
      </c>
      <c r="O562">
        <v>41081</v>
      </c>
      <c r="P562">
        <v>5856</v>
      </c>
      <c r="Q562">
        <v>42823</v>
      </c>
      <c r="R562">
        <v>41402</v>
      </c>
      <c r="S562">
        <v>40391</v>
      </c>
      <c r="T562" t="s">
        <v>96</v>
      </c>
      <c r="U562">
        <v>6826</v>
      </c>
      <c r="V562">
        <v>2761</v>
      </c>
      <c r="W562">
        <v>4254</v>
      </c>
      <c r="X562">
        <v>41401</v>
      </c>
      <c r="Y562" t="s">
        <v>80</v>
      </c>
      <c r="Z562">
        <v>25000</v>
      </c>
      <c r="AA562">
        <v>2449</v>
      </c>
      <c r="AB562">
        <v>32723</v>
      </c>
      <c r="AC562">
        <v>27801</v>
      </c>
      <c r="AD562">
        <v>3768</v>
      </c>
      <c r="AE562">
        <v>3722</v>
      </c>
      <c r="AF562">
        <v>66</v>
      </c>
      <c r="AG562">
        <v>8856</v>
      </c>
      <c r="AH562">
        <v>8853</v>
      </c>
      <c r="AI562">
        <v>3607</v>
      </c>
      <c r="AJ562">
        <v>47</v>
      </c>
      <c r="AK562">
        <v>41</v>
      </c>
      <c r="AL562">
        <v>8842</v>
      </c>
      <c r="AM562">
        <v>8847</v>
      </c>
      <c r="AN562" t="s">
        <v>62</v>
      </c>
      <c r="AO562" t="s">
        <v>62</v>
      </c>
      <c r="AP562" t="s">
        <v>62</v>
      </c>
      <c r="AQ562" t="s">
        <v>62</v>
      </c>
      <c r="AR562" t="s">
        <v>62</v>
      </c>
      <c r="AS562">
        <v>7</v>
      </c>
      <c r="AT562">
        <v>4</v>
      </c>
      <c r="AU562">
        <v>7</v>
      </c>
      <c r="AV562">
        <v>4</v>
      </c>
      <c r="AW562">
        <v>4</v>
      </c>
      <c r="AX562">
        <v>7</v>
      </c>
      <c r="AY562">
        <v>7</v>
      </c>
      <c r="AZ562">
        <v>7</v>
      </c>
      <c r="BA562">
        <v>4</v>
      </c>
      <c r="BB562">
        <v>4</v>
      </c>
      <c r="BC562">
        <v>-99</v>
      </c>
      <c r="BD562">
        <v>-99</v>
      </c>
      <c r="BE562">
        <v>-99</v>
      </c>
      <c r="BF562">
        <v>-99</v>
      </c>
      <c r="BG562">
        <v>-99</v>
      </c>
      <c r="BH562">
        <f t="shared" si="168"/>
        <v>7</v>
      </c>
      <c r="BI562" t="str">
        <f t="shared" si="169"/>
        <v/>
      </c>
      <c r="BJ562" t="str">
        <f t="shared" si="170"/>
        <v/>
      </c>
      <c r="BK562" t="str">
        <f t="shared" si="171"/>
        <v/>
      </c>
      <c r="BL562" t="str">
        <f t="shared" si="172"/>
        <v/>
      </c>
      <c r="BM562" t="str">
        <f t="shared" si="173"/>
        <v/>
      </c>
      <c r="BN562" t="str">
        <f t="shared" si="174"/>
        <v/>
      </c>
      <c r="BO562" t="str">
        <f t="shared" si="175"/>
        <v/>
      </c>
      <c r="BP562" t="str">
        <f t="shared" si="176"/>
        <v/>
      </c>
      <c r="BQ562" t="str">
        <f t="shared" si="177"/>
        <v/>
      </c>
      <c r="BR562" t="str">
        <f t="shared" si="178"/>
        <v/>
      </c>
      <c r="BS562" t="str">
        <f t="shared" si="179"/>
        <v/>
      </c>
      <c r="BT562" t="str">
        <f t="shared" si="180"/>
        <v/>
      </c>
      <c r="BU562" t="str">
        <f t="shared" si="181"/>
        <v/>
      </c>
      <c r="BV562" t="str">
        <f t="shared" si="182"/>
        <v/>
      </c>
      <c r="BW562">
        <f t="shared" si="183"/>
        <v>7</v>
      </c>
      <c r="BX562">
        <f t="shared" si="184"/>
        <v>1</v>
      </c>
      <c r="BY562">
        <f t="shared" si="185"/>
        <v>0</v>
      </c>
      <c r="BZ562">
        <f t="shared" si="186"/>
        <v>1</v>
      </c>
      <c r="CA562">
        <f t="shared" si="187"/>
        <v>1</v>
      </c>
      <c r="CB562">
        <f t="shared" si="188"/>
        <v>0</v>
      </c>
    </row>
    <row r="563" spans="1:80" x14ac:dyDescent="0.35">
      <c r="A563">
        <v>4.5205622999999999</v>
      </c>
      <c r="B563">
        <v>2011</v>
      </c>
      <c r="C563">
        <v>68</v>
      </c>
      <c r="D563">
        <v>1</v>
      </c>
      <c r="E563">
        <v>1</v>
      </c>
      <c r="F563">
        <v>1</v>
      </c>
      <c r="G563">
        <v>0</v>
      </c>
      <c r="H563">
        <v>26022</v>
      </c>
      <c r="I563">
        <v>1</v>
      </c>
      <c r="J563">
        <v>-9</v>
      </c>
      <c r="K563">
        <v>89919</v>
      </c>
      <c r="L563">
        <v>2</v>
      </c>
      <c r="M563">
        <v>2</v>
      </c>
      <c r="N563">
        <v>20</v>
      </c>
      <c r="O563">
        <v>4232</v>
      </c>
      <c r="P563">
        <v>389</v>
      </c>
      <c r="Q563">
        <v>41091</v>
      </c>
      <c r="R563">
        <v>5845</v>
      </c>
      <c r="S563">
        <v>78551</v>
      </c>
      <c r="T563">
        <v>2869</v>
      </c>
      <c r="U563">
        <v>99811</v>
      </c>
      <c r="V563">
        <v>4280</v>
      </c>
      <c r="W563">
        <v>2554</v>
      </c>
      <c r="X563" t="s">
        <v>61</v>
      </c>
      <c r="Y563" t="s">
        <v>61</v>
      </c>
      <c r="Z563" t="s">
        <v>61</v>
      </c>
      <c r="AA563" t="s">
        <v>61</v>
      </c>
      <c r="AB563" t="s">
        <v>61</v>
      </c>
      <c r="AC563" t="s">
        <v>61</v>
      </c>
      <c r="AD563">
        <v>3768</v>
      </c>
      <c r="AE563">
        <v>8856</v>
      </c>
      <c r="AF563">
        <v>3731</v>
      </c>
      <c r="AG563">
        <v>3403</v>
      </c>
      <c r="AH563">
        <v>341</v>
      </c>
      <c r="AI563">
        <v>3479</v>
      </c>
      <c r="AJ563" t="s">
        <v>62</v>
      </c>
      <c r="AK563" t="s">
        <v>62</v>
      </c>
      <c r="AL563" t="s">
        <v>62</v>
      </c>
      <c r="AM563" t="s">
        <v>62</v>
      </c>
      <c r="AN563" t="s">
        <v>62</v>
      </c>
      <c r="AO563" t="s">
        <v>62</v>
      </c>
      <c r="AP563" t="s">
        <v>62</v>
      </c>
      <c r="AQ563" t="s">
        <v>62</v>
      </c>
      <c r="AR563" t="s">
        <v>62</v>
      </c>
      <c r="AS563">
        <v>8</v>
      </c>
      <c r="AT563">
        <v>2</v>
      </c>
      <c r="AU563">
        <v>6</v>
      </c>
      <c r="AV563">
        <v>8</v>
      </c>
      <c r="AW563">
        <v>9</v>
      </c>
      <c r="AX563">
        <v>13</v>
      </c>
      <c r="AY563">
        <v>-99</v>
      </c>
      <c r="AZ563">
        <v>-99</v>
      </c>
      <c r="BA563">
        <v>-99</v>
      </c>
      <c r="BB563">
        <v>-99</v>
      </c>
      <c r="BC563">
        <v>-99</v>
      </c>
      <c r="BD563">
        <v>-99</v>
      </c>
      <c r="BE563">
        <v>-99</v>
      </c>
      <c r="BF563">
        <v>-99</v>
      </c>
      <c r="BG563">
        <v>-99</v>
      </c>
      <c r="BH563">
        <f t="shared" si="168"/>
        <v>8</v>
      </c>
      <c r="BI563" t="str">
        <f t="shared" si="169"/>
        <v/>
      </c>
      <c r="BJ563" t="str">
        <f t="shared" si="170"/>
        <v/>
      </c>
      <c r="BK563" t="str">
        <f t="shared" si="171"/>
        <v/>
      </c>
      <c r="BL563" t="str">
        <f t="shared" si="172"/>
        <v/>
      </c>
      <c r="BM563" t="str">
        <f t="shared" si="173"/>
        <v/>
      </c>
      <c r="BN563" t="str">
        <f t="shared" si="174"/>
        <v/>
      </c>
      <c r="BO563" t="str">
        <f t="shared" si="175"/>
        <v/>
      </c>
      <c r="BP563" t="str">
        <f t="shared" si="176"/>
        <v/>
      </c>
      <c r="BQ563" t="str">
        <f t="shared" si="177"/>
        <v/>
      </c>
      <c r="BR563" t="str">
        <f t="shared" si="178"/>
        <v/>
      </c>
      <c r="BS563" t="str">
        <f t="shared" si="179"/>
        <v/>
      </c>
      <c r="BT563" t="str">
        <f t="shared" si="180"/>
        <v/>
      </c>
      <c r="BU563" t="str">
        <f t="shared" si="181"/>
        <v/>
      </c>
      <c r="BV563" t="str">
        <f t="shared" si="182"/>
        <v/>
      </c>
      <c r="BW563">
        <f t="shared" si="183"/>
        <v>8</v>
      </c>
      <c r="BX563">
        <f t="shared" si="184"/>
        <v>0</v>
      </c>
      <c r="BY563">
        <f t="shared" si="185"/>
        <v>1</v>
      </c>
      <c r="BZ563">
        <f t="shared" si="186"/>
        <v>1</v>
      </c>
      <c r="CA563">
        <f t="shared" si="187"/>
        <v>1</v>
      </c>
      <c r="CB563">
        <f t="shared" si="188"/>
        <v>1</v>
      </c>
    </row>
    <row r="564" spans="1:80" x14ac:dyDescent="0.35">
      <c r="A564">
        <v>4.5922435999999998</v>
      </c>
      <c r="B564">
        <v>2011</v>
      </c>
      <c r="C564">
        <v>68</v>
      </c>
      <c r="D564">
        <v>0</v>
      </c>
      <c r="E564">
        <v>1</v>
      </c>
      <c r="F564">
        <v>3</v>
      </c>
      <c r="G564">
        <v>0</v>
      </c>
      <c r="H564">
        <v>36336</v>
      </c>
      <c r="I564">
        <v>8</v>
      </c>
      <c r="J564">
        <v>1</v>
      </c>
      <c r="K564">
        <v>111078</v>
      </c>
      <c r="L564">
        <v>2</v>
      </c>
      <c r="M564">
        <v>2</v>
      </c>
      <c r="N564">
        <v>1</v>
      </c>
      <c r="O564">
        <v>44422</v>
      </c>
      <c r="P564">
        <v>389</v>
      </c>
      <c r="Q564">
        <v>5990</v>
      </c>
      <c r="R564">
        <v>5128</v>
      </c>
      <c r="S564">
        <v>4255</v>
      </c>
      <c r="T564" t="s">
        <v>81</v>
      </c>
      <c r="U564">
        <v>4280</v>
      </c>
      <c r="V564">
        <v>99592</v>
      </c>
      <c r="W564">
        <v>30390</v>
      </c>
      <c r="X564">
        <v>570</v>
      </c>
      <c r="Y564" t="s">
        <v>67</v>
      </c>
      <c r="Z564">
        <v>5849</v>
      </c>
      <c r="AA564">
        <v>4589</v>
      </c>
      <c r="AB564">
        <v>28860</v>
      </c>
      <c r="AC564">
        <v>51881</v>
      </c>
      <c r="AD564">
        <v>3768</v>
      </c>
      <c r="AE564">
        <v>8848</v>
      </c>
      <c r="AF564">
        <v>9604</v>
      </c>
      <c r="AG564">
        <v>9904</v>
      </c>
      <c r="AH564">
        <v>9671</v>
      </c>
      <c r="AI564">
        <v>9910</v>
      </c>
      <c r="AJ564">
        <v>3404</v>
      </c>
      <c r="AK564">
        <v>9390</v>
      </c>
      <c r="AL564">
        <v>3893</v>
      </c>
      <c r="AM564">
        <v>3721</v>
      </c>
      <c r="AN564" t="s">
        <v>62</v>
      </c>
      <c r="AO564" t="s">
        <v>62</v>
      </c>
      <c r="AP564" t="s">
        <v>62</v>
      </c>
      <c r="AQ564" t="s">
        <v>62</v>
      </c>
      <c r="AR564" t="s">
        <v>62</v>
      </c>
      <c r="AS564">
        <v>12</v>
      </c>
      <c r="AT564">
        <v>0</v>
      </c>
      <c r="AU564">
        <v>12</v>
      </c>
      <c r="AV564">
        <v>3</v>
      </c>
      <c r="AW564">
        <v>12</v>
      </c>
      <c r="AX564">
        <v>0</v>
      </c>
      <c r="AY564">
        <v>13</v>
      </c>
      <c r="AZ564">
        <v>5</v>
      </c>
      <c r="BA564">
        <v>0</v>
      </c>
      <c r="BB564">
        <v>12</v>
      </c>
      <c r="BC564">
        <v>-99</v>
      </c>
      <c r="BD564">
        <v>-99</v>
      </c>
      <c r="BE564">
        <v>-99</v>
      </c>
      <c r="BF564">
        <v>-99</v>
      </c>
      <c r="BG564">
        <v>-99</v>
      </c>
      <c r="BH564">
        <f t="shared" si="168"/>
        <v>12</v>
      </c>
      <c r="BI564" t="str">
        <f t="shared" si="169"/>
        <v/>
      </c>
      <c r="BJ564" t="str">
        <f t="shared" si="170"/>
        <v/>
      </c>
      <c r="BK564" t="str">
        <f t="shared" si="171"/>
        <v/>
      </c>
      <c r="BL564" t="str">
        <f t="shared" si="172"/>
        <v/>
      </c>
      <c r="BM564" t="str">
        <f t="shared" si="173"/>
        <v/>
      </c>
      <c r="BN564" t="str">
        <f t="shared" si="174"/>
        <v/>
      </c>
      <c r="BO564" t="str">
        <f t="shared" si="175"/>
        <v/>
      </c>
      <c r="BP564" t="str">
        <f t="shared" si="176"/>
        <v/>
      </c>
      <c r="BQ564" t="str">
        <f t="shared" si="177"/>
        <v/>
      </c>
      <c r="BR564" t="str">
        <f t="shared" si="178"/>
        <v/>
      </c>
      <c r="BS564" t="str">
        <f t="shared" si="179"/>
        <v/>
      </c>
      <c r="BT564" t="str">
        <f t="shared" si="180"/>
        <v/>
      </c>
      <c r="BU564" t="str">
        <f t="shared" si="181"/>
        <v/>
      </c>
      <c r="BV564" t="str">
        <f t="shared" si="182"/>
        <v/>
      </c>
      <c r="BW564">
        <f t="shared" si="183"/>
        <v>12</v>
      </c>
      <c r="BX564">
        <f t="shared" si="184"/>
        <v>0</v>
      </c>
      <c r="BY564">
        <f t="shared" si="185"/>
        <v>0</v>
      </c>
      <c r="BZ564">
        <f t="shared" si="186"/>
        <v>0</v>
      </c>
      <c r="CA564">
        <f t="shared" si="187"/>
        <v>0</v>
      </c>
      <c r="CB564">
        <f t="shared" si="188"/>
        <v>1</v>
      </c>
    </row>
    <row r="565" spans="1:80" x14ac:dyDescent="0.35">
      <c r="A565">
        <v>4.5922435999999998</v>
      </c>
      <c r="B565">
        <v>2011</v>
      </c>
      <c r="C565">
        <v>68</v>
      </c>
      <c r="D565">
        <v>0</v>
      </c>
      <c r="E565">
        <v>1</v>
      </c>
      <c r="F565">
        <v>-9</v>
      </c>
      <c r="G565">
        <v>1</v>
      </c>
      <c r="H565">
        <v>42188</v>
      </c>
      <c r="I565">
        <v>5</v>
      </c>
      <c r="J565">
        <v>2</v>
      </c>
      <c r="K565">
        <v>399542</v>
      </c>
      <c r="L565">
        <v>1</v>
      </c>
      <c r="M565">
        <v>2</v>
      </c>
      <c r="N565">
        <v>1</v>
      </c>
      <c r="O565">
        <v>4271</v>
      </c>
      <c r="P565">
        <v>51881</v>
      </c>
      <c r="Q565">
        <v>99683</v>
      </c>
      <c r="R565">
        <v>42823</v>
      </c>
      <c r="S565">
        <v>570</v>
      </c>
      <c r="T565">
        <v>48282</v>
      </c>
      <c r="U565">
        <v>48283</v>
      </c>
      <c r="V565">
        <v>99832</v>
      </c>
      <c r="W565">
        <v>99811</v>
      </c>
      <c r="X565">
        <v>5118</v>
      </c>
      <c r="Y565">
        <v>5119</v>
      </c>
      <c r="Z565">
        <v>41402</v>
      </c>
      <c r="AA565">
        <v>5845</v>
      </c>
      <c r="AB565">
        <v>2639</v>
      </c>
      <c r="AC565">
        <v>2762</v>
      </c>
      <c r="AD565">
        <v>3751</v>
      </c>
      <c r="AE565">
        <v>3799</v>
      </c>
      <c r="AF565">
        <v>3764</v>
      </c>
      <c r="AG565">
        <v>3533</v>
      </c>
      <c r="AH565">
        <v>3779</v>
      </c>
      <c r="AI565">
        <v>3777</v>
      </c>
      <c r="AJ565">
        <v>3766</v>
      </c>
      <c r="AK565">
        <v>3403</v>
      </c>
      <c r="AL565">
        <v>3768</v>
      </c>
      <c r="AM565">
        <v>311</v>
      </c>
      <c r="AN565">
        <v>93</v>
      </c>
      <c r="AO565">
        <v>3961</v>
      </c>
      <c r="AP565">
        <v>4311</v>
      </c>
      <c r="AQ565">
        <v>3722</v>
      </c>
      <c r="AR565">
        <v>8856</v>
      </c>
      <c r="AS565">
        <v>81</v>
      </c>
      <c r="AT565">
        <v>81</v>
      </c>
      <c r="AU565">
        <v>81</v>
      </c>
      <c r="AV565">
        <v>81</v>
      </c>
      <c r="AW565">
        <v>81</v>
      </c>
      <c r="AX565">
        <v>81</v>
      </c>
      <c r="AY565">
        <v>0</v>
      </c>
      <c r="AZ565">
        <v>8</v>
      </c>
      <c r="BA565">
        <v>82</v>
      </c>
      <c r="BB565">
        <v>14</v>
      </c>
      <c r="BC565">
        <v>81</v>
      </c>
      <c r="BD565">
        <v>81</v>
      </c>
      <c r="BE565">
        <v>14</v>
      </c>
      <c r="BF565">
        <v>3</v>
      </c>
      <c r="BG565">
        <v>3</v>
      </c>
      <c r="BH565" t="str">
        <f t="shared" si="168"/>
        <v/>
      </c>
      <c r="BI565" t="str">
        <f t="shared" si="169"/>
        <v/>
      </c>
      <c r="BJ565" t="str">
        <f t="shared" si="170"/>
        <v/>
      </c>
      <c r="BK565" t="str">
        <f t="shared" si="171"/>
        <v/>
      </c>
      <c r="BL565" t="str">
        <f t="shared" si="172"/>
        <v/>
      </c>
      <c r="BM565" t="str">
        <f t="shared" si="173"/>
        <v/>
      </c>
      <c r="BN565" t="str">
        <f t="shared" si="174"/>
        <v/>
      </c>
      <c r="BO565" t="str">
        <f t="shared" si="175"/>
        <v/>
      </c>
      <c r="BP565">
        <f t="shared" si="176"/>
        <v>82</v>
      </c>
      <c r="BQ565" t="str">
        <f t="shared" si="177"/>
        <v/>
      </c>
      <c r="BR565" t="str">
        <f t="shared" si="178"/>
        <v/>
      </c>
      <c r="BS565" t="str">
        <f t="shared" si="179"/>
        <v/>
      </c>
      <c r="BT565" t="str">
        <f t="shared" si="180"/>
        <v/>
      </c>
      <c r="BU565" t="str">
        <f t="shared" si="181"/>
        <v/>
      </c>
      <c r="BV565" t="str">
        <f t="shared" si="182"/>
        <v/>
      </c>
      <c r="BW565">
        <f t="shared" si="183"/>
        <v>82</v>
      </c>
      <c r="BX565">
        <f t="shared" si="184"/>
        <v>0</v>
      </c>
      <c r="BY565">
        <f t="shared" si="185"/>
        <v>0</v>
      </c>
      <c r="BZ565">
        <f t="shared" si="186"/>
        <v>0</v>
      </c>
      <c r="CA565">
        <f t="shared" si="187"/>
        <v>0</v>
      </c>
      <c r="CB565">
        <f t="shared" si="188"/>
        <v>0</v>
      </c>
    </row>
    <row r="566" spans="1:80" x14ac:dyDescent="0.35">
      <c r="A566">
        <v>4.7635054999999999</v>
      </c>
      <c r="B566">
        <v>2005</v>
      </c>
      <c r="C566">
        <v>69</v>
      </c>
      <c r="D566">
        <v>0</v>
      </c>
      <c r="E566">
        <v>1</v>
      </c>
      <c r="F566">
        <v>-8</v>
      </c>
      <c r="G566">
        <v>1</v>
      </c>
      <c r="H566">
        <v>54025</v>
      </c>
      <c r="I566">
        <v>14</v>
      </c>
      <c r="J566">
        <v>-9</v>
      </c>
      <c r="K566">
        <v>22412</v>
      </c>
      <c r="L566">
        <v>1</v>
      </c>
      <c r="M566">
        <v>1</v>
      </c>
      <c r="N566">
        <v>5</v>
      </c>
      <c r="O566">
        <v>4290</v>
      </c>
      <c r="P566">
        <v>51881</v>
      </c>
      <c r="Q566">
        <v>9598</v>
      </c>
      <c r="R566">
        <v>27541</v>
      </c>
      <c r="S566">
        <v>4240</v>
      </c>
      <c r="T566">
        <v>42731</v>
      </c>
      <c r="U566">
        <v>7850</v>
      </c>
      <c r="V566">
        <v>99811</v>
      </c>
      <c r="W566">
        <v>79902</v>
      </c>
      <c r="X566">
        <v>4254</v>
      </c>
      <c r="Y566">
        <v>78449</v>
      </c>
      <c r="Z566">
        <v>2875</v>
      </c>
      <c r="AA566">
        <v>2851</v>
      </c>
      <c r="AB566">
        <v>4019</v>
      </c>
      <c r="AC566">
        <v>78551</v>
      </c>
      <c r="AD566">
        <v>3768</v>
      </c>
      <c r="AE566">
        <v>3764</v>
      </c>
      <c r="AF566">
        <v>9904</v>
      </c>
      <c r="AG566">
        <v>8844</v>
      </c>
      <c r="AH566">
        <v>3891</v>
      </c>
      <c r="AI566">
        <v>8872</v>
      </c>
      <c r="AJ566">
        <v>3893</v>
      </c>
      <c r="AK566">
        <v>3764</v>
      </c>
      <c r="AL566">
        <v>9672</v>
      </c>
      <c r="AM566">
        <v>8847</v>
      </c>
      <c r="AN566">
        <v>9914</v>
      </c>
      <c r="AO566">
        <v>8853</v>
      </c>
      <c r="AP566">
        <v>8856</v>
      </c>
      <c r="AQ566">
        <v>9789</v>
      </c>
      <c r="AR566">
        <v>3723</v>
      </c>
      <c r="AS566">
        <v>0</v>
      </c>
      <c r="AT566">
        <v>0</v>
      </c>
      <c r="AU566">
        <v>2</v>
      </c>
      <c r="AV566">
        <v>0</v>
      </c>
      <c r="AW566">
        <v>4</v>
      </c>
      <c r="AX566">
        <v>0</v>
      </c>
      <c r="AY566">
        <v>6</v>
      </c>
      <c r="AZ566">
        <v>4</v>
      </c>
      <c r="BA566">
        <v>1</v>
      </c>
      <c r="BB566">
        <v>0</v>
      </c>
      <c r="BC566">
        <v>6</v>
      </c>
      <c r="BD566">
        <v>0</v>
      </c>
      <c r="BE566">
        <v>0</v>
      </c>
      <c r="BF566">
        <v>4</v>
      </c>
      <c r="BG566">
        <v>0</v>
      </c>
      <c r="BH566">
        <f t="shared" si="168"/>
        <v>0</v>
      </c>
      <c r="BI566" t="str">
        <f t="shared" si="169"/>
        <v/>
      </c>
      <c r="BJ566" t="str">
        <f t="shared" si="170"/>
        <v/>
      </c>
      <c r="BK566" t="str">
        <f t="shared" si="171"/>
        <v/>
      </c>
      <c r="BL566" t="str">
        <f t="shared" si="172"/>
        <v/>
      </c>
      <c r="BM566" t="str">
        <f t="shared" si="173"/>
        <v/>
      </c>
      <c r="BN566" t="str">
        <f t="shared" si="174"/>
        <v/>
      </c>
      <c r="BO566" t="str">
        <f t="shared" si="175"/>
        <v/>
      </c>
      <c r="BP566" t="str">
        <f t="shared" si="176"/>
        <v/>
      </c>
      <c r="BQ566" t="str">
        <f t="shared" si="177"/>
        <v/>
      </c>
      <c r="BR566" t="str">
        <f t="shared" si="178"/>
        <v/>
      </c>
      <c r="BS566" t="str">
        <f t="shared" si="179"/>
        <v/>
      </c>
      <c r="BT566" t="str">
        <f t="shared" si="180"/>
        <v/>
      </c>
      <c r="BU566" t="str">
        <f t="shared" si="181"/>
        <v/>
      </c>
      <c r="BV566" t="str">
        <f t="shared" si="182"/>
        <v/>
      </c>
      <c r="BW566">
        <f t="shared" si="183"/>
        <v>0</v>
      </c>
      <c r="BX566">
        <f t="shared" si="184"/>
        <v>0</v>
      </c>
      <c r="BY566">
        <f t="shared" si="185"/>
        <v>1</v>
      </c>
      <c r="BZ566">
        <f t="shared" si="186"/>
        <v>0</v>
      </c>
      <c r="CA566">
        <f t="shared" si="187"/>
        <v>0</v>
      </c>
      <c r="CB566">
        <f t="shared" si="188"/>
        <v>0</v>
      </c>
    </row>
    <row r="567" spans="1:80" x14ac:dyDescent="0.35">
      <c r="A567">
        <v>5.1634183</v>
      </c>
      <c r="B567">
        <v>2006</v>
      </c>
      <c r="C567">
        <v>69</v>
      </c>
      <c r="D567">
        <v>0</v>
      </c>
      <c r="E567">
        <v>1</v>
      </c>
      <c r="F567">
        <v>-9</v>
      </c>
      <c r="G567">
        <v>0</v>
      </c>
      <c r="H567">
        <v>29079</v>
      </c>
      <c r="I567">
        <v>10</v>
      </c>
      <c r="J567">
        <v>1</v>
      </c>
      <c r="K567">
        <v>106066</v>
      </c>
      <c r="L567">
        <v>2</v>
      </c>
      <c r="M567">
        <v>1</v>
      </c>
      <c r="N567">
        <v>1</v>
      </c>
      <c r="O567">
        <v>4148</v>
      </c>
      <c r="P567">
        <v>5845</v>
      </c>
      <c r="Q567">
        <v>99609</v>
      </c>
      <c r="R567">
        <v>2839</v>
      </c>
      <c r="S567">
        <v>7824</v>
      </c>
      <c r="T567">
        <v>40301</v>
      </c>
      <c r="U567">
        <v>5856</v>
      </c>
      <c r="V567">
        <v>42820</v>
      </c>
      <c r="W567">
        <v>2753</v>
      </c>
      <c r="X567">
        <v>4280</v>
      </c>
      <c r="Y567">
        <v>41401</v>
      </c>
      <c r="Z567">
        <v>4240</v>
      </c>
      <c r="AA567">
        <v>25000</v>
      </c>
      <c r="AB567">
        <v>4401</v>
      </c>
      <c r="AC567">
        <v>2859</v>
      </c>
      <c r="AD567">
        <v>3768</v>
      </c>
      <c r="AE567">
        <v>8872</v>
      </c>
      <c r="AF567">
        <v>3995</v>
      </c>
      <c r="AG567">
        <v>3895</v>
      </c>
      <c r="AH567">
        <v>3895</v>
      </c>
      <c r="AI567">
        <v>9744</v>
      </c>
      <c r="AJ567" t="s">
        <v>62</v>
      </c>
      <c r="AK567" t="s">
        <v>62</v>
      </c>
      <c r="AL567" t="s">
        <v>62</v>
      </c>
      <c r="AM567" t="s">
        <v>62</v>
      </c>
      <c r="AN567" t="s">
        <v>62</v>
      </c>
      <c r="AO567" t="s">
        <v>62</v>
      </c>
      <c r="AP567" t="s">
        <v>62</v>
      </c>
      <c r="AQ567" t="s">
        <v>62</v>
      </c>
      <c r="AR567" t="s">
        <v>62</v>
      </c>
      <c r="AS567">
        <v>0</v>
      </c>
      <c r="AT567">
        <v>0</v>
      </c>
      <c r="AU567">
        <v>3</v>
      </c>
      <c r="AV567">
        <v>3</v>
      </c>
      <c r="AW567">
        <v>7</v>
      </c>
      <c r="AX567">
        <v>1</v>
      </c>
      <c r="AY567">
        <v>-99</v>
      </c>
      <c r="AZ567">
        <v>-99</v>
      </c>
      <c r="BA567">
        <v>-99</v>
      </c>
      <c r="BB567">
        <v>-99</v>
      </c>
      <c r="BC567">
        <v>-99</v>
      </c>
      <c r="BD567">
        <v>-99</v>
      </c>
      <c r="BE567">
        <v>-99</v>
      </c>
      <c r="BF567">
        <v>-99</v>
      </c>
      <c r="BG567">
        <v>-99</v>
      </c>
      <c r="BH567">
        <f t="shared" si="168"/>
        <v>0</v>
      </c>
      <c r="BI567" t="str">
        <f t="shared" si="169"/>
        <v/>
      </c>
      <c r="BJ567" t="str">
        <f t="shared" si="170"/>
        <v/>
      </c>
      <c r="BK567" t="str">
        <f t="shared" si="171"/>
        <v/>
      </c>
      <c r="BL567" t="str">
        <f t="shared" si="172"/>
        <v/>
      </c>
      <c r="BM567" t="str">
        <f t="shared" si="173"/>
        <v/>
      </c>
      <c r="BN567" t="str">
        <f t="shared" si="174"/>
        <v/>
      </c>
      <c r="BO567" t="str">
        <f t="shared" si="175"/>
        <v/>
      </c>
      <c r="BP567" t="str">
        <f t="shared" si="176"/>
        <v/>
      </c>
      <c r="BQ567" t="str">
        <f t="shared" si="177"/>
        <v/>
      </c>
      <c r="BR567" t="str">
        <f t="shared" si="178"/>
        <v/>
      </c>
      <c r="BS567" t="str">
        <f t="shared" si="179"/>
        <v/>
      </c>
      <c r="BT567" t="str">
        <f t="shared" si="180"/>
        <v/>
      </c>
      <c r="BU567" t="str">
        <f t="shared" si="181"/>
        <v/>
      </c>
      <c r="BV567" t="str">
        <f t="shared" si="182"/>
        <v/>
      </c>
      <c r="BW567">
        <f t="shared" si="183"/>
        <v>0</v>
      </c>
      <c r="BX567">
        <f t="shared" si="184"/>
        <v>0</v>
      </c>
      <c r="BY567">
        <f t="shared" si="185"/>
        <v>0</v>
      </c>
      <c r="BZ567">
        <f t="shared" si="186"/>
        <v>0</v>
      </c>
      <c r="CA567">
        <f t="shared" si="187"/>
        <v>0</v>
      </c>
      <c r="CB567">
        <f t="shared" si="188"/>
        <v>1</v>
      </c>
    </row>
    <row r="568" spans="1:80" x14ac:dyDescent="0.35">
      <c r="A568">
        <v>5.1214389999999996</v>
      </c>
      <c r="B568">
        <v>2008</v>
      </c>
      <c r="C568">
        <v>69</v>
      </c>
      <c r="D568">
        <v>1</v>
      </c>
      <c r="E568">
        <v>3</v>
      </c>
      <c r="F568">
        <v>-9</v>
      </c>
      <c r="G568">
        <v>0</v>
      </c>
      <c r="H568">
        <v>18007</v>
      </c>
      <c r="I568">
        <v>35</v>
      </c>
      <c r="J568">
        <v>1</v>
      </c>
      <c r="K568">
        <v>438846</v>
      </c>
      <c r="L568">
        <v>2</v>
      </c>
      <c r="M568">
        <v>3</v>
      </c>
      <c r="N568">
        <v>20</v>
      </c>
      <c r="O568">
        <v>41401</v>
      </c>
      <c r="P568">
        <v>4111</v>
      </c>
      <c r="Q568">
        <v>99812</v>
      </c>
      <c r="R568">
        <v>41402</v>
      </c>
      <c r="S568">
        <v>41404</v>
      </c>
      <c r="T568" t="s">
        <v>75</v>
      </c>
      <c r="U568">
        <v>3659</v>
      </c>
      <c r="V568" t="s">
        <v>61</v>
      </c>
      <c r="W568" t="s">
        <v>61</v>
      </c>
      <c r="X568" t="s">
        <v>61</v>
      </c>
      <c r="Y568" t="s">
        <v>61</v>
      </c>
      <c r="Z568" t="s">
        <v>61</v>
      </c>
      <c r="AA568" t="s">
        <v>61</v>
      </c>
      <c r="AB568" t="s">
        <v>61</v>
      </c>
      <c r="AC568" t="s">
        <v>61</v>
      </c>
      <c r="AD568">
        <v>3768</v>
      </c>
      <c r="AE568">
        <v>3723</v>
      </c>
      <c r="AF568">
        <v>66</v>
      </c>
      <c r="AG568">
        <v>3607</v>
      </c>
      <c r="AH568">
        <v>40</v>
      </c>
      <c r="AI568">
        <v>45</v>
      </c>
      <c r="AJ568">
        <v>8853</v>
      </c>
      <c r="AK568">
        <v>8856</v>
      </c>
      <c r="AL568">
        <v>8842</v>
      </c>
      <c r="AM568">
        <v>8857</v>
      </c>
      <c r="AN568" t="s">
        <v>62</v>
      </c>
      <c r="AO568" t="s">
        <v>62</v>
      </c>
      <c r="AP568" t="s">
        <v>62</v>
      </c>
      <c r="AQ568" t="s">
        <v>62</v>
      </c>
      <c r="AR568" t="s">
        <v>62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-99</v>
      </c>
      <c r="BD568">
        <v>-99</v>
      </c>
      <c r="BE568">
        <v>-99</v>
      </c>
      <c r="BF568">
        <v>-99</v>
      </c>
      <c r="BG568">
        <v>-99</v>
      </c>
      <c r="BH568">
        <f t="shared" si="168"/>
        <v>0</v>
      </c>
      <c r="BI568" t="str">
        <f t="shared" si="169"/>
        <v/>
      </c>
      <c r="BJ568" t="str">
        <f t="shared" si="170"/>
        <v/>
      </c>
      <c r="BK568" t="str">
        <f t="shared" si="171"/>
        <v/>
      </c>
      <c r="BL568" t="str">
        <f t="shared" si="172"/>
        <v/>
      </c>
      <c r="BM568" t="str">
        <f t="shared" si="173"/>
        <v/>
      </c>
      <c r="BN568" t="str">
        <f t="shared" si="174"/>
        <v/>
      </c>
      <c r="BO568" t="str">
        <f t="shared" si="175"/>
        <v/>
      </c>
      <c r="BP568" t="str">
        <f t="shared" si="176"/>
        <v/>
      </c>
      <c r="BQ568" t="str">
        <f t="shared" si="177"/>
        <v/>
      </c>
      <c r="BR568" t="str">
        <f t="shared" si="178"/>
        <v/>
      </c>
      <c r="BS568" t="str">
        <f t="shared" si="179"/>
        <v/>
      </c>
      <c r="BT568" t="str">
        <f t="shared" si="180"/>
        <v/>
      </c>
      <c r="BU568" t="str">
        <f t="shared" si="181"/>
        <v/>
      </c>
      <c r="BV568" t="str">
        <f t="shared" si="182"/>
        <v/>
      </c>
      <c r="BW568">
        <f t="shared" si="183"/>
        <v>0</v>
      </c>
      <c r="BX568">
        <f t="shared" si="184"/>
        <v>1</v>
      </c>
      <c r="BY568">
        <f t="shared" si="185"/>
        <v>0</v>
      </c>
      <c r="BZ568">
        <f t="shared" si="186"/>
        <v>0</v>
      </c>
      <c r="CA568">
        <f t="shared" si="187"/>
        <v>0</v>
      </c>
      <c r="CB568">
        <f t="shared" si="188"/>
        <v>0</v>
      </c>
    </row>
    <row r="569" spans="1:80" x14ac:dyDescent="0.35">
      <c r="A569">
        <v>5.1214389999999996</v>
      </c>
      <c r="B569">
        <v>2008</v>
      </c>
      <c r="C569">
        <v>69</v>
      </c>
      <c r="D569">
        <v>1</v>
      </c>
      <c r="E569">
        <v>1</v>
      </c>
      <c r="F569">
        <v>-9</v>
      </c>
      <c r="G569">
        <v>1</v>
      </c>
      <c r="H569">
        <v>19139</v>
      </c>
      <c r="I569">
        <v>0</v>
      </c>
      <c r="J569">
        <v>-9</v>
      </c>
      <c r="K569">
        <v>83559</v>
      </c>
      <c r="L569">
        <v>1</v>
      </c>
      <c r="M569">
        <v>2</v>
      </c>
      <c r="N569">
        <v>20</v>
      </c>
      <c r="O569">
        <v>41401</v>
      </c>
      <c r="P569">
        <v>42821</v>
      </c>
      <c r="Q569">
        <v>4271</v>
      </c>
      <c r="R569">
        <v>4589</v>
      </c>
      <c r="S569">
        <v>185</v>
      </c>
      <c r="T569">
        <v>78820</v>
      </c>
      <c r="U569">
        <v>4280</v>
      </c>
      <c r="V569">
        <v>59971</v>
      </c>
      <c r="W569">
        <v>2859</v>
      </c>
      <c r="X569">
        <v>4019</v>
      </c>
      <c r="Y569">
        <v>60001</v>
      </c>
      <c r="Z569" t="s">
        <v>75</v>
      </c>
      <c r="AA569">
        <v>2720</v>
      </c>
      <c r="AB569" t="s">
        <v>83</v>
      </c>
      <c r="AC569">
        <v>311</v>
      </c>
      <c r="AD569">
        <v>3768</v>
      </c>
      <c r="AE569">
        <v>66</v>
      </c>
      <c r="AF569">
        <v>3607</v>
      </c>
      <c r="AG569">
        <v>40</v>
      </c>
      <c r="AH569">
        <v>46</v>
      </c>
      <c r="AI569" t="s">
        <v>62</v>
      </c>
      <c r="AJ569" t="s">
        <v>62</v>
      </c>
      <c r="AK569" t="s">
        <v>62</v>
      </c>
      <c r="AL569" t="s">
        <v>62</v>
      </c>
      <c r="AM569" t="s">
        <v>62</v>
      </c>
      <c r="AN569" t="s">
        <v>62</v>
      </c>
      <c r="AO569" t="s">
        <v>62</v>
      </c>
      <c r="AP569" t="s">
        <v>62</v>
      </c>
      <c r="AQ569" t="s">
        <v>62</v>
      </c>
      <c r="AR569" t="s">
        <v>62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-99</v>
      </c>
      <c r="AY569">
        <v>-99</v>
      </c>
      <c r="AZ569">
        <v>-99</v>
      </c>
      <c r="BA569">
        <v>-99</v>
      </c>
      <c r="BB569">
        <v>-99</v>
      </c>
      <c r="BC569">
        <v>-99</v>
      </c>
      <c r="BD569">
        <v>-99</v>
      </c>
      <c r="BE569">
        <v>-99</v>
      </c>
      <c r="BF569">
        <v>-99</v>
      </c>
      <c r="BG569">
        <v>-99</v>
      </c>
      <c r="BH569">
        <f t="shared" si="168"/>
        <v>0</v>
      </c>
      <c r="BI569" t="str">
        <f t="shared" si="169"/>
        <v/>
      </c>
      <c r="BJ569" t="str">
        <f t="shared" si="170"/>
        <v/>
      </c>
      <c r="BK569" t="str">
        <f t="shared" si="171"/>
        <v/>
      </c>
      <c r="BL569" t="str">
        <f t="shared" si="172"/>
        <v/>
      </c>
      <c r="BM569" t="str">
        <f t="shared" si="173"/>
        <v/>
      </c>
      <c r="BN569" t="str">
        <f t="shared" si="174"/>
        <v/>
      </c>
      <c r="BO569" t="str">
        <f t="shared" si="175"/>
        <v/>
      </c>
      <c r="BP569" t="str">
        <f t="shared" si="176"/>
        <v/>
      </c>
      <c r="BQ569" t="str">
        <f t="shared" si="177"/>
        <v/>
      </c>
      <c r="BR569" t="str">
        <f t="shared" si="178"/>
        <v/>
      </c>
      <c r="BS569" t="str">
        <f t="shared" si="179"/>
        <v/>
      </c>
      <c r="BT569" t="str">
        <f t="shared" si="180"/>
        <v/>
      </c>
      <c r="BU569" t="str">
        <f t="shared" si="181"/>
        <v/>
      </c>
      <c r="BV569" t="str">
        <f t="shared" si="182"/>
        <v/>
      </c>
      <c r="BW569">
        <f t="shared" si="183"/>
        <v>0</v>
      </c>
      <c r="BX569">
        <f t="shared" si="184"/>
        <v>1</v>
      </c>
      <c r="BY569">
        <f t="shared" si="185"/>
        <v>0</v>
      </c>
      <c r="BZ569">
        <f t="shared" si="186"/>
        <v>0</v>
      </c>
      <c r="CA569">
        <f t="shared" si="187"/>
        <v>0</v>
      </c>
      <c r="CB569">
        <f t="shared" si="188"/>
        <v>1</v>
      </c>
    </row>
    <row r="570" spans="1:80" x14ac:dyDescent="0.35">
      <c r="A570">
        <v>5.1214389999999996</v>
      </c>
      <c r="B570">
        <v>2008</v>
      </c>
      <c r="C570">
        <v>69</v>
      </c>
      <c r="D570">
        <v>0</v>
      </c>
      <c r="E570">
        <v>1</v>
      </c>
      <c r="F570">
        <v>-9</v>
      </c>
      <c r="G570">
        <v>1</v>
      </c>
      <c r="H570">
        <v>29072</v>
      </c>
      <c r="I570">
        <v>8</v>
      </c>
      <c r="J570">
        <v>2</v>
      </c>
      <c r="K570">
        <v>218439</v>
      </c>
      <c r="L570">
        <v>1</v>
      </c>
      <c r="M570">
        <v>1</v>
      </c>
      <c r="N570">
        <v>1</v>
      </c>
      <c r="O570">
        <v>41401</v>
      </c>
      <c r="P570">
        <v>43310</v>
      </c>
      <c r="Q570">
        <v>43330</v>
      </c>
      <c r="R570">
        <v>40390</v>
      </c>
      <c r="S570">
        <v>5859</v>
      </c>
      <c r="T570">
        <v>32723</v>
      </c>
      <c r="U570">
        <v>2729</v>
      </c>
      <c r="V570">
        <v>44020</v>
      </c>
      <c r="W570">
        <v>25060</v>
      </c>
      <c r="X570">
        <v>3572</v>
      </c>
      <c r="Y570">
        <v>4148</v>
      </c>
      <c r="Z570">
        <v>412</v>
      </c>
      <c r="AA570" t="s">
        <v>61</v>
      </c>
      <c r="AB570" t="s">
        <v>61</v>
      </c>
      <c r="AC570" t="s">
        <v>61</v>
      </c>
      <c r="AD570">
        <v>3768</v>
      </c>
      <c r="AE570">
        <v>3723</v>
      </c>
      <c r="AF570">
        <v>66</v>
      </c>
      <c r="AG570">
        <v>8856</v>
      </c>
      <c r="AH570">
        <v>3606</v>
      </c>
      <c r="AI570">
        <v>46</v>
      </c>
      <c r="AJ570">
        <v>40</v>
      </c>
      <c r="AK570" t="s">
        <v>62</v>
      </c>
      <c r="AL570" t="s">
        <v>62</v>
      </c>
      <c r="AM570" t="s">
        <v>62</v>
      </c>
      <c r="AN570" t="s">
        <v>62</v>
      </c>
      <c r="AO570" t="s">
        <v>62</v>
      </c>
      <c r="AP570" t="s">
        <v>62</v>
      </c>
      <c r="AQ570" t="s">
        <v>62</v>
      </c>
      <c r="AR570" t="s">
        <v>62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-99</v>
      </c>
      <c r="BA570">
        <v>-99</v>
      </c>
      <c r="BB570">
        <v>-99</v>
      </c>
      <c r="BC570">
        <v>-99</v>
      </c>
      <c r="BD570">
        <v>-99</v>
      </c>
      <c r="BE570">
        <v>-99</v>
      </c>
      <c r="BF570">
        <v>-99</v>
      </c>
      <c r="BG570">
        <v>-99</v>
      </c>
      <c r="BH570">
        <f t="shared" si="168"/>
        <v>0</v>
      </c>
      <c r="BI570" t="str">
        <f t="shared" si="169"/>
        <v/>
      </c>
      <c r="BJ570" t="str">
        <f t="shared" si="170"/>
        <v/>
      </c>
      <c r="BK570" t="str">
        <f t="shared" si="171"/>
        <v/>
      </c>
      <c r="BL570" t="str">
        <f t="shared" si="172"/>
        <v/>
      </c>
      <c r="BM570" t="str">
        <f t="shared" si="173"/>
        <v/>
      </c>
      <c r="BN570" t="str">
        <f t="shared" si="174"/>
        <v/>
      </c>
      <c r="BO570" t="str">
        <f t="shared" si="175"/>
        <v/>
      </c>
      <c r="BP570" t="str">
        <f t="shared" si="176"/>
        <v/>
      </c>
      <c r="BQ570" t="str">
        <f t="shared" si="177"/>
        <v/>
      </c>
      <c r="BR570" t="str">
        <f t="shared" si="178"/>
        <v/>
      </c>
      <c r="BS570" t="str">
        <f t="shared" si="179"/>
        <v/>
      </c>
      <c r="BT570" t="str">
        <f t="shared" si="180"/>
        <v/>
      </c>
      <c r="BU570" t="str">
        <f t="shared" si="181"/>
        <v/>
      </c>
      <c r="BV570" t="str">
        <f t="shared" si="182"/>
        <v/>
      </c>
      <c r="BW570">
        <f t="shared" si="183"/>
        <v>0</v>
      </c>
      <c r="BX570">
        <f t="shared" si="184"/>
        <v>1</v>
      </c>
      <c r="BY570">
        <f t="shared" si="185"/>
        <v>0</v>
      </c>
      <c r="BZ570">
        <f t="shared" si="186"/>
        <v>0</v>
      </c>
      <c r="CA570">
        <f t="shared" si="187"/>
        <v>0</v>
      </c>
      <c r="CB570">
        <f t="shared" si="188"/>
        <v>0</v>
      </c>
    </row>
    <row r="571" spans="1:80" x14ac:dyDescent="0.35">
      <c r="A571">
        <v>4.9165448999999999</v>
      </c>
      <c r="B571">
        <v>2008</v>
      </c>
      <c r="C571">
        <v>69</v>
      </c>
      <c r="D571">
        <v>0</v>
      </c>
      <c r="E571">
        <v>1</v>
      </c>
      <c r="F571">
        <v>1</v>
      </c>
      <c r="G571">
        <v>1</v>
      </c>
      <c r="H571">
        <v>42323</v>
      </c>
      <c r="I571">
        <v>21</v>
      </c>
      <c r="J571">
        <v>-9</v>
      </c>
      <c r="K571">
        <v>355149</v>
      </c>
      <c r="L571">
        <v>1</v>
      </c>
      <c r="M571">
        <v>2</v>
      </c>
      <c r="N571">
        <v>5</v>
      </c>
      <c r="O571">
        <v>41071</v>
      </c>
      <c r="P571">
        <v>51881</v>
      </c>
      <c r="Q571">
        <v>41402</v>
      </c>
      <c r="R571">
        <v>4148</v>
      </c>
      <c r="S571">
        <v>4280</v>
      </c>
      <c r="T571">
        <v>25000</v>
      </c>
      <c r="U571">
        <v>2724</v>
      </c>
      <c r="V571">
        <v>41401</v>
      </c>
      <c r="W571">
        <v>412</v>
      </c>
      <c r="X571">
        <v>78551</v>
      </c>
      <c r="Y571" t="s">
        <v>66</v>
      </c>
      <c r="Z571" t="s">
        <v>61</v>
      </c>
      <c r="AA571" t="s">
        <v>61</v>
      </c>
      <c r="AB571" t="s">
        <v>61</v>
      </c>
      <c r="AC571" t="s">
        <v>61</v>
      </c>
      <c r="AD571">
        <v>3607</v>
      </c>
      <c r="AE571">
        <v>3768</v>
      </c>
      <c r="AF571">
        <v>3722</v>
      </c>
      <c r="AG571">
        <v>66</v>
      </c>
      <c r="AH571">
        <v>45</v>
      </c>
      <c r="AI571">
        <v>40</v>
      </c>
      <c r="AJ571">
        <v>9604</v>
      </c>
      <c r="AK571">
        <v>9671</v>
      </c>
      <c r="AL571">
        <v>8949</v>
      </c>
      <c r="AM571" t="s">
        <v>62</v>
      </c>
      <c r="AN571" t="s">
        <v>62</v>
      </c>
      <c r="AO571" t="s">
        <v>62</v>
      </c>
      <c r="AP571" t="s">
        <v>62</v>
      </c>
      <c r="AQ571" t="s">
        <v>62</v>
      </c>
      <c r="AR571" t="s">
        <v>62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-99</v>
      </c>
      <c r="AZ571">
        <v>-99</v>
      </c>
      <c r="BA571">
        <v>-99</v>
      </c>
      <c r="BB571">
        <v>-99</v>
      </c>
      <c r="BC571">
        <v>-99</v>
      </c>
      <c r="BD571">
        <v>-99</v>
      </c>
      <c r="BE571">
        <v>-99</v>
      </c>
      <c r="BF571">
        <v>-99</v>
      </c>
      <c r="BG571">
        <v>-99</v>
      </c>
      <c r="BH571" t="str">
        <f t="shared" si="168"/>
        <v/>
      </c>
      <c r="BI571">
        <f t="shared" si="169"/>
        <v>0</v>
      </c>
      <c r="BJ571" t="str">
        <f t="shared" si="170"/>
        <v/>
      </c>
      <c r="BK571" t="str">
        <f t="shared" si="171"/>
        <v/>
      </c>
      <c r="BL571" t="str">
        <f t="shared" si="172"/>
        <v/>
      </c>
      <c r="BM571" t="str">
        <f t="shared" si="173"/>
        <v/>
      </c>
      <c r="BN571" t="str">
        <f t="shared" si="174"/>
        <v/>
      </c>
      <c r="BO571" t="str">
        <f t="shared" si="175"/>
        <v/>
      </c>
      <c r="BP571" t="str">
        <f t="shared" si="176"/>
        <v/>
      </c>
      <c r="BQ571" t="str">
        <f t="shared" si="177"/>
        <v/>
      </c>
      <c r="BR571" t="str">
        <f t="shared" si="178"/>
        <v/>
      </c>
      <c r="BS571" t="str">
        <f t="shared" si="179"/>
        <v/>
      </c>
      <c r="BT571" t="str">
        <f t="shared" si="180"/>
        <v/>
      </c>
      <c r="BU571" t="str">
        <f t="shared" si="181"/>
        <v/>
      </c>
      <c r="BV571" t="str">
        <f t="shared" si="182"/>
        <v/>
      </c>
      <c r="BW571">
        <f t="shared" si="183"/>
        <v>0</v>
      </c>
      <c r="BX571">
        <f t="shared" si="184"/>
        <v>1</v>
      </c>
      <c r="BY571">
        <f t="shared" si="185"/>
        <v>1</v>
      </c>
      <c r="BZ571">
        <f t="shared" si="186"/>
        <v>1</v>
      </c>
      <c r="CA571">
        <f t="shared" si="187"/>
        <v>1</v>
      </c>
      <c r="CB571">
        <f t="shared" si="188"/>
        <v>1</v>
      </c>
    </row>
    <row r="572" spans="1:80" x14ac:dyDescent="0.35">
      <c r="A572">
        <v>4.8502001999999997</v>
      </c>
      <c r="B572">
        <v>2008</v>
      </c>
      <c r="C572">
        <v>69</v>
      </c>
      <c r="D572">
        <v>0</v>
      </c>
      <c r="E572">
        <v>3</v>
      </c>
      <c r="F572">
        <v>1</v>
      </c>
      <c r="G572">
        <v>0</v>
      </c>
      <c r="H572">
        <v>49016</v>
      </c>
      <c r="I572">
        <v>4</v>
      </c>
      <c r="J572">
        <v>1</v>
      </c>
      <c r="K572">
        <v>77167</v>
      </c>
      <c r="L572">
        <v>1</v>
      </c>
      <c r="M572">
        <v>2</v>
      </c>
      <c r="N572">
        <v>1</v>
      </c>
      <c r="O572">
        <v>41401</v>
      </c>
      <c r="P572">
        <v>42823</v>
      </c>
      <c r="Q572">
        <v>4280</v>
      </c>
      <c r="R572">
        <v>4111</v>
      </c>
      <c r="S572">
        <v>4142</v>
      </c>
      <c r="T572">
        <v>412</v>
      </c>
      <c r="U572">
        <v>4148</v>
      </c>
      <c r="V572">
        <v>4019</v>
      </c>
      <c r="W572">
        <v>25000</v>
      </c>
      <c r="X572">
        <v>2724</v>
      </c>
      <c r="Y572">
        <v>2749</v>
      </c>
      <c r="Z572" t="s">
        <v>66</v>
      </c>
      <c r="AA572" t="s">
        <v>61</v>
      </c>
      <c r="AB572" t="s">
        <v>61</v>
      </c>
      <c r="AC572" t="s">
        <v>61</v>
      </c>
      <c r="AD572">
        <v>3607</v>
      </c>
      <c r="AE572">
        <v>66</v>
      </c>
      <c r="AF572">
        <v>3768</v>
      </c>
      <c r="AG572">
        <v>40</v>
      </c>
      <c r="AH572">
        <v>47</v>
      </c>
      <c r="AI572">
        <v>3723</v>
      </c>
      <c r="AJ572">
        <v>8856</v>
      </c>
      <c r="AK572" t="s">
        <v>62</v>
      </c>
      <c r="AL572" t="s">
        <v>62</v>
      </c>
      <c r="AM572" t="s">
        <v>62</v>
      </c>
      <c r="AN572" t="s">
        <v>62</v>
      </c>
      <c r="AO572" t="s">
        <v>62</v>
      </c>
      <c r="AP572" t="s">
        <v>62</v>
      </c>
      <c r="AQ572" t="s">
        <v>62</v>
      </c>
      <c r="AR572" t="s">
        <v>62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-99</v>
      </c>
      <c r="BA572">
        <v>-99</v>
      </c>
      <c r="BB572">
        <v>-99</v>
      </c>
      <c r="BC572">
        <v>-99</v>
      </c>
      <c r="BD572">
        <v>-99</v>
      </c>
      <c r="BE572">
        <v>-99</v>
      </c>
      <c r="BF572">
        <v>-99</v>
      </c>
      <c r="BG572">
        <v>-99</v>
      </c>
      <c r="BH572" t="str">
        <f t="shared" si="168"/>
        <v/>
      </c>
      <c r="BI572" t="str">
        <f t="shared" si="169"/>
        <v/>
      </c>
      <c r="BJ572">
        <f t="shared" si="170"/>
        <v>0</v>
      </c>
      <c r="BK572" t="str">
        <f t="shared" si="171"/>
        <v/>
      </c>
      <c r="BL572" t="str">
        <f t="shared" si="172"/>
        <v/>
      </c>
      <c r="BM572" t="str">
        <f t="shared" si="173"/>
        <v/>
      </c>
      <c r="BN572" t="str">
        <f t="shared" si="174"/>
        <v/>
      </c>
      <c r="BO572" t="str">
        <f t="shared" si="175"/>
        <v/>
      </c>
      <c r="BP572" t="str">
        <f t="shared" si="176"/>
        <v/>
      </c>
      <c r="BQ572" t="str">
        <f t="shared" si="177"/>
        <v/>
      </c>
      <c r="BR572" t="str">
        <f t="shared" si="178"/>
        <v/>
      </c>
      <c r="BS572" t="str">
        <f t="shared" si="179"/>
        <v/>
      </c>
      <c r="BT572" t="str">
        <f t="shared" si="180"/>
        <v/>
      </c>
      <c r="BU572" t="str">
        <f t="shared" si="181"/>
        <v/>
      </c>
      <c r="BV572" t="str">
        <f t="shared" si="182"/>
        <v/>
      </c>
      <c r="BW572">
        <f t="shared" si="183"/>
        <v>0</v>
      </c>
      <c r="BX572">
        <f t="shared" si="184"/>
        <v>1</v>
      </c>
      <c r="BY572">
        <f t="shared" si="185"/>
        <v>0</v>
      </c>
      <c r="BZ572">
        <f t="shared" si="186"/>
        <v>0</v>
      </c>
      <c r="CA572">
        <f t="shared" si="187"/>
        <v>0</v>
      </c>
      <c r="CB572">
        <f t="shared" si="188"/>
        <v>1</v>
      </c>
    </row>
    <row r="573" spans="1:80" x14ac:dyDescent="0.35">
      <c r="A573">
        <v>5.8694335000000004</v>
      </c>
      <c r="B573">
        <v>2009</v>
      </c>
      <c r="C573">
        <v>69</v>
      </c>
      <c r="D573">
        <v>0</v>
      </c>
      <c r="E573">
        <v>1</v>
      </c>
      <c r="F573">
        <v>-9</v>
      </c>
      <c r="G573">
        <v>0</v>
      </c>
      <c r="H573">
        <v>4070</v>
      </c>
      <c r="I573">
        <v>29</v>
      </c>
      <c r="J573">
        <v>1</v>
      </c>
      <c r="K573">
        <v>525318</v>
      </c>
      <c r="L573">
        <v>3</v>
      </c>
      <c r="M573">
        <v>1</v>
      </c>
      <c r="N573">
        <v>5</v>
      </c>
      <c r="O573">
        <v>41011</v>
      </c>
      <c r="P573">
        <v>51881</v>
      </c>
      <c r="Q573">
        <v>78551</v>
      </c>
      <c r="R573">
        <v>42823</v>
      </c>
      <c r="S573">
        <v>29181</v>
      </c>
      <c r="T573">
        <v>5990</v>
      </c>
      <c r="U573">
        <v>2651</v>
      </c>
      <c r="V573">
        <v>2760</v>
      </c>
      <c r="W573">
        <v>4281</v>
      </c>
      <c r="X573">
        <v>25000</v>
      </c>
      <c r="Y573">
        <v>30391</v>
      </c>
      <c r="Z573">
        <v>3051</v>
      </c>
      <c r="AA573">
        <v>2859</v>
      </c>
      <c r="AB573">
        <v>4264</v>
      </c>
      <c r="AC573">
        <v>40390</v>
      </c>
      <c r="AD573">
        <v>3768</v>
      </c>
      <c r="AE573">
        <v>3722</v>
      </c>
      <c r="AF573">
        <v>66</v>
      </c>
      <c r="AG573">
        <v>3607</v>
      </c>
      <c r="AH573">
        <v>8856</v>
      </c>
      <c r="AI573">
        <v>8853</v>
      </c>
      <c r="AJ573" t="s">
        <v>62</v>
      </c>
      <c r="AK573" t="s">
        <v>62</v>
      </c>
      <c r="AL573" t="s">
        <v>62</v>
      </c>
      <c r="AM573" t="s">
        <v>62</v>
      </c>
      <c r="AN573" t="s">
        <v>62</v>
      </c>
      <c r="AO573" t="s">
        <v>62</v>
      </c>
      <c r="AP573" t="s">
        <v>62</v>
      </c>
      <c r="AQ573" t="s">
        <v>62</v>
      </c>
      <c r="AR573" t="s">
        <v>62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-99</v>
      </c>
      <c r="AZ573">
        <v>-99</v>
      </c>
      <c r="BA573">
        <v>-99</v>
      </c>
      <c r="BB573">
        <v>-99</v>
      </c>
      <c r="BC573">
        <v>-99</v>
      </c>
      <c r="BD573">
        <v>-99</v>
      </c>
      <c r="BE573">
        <v>-99</v>
      </c>
      <c r="BF573">
        <v>-99</v>
      </c>
      <c r="BG573">
        <v>-99</v>
      </c>
      <c r="BH573">
        <f t="shared" si="168"/>
        <v>0</v>
      </c>
      <c r="BI573" t="str">
        <f t="shared" si="169"/>
        <v/>
      </c>
      <c r="BJ573" t="str">
        <f t="shared" si="170"/>
        <v/>
      </c>
      <c r="BK573" t="str">
        <f t="shared" si="171"/>
        <v/>
      </c>
      <c r="BL573" t="str">
        <f t="shared" si="172"/>
        <v/>
      </c>
      <c r="BM573" t="str">
        <f t="shared" si="173"/>
        <v/>
      </c>
      <c r="BN573" t="str">
        <f t="shared" si="174"/>
        <v/>
      </c>
      <c r="BO573" t="str">
        <f t="shared" si="175"/>
        <v/>
      </c>
      <c r="BP573" t="str">
        <f t="shared" si="176"/>
        <v/>
      </c>
      <c r="BQ573" t="str">
        <f t="shared" si="177"/>
        <v/>
      </c>
      <c r="BR573" t="str">
        <f t="shared" si="178"/>
        <v/>
      </c>
      <c r="BS573" t="str">
        <f t="shared" si="179"/>
        <v/>
      </c>
      <c r="BT573" t="str">
        <f t="shared" si="180"/>
        <v/>
      </c>
      <c r="BU573" t="str">
        <f t="shared" si="181"/>
        <v/>
      </c>
      <c r="BV573" t="str">
        <f t="shared" si="182"/>
        <v/>
      </c>
      <c r="BW573">
        <f t="shared" si="183"/>
        <v>0</v>
      </c>
      <c r="BX573">
        <f t="shared" si="184"/>
        <v>1</v>
      </c>
      <c r="BY573">
        <f t="shared" si="185"/>
        <v>1</v>
      </c>
      <c r="BZ573">
        <f t="shared" si="186"/>
        <v>1</v>
      </c>
      <c r="CA573">
        <f t="shared" si="187"/>
        <v>1</v>
      </c>
      <c r="CB573">
        <f t="shared" si="188"/>
        <v>0</v>
      </c>
    </row>
    <row r="574" spans="1:80" x14ac:dyDescent="0.35">
      <c r="A574">
        <v>4.4836565000000004</v>
      </c>
      <c r="B574">
        <v>2009</v>
      </c>
      <c r="C574">
        <v>69</v>
      </c>
      <c r="D574">
        <v>0</v>
      </c>
      <c r="E574">
        <v>1</v>
      </c>
      <c r="F574">
        <v>-9</v>
      </c>
      <c r="G574">
        <v>0</v>
      </c>
      <c r="H574">
        <v>6548</v>
      </c>
      <c r="I574">
        <v>5</v>
      </c>
      <c r="J574">
        <v>1</v>
      </c>
      <c r="K574">
        <v>130603</v>
      </c>
      <c r="L574">
        <v>4</v>
      </c>
      <c r="M574">
        <v>-9</v>
      </c>
      <c r="N574">
        <v>1</v>
      </c>
      <c r="O574">
        <v>41031</v>
      </c>
      <c r="P574">
        <v>51881</v>
      </c>
      <c r="Q574">
        <v>78551</v>
      </c>
      <c r="R574">
        <v>41401</v>
      </c>
      <c r="S574">
        <v>4271</v>
      </c>
      <c r="T574">
        <v>99812</v>
      </c>
      <c r="U574">
        <v>2851</v>
      </c>
      <c r="V574">
        <v>4019</v>
      </c>
      <c r="W574">
        <v>2724</v>
      </c>
      <c r="X574" t="s">
        <v>61</v>
      </c>
      <c r="Y574" t="s">
        <v>61</v>
      </c>
      <c r="Z574" t="s">
        <v>61</v>
      </c>
      <c r="AA574" t="s">
        <v>61</v>
      </c>
      <c r="AB574" t="s">
        <v>61</v>
      </c>
      <c r="AC574" t="s">
        <v>61</v>
      </c>
      <c r="AD574">
        <v>3768</v>
      </c>
      <c r="AE574">
        <v>3722</v>
      </c>
      <c r="AF574">
        <v>66</v>
      </c>
      <c r="AG574">
        <v>3607</v>
      </c>
      <c r="AH574">
        <v>43</v>
      </c>
      <c r="AI574">
        <v>46</v>
      </c>
      <c r="AJ574" t="s">
        <v>62</v>
      </c>
      <c r="AK574" t="s">
        <v>62</v>
      </c>
      <c r="AL574" t="s">
        <v>62</v>
      </c>
      <c r="AM574" t="s">
        <v>62</v>
      </c>
      <c r="AN574" t="s">
        <v>62</v>
      </c>
      <c r="AO574" t="s">
        <v>62</v>
      </c>
      <c r="AP574" t="s">
        <v>62</v>
      </c>
      <c r="AQ574" t="s">
        <v>62</v>
      </c>
      <c r="AR574" t="s">
        <v>62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-99</v>
      </c>
      <c r="AZ574">
        <v>-99</v>
      </c>
      <c r="BA574">
        <v>-99</v>
      </c>
      <c r="BB574">
        <v>-99</v>
      </c>
      <c r="BC574">
        <v>-99</v>
      </c>
      <c r="BD574">
        <v>-99</v>
      </c>
      <c r="BE574">
        <v>-99</v>
      </c>
      <c r="BF574">
        <v>-99</v>
      </c>
      <c r="BG574">
        <v>-99</v>
      </c>
      <c r="BH574">
        <f t="shared" si="168"/>
        <v>0</v>
      </c>
      <c r="BI574" t="str">
        <f t="shared" si="169"/>
        <v/>
      </c>
      <c r="BJ574" t="str">
        <f t="shared" si="170"/>
        <v/>
      </c>
      <c r="BK574" t="str">
        <f t="shared" si="171"/>
        <v/>
      </c>
      <c r="BL574" t="str">
        <f t="shared" si="172"/>
        <v/>
      </c>
      <c r="BM574" t="str">
        <f t="shared" si="173"/>
        <v/>
      </c>
      <c r="BN574" t="str">
        <f t="shared" si="174"/>
        <v/>
      </c>
      <c r="BO574" t="str">
        <f t="shared" si="175"/>
        <v/>
      </c>
      <c r="BP574" t="str">
        <f t="shared" si="176"/>
        <v/>
      </c>
      <c r="BQ574" t="str">
        <f t="shared" si="177"/>
        <v/>
      </c>
      <c r="BR574" t="str">
        <f t="shared" si="178"/>
        <v/>
      </c>
      <c r="BS574" t="str">
        <f t="shared" si="179"/>
        <v/>
      </c>
      <c r="BT574" t="str">
        <f t="shared" si="180"/>
        <v/>
      </c>
      <c r="BU574" t="str">
        <f t="shared" si="181"/>
        <v/>
      </c>
      <c r="BV574" t="str">
        <f t="shared" si="182"/>
        <v/>
      </c>
      <c r="BW574">
        <f t="shared" si="183"/>
        <v>0</v>
      </c>
      <c r="BX574">
        <f t="shared" si="184"/>
        <v>1</v>
      </c>
      <c r="BY574">
        <f t="shared" si="185"/>
        <v>1</v>
      </c>
      <c r="BZ574">
        <f t="shared" si="186"/>
        <v>1</v>
      </c>
      <c r="CA574">
        <f t="shared" si="187"/>
        <v>1</v>
      </c>
      <c r="CB574">
        <f t="shared" si="188"/>
        <v>0</v>
      </c>
    </row>
    <row r="575" spans="1:80" x14ac:dyDescent="0.35">
      <c r="A575">
        <v>5.4423605999999998</v>
      </c>
      <c r="B575">
        <v>2009</v>
      </c>
      <c r="C575">
        <v>69</v>
      </c>
      <c r="D575">
        <v>0</v>
      </c>
      <c r="E575">
        <v>1</v>
      </c>
      <c r="F575">
        <v>-9</v>
      </c>
      <c r="G575">
        <v>0</v>
      </c>
      <c r="H575">
        <v>21090</v>
      </c>
      <c r="I575">
        <v>33</v>
      </c>
      <c r="J575">
        <v>1</v>
      </c>
      <c r="K575">
        <v>233939</v>
      </c>
      <c r="L575">
        <v>1</v>
      </c>
      <c r="M575">
        <v>3</v>
      </c>
      <c r="N575">
        <v>5</v>
      </c>
      <c r="O575">
        <v>41401</v>
      </c>
      <c r="P575">
        <v>34830</v>
      </c>
      <c r="Q575">
        <v>4139</v>
      </c>
      <c r="R575" t="s">
        <v>113</v>
      </c>
      <c r="S575">
        <v>40390</v>
      </c>
      <c r="T575">
        <v>5859</v>
      </c>
      <c r="U575" t="s">
        <v>67</v>
      </c>
      <c r="V575">
        <v>4439</v>
      </c>
      <c r="W575">
        <v>2720</v>
      </c>
      <c r="X575">
        <v>4168</v>
      </c>
      <c r="Y575">
        <v>4148</v>
      </c>
      <c r="Z575">
        <v>2948</v>
      </c>
      <c r="AA575">
        <v>412</v>
      </c>
      <c r="AB575" t="s">
        <v>65</v>
      </c>
      <c r="AC575" t="s">
        <v>61</v>
      </c>
      <c r="AD575">
        <v>3768</v>
      </c>
      <c r="AE575">
        <v>66</v>
      </c>
      <c r="AF575">
        <v>40</v>
      </c>
      <c r="AG575">
        <v>24</v>
      </c>
      <c r="AH575">
        <v>3606</v>
      </c>
      <c r="AI575">
        <v>46</v>
      </c>
      <c r="AJ575">
        <v>41</v>
      </c>
      <c r="AK575">
        <v>8842</v>
      </c>
      <c r="AL575" t="s">
        <v>62</v>
      </c>
      <c r="AM575" t="s">
        <v>62</v>
      </c>
      <c r="AN575" t="s">
        <v>62</v>
      </c>
      <c r="AO575" t="s">
        <v>62</v>
      </c>
      <c r="AP575" t="s">
        <v>62</v>
      </c>
      <c r="AQ575" t="s">
        <v>62</v>
      </c>
      <c r="AR575" t="s">
        <v>62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-99</v>
      </c>
      <c r="BB575">
        <v>-99</v>
      </c>
      <c r="BC575">
        <v>-99</v>
      </c>
      <c r="BD575">
        <v>-99</v>
      </c>
      <c r="BE575">
        <v>-99</v>
      </c>
      <c r="BF575">
        <v>-99</v>
      </c>
      <c r="BG575">
        <v>-99</v>
      </c>
      <c r="BH575">
        <f t="shared" si="168"/>
        <v>0</v>
      </c>
      <c r="BI575" t="str">
        <f t="shared" si="169"/>
        <v/>
      </c>
      <c r="BJ575" t="str">
        <f t="shared" si="170"/>
        <v/>
      </c>
      <c r="BK575" t="str">
        <f t="shared" si="171"/>
        <v/>
      </c>
      <c r="BL575" t="str">
        <f t="shared" si="172"/>
        <v/>
      </c>
      <c r="BM575" t="str">
        <f t="shared" si="173"/>
        <v/>
      </c>
      <c r="BN575" t="str">
        <f t="shared" si="174"/>
        <v/>
      </c>
      <c r="BO575" t="str">
        <f t="shared" si="175"/>
        <v/>
      </c>
      <c r="BP575" t="str">
        <f t="shared" si="176"/>
        <v/>
      </c>
      <c r="BQ575" t="str">
        <f t="shared" si="177"/>
        <v/>
      </c>
      <c r="BR575" t="str">
        <f t="shared" si="178"/>
        <v/>
      </c>
      <c r="BS575" t="str">
        <f t="shared" si="179"/>
        <v/>
      </c>
      <c r="BT575" t="str">
        <f t="shared" si="180"/>
        <v/>
      </c>
      <c r="BU575" t="str">
        <f t="shared" si="181"/>
        <v/>
      </c>
      <c r="BV575" t="str">
        <f t="shared" si="182"/>
        <v/>
      </c>
      <c r="BW575">
        <f t="shared" si="183"/>
        <v>0</v>
      </c>
      <c r="BX575">
        <f t="shared" si="184"/>
        <v>1</v>
      </c>
      <c r="BY575">
        <f t="shared" si="185"/>
        <v>0</v>
      </c>
      <c r="BZ575">
        <f t="shared" si="186"/>
        <v>0</v>
      </c>
      <c r="CA575">
        <f t="shared" si="187"/>
        <v>0</v>
      </c>
      <c r="CB575">
        <f t="shared" si="188"/>
        <v>0</v>
      </c>
    </row>
    <row r="576" spans="1:80" x14ac:dyDescent="0.35">
      <c r="A576">
        <v>5.4332457999999999</v>
      </c>
      <c r="B576">
        <v>2009</v>
      </c>
      <c r="C576">
        <v>69</v>
      </c>
      <c r="D576">
        <v>0</v>
      </c>
      <c r="E576">
        <v>1</v>
      </c>
      <c r="F576">
        <v>-9</v>
      </c>
      <c r="G576">
        <v>0</v>
      </c>
      <c r="H576">
        <v>27010</v>
      </c>
      <c r="I576">
        <v>4</v>
      </c>
      <c r="J576">
        <v>-9</v>
      </c>
      <c r="K576">
        <v>47766</v>
      </c>
      <c r="L576">
        <v>3</v>
      </c>
      <c r="M576">
        <v>1</v>
      </c>
      <c r="N576">
        <v>1</v>
      </c>
      <c r="O576">
        <v>41401</v>
      </c>
      <c r="P576">
        <v>42822</v>
      </c>
      <c r="Q576">
        <v>4280</v>
      </c>
      <c r="R576">
        <v>4019</v>
      </c>
      <c r="S576">
        <v>2720</v>
      </c>
      <c r="T576" t="s">
        <v>75</v>
      </c>
      <c r="U576" t="s">
        <v>61</v>
      </c>
      <c r="V576" t="s">
        <v>61</v>
      </c>
      <c r="W576" t="s">
        <v>61</v>
      </c>
      <c r="X576" t="s">
        <v>61</v>
      </c>
      <c r="Y576" t="s">
        <v>61</v>
      </c>
      <c r="Z576" t="s">
        <v>61</v>
      </c>
      <c r="AA576" t="s">
        <v>61</v>
      </c>
      <c r="AB576" t="s">
        <v>61</v>
      </c>
      <c r="AC576" t="s">
        <v>61</v>
      </c>
      <c r="AD576">
        <v>3768</v>
      </c>
      <c r="AE576">
        <v>3722</v>
      </c>
      <c r="AF576">
        <v>66</v>
      </c>
      <c r="AG576">
        <v>3607</v>
      </c>
      <c r="AH576">
        <v>24</v>
      </c>
      <c r="AI576">
        <v>40</v>
      </c>
      <c r="AJ576">
        <v>45</v>
      </c>
      <c r="AK576">
        <v>8857</v>
      </c>
      <c r="AL576" t="s">
        <v>62</v>
      </c>
      <c r="AM576" t="s">
        <v>62</v>
      </c>
      <c r="AN576" t="s">
        <v>62</v>
      </c>
      <c r="AO576" t="s">
        <v>62</v>
      </c>
      <c r="AP576" t="s">
        <v>62</v>
      </c>
      <c r="AQ576" t="s">
        <v>62</v>
      </c>
      <c r="AR576" t="s">
        <v>62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-99</v>
      </c>
      <c r="BB576">
        <v>-99</v>
      </c>
      <c r="BC576">
        <v>-99</v>
      </c>
      <c r="BD576">
        <v>-99</v>
      </c>
      <c r="BE576">
        <v>-99</v>
      </c>
      <c r="BF576">
        <v>-99</v>
      </c>
      <c r="BG576">
        <v>-99</v>
      </c>
      <c r="BH576">
        <f t="shared" si="168"/>
        <v>0</v>
      </c>
      <c r="BI576" t="str">
        <f t="shared" si="169"/>
        <v/>
      </c>
      <c r="BJ576" t="str">
        <f t="shared" si="170"/>
        <v/>
      </c>
      <c r="BK576" t="str">
        <f t="shared" si="171"/>
        <v/>
      </c>
      <c r="BL576" t="str">
        <f t="shared" si="172"/>
        <v/>
      </c>
      <c r="BM576" t="str">
        <f t="shared" si="173"/>
        <v/>
      </c>
      <c r="BN576" t="str">
        <f t="shared" si="174"/>
        <v/>
      </c>
      <c r="BO576" t="str">
        <f t="shared" si="175"/>
        <v/>
      </c>
      <c r="BP576" t="str">
        <f t="shared" si="176"/>
        <v/>
      </c>
      <c r="BQ576" t="str">
        <f t="shared" si="177"/>
        <v/>
      </c>
      <c r="BR576" t="str">
        <f t="shared" si="178"/>
        <v/>
      </c>
      <c r="BS576" t="str">
        <f t="shared" si="179"/>
        <v/>
      </c>
      <c r="BT576" t="str">
        <f t="shared" si="180"/>
        <v/>
      </c>
      <c r="BU576" t="str">
        <f t="shared" si="181"/>
        <v/>
      </c>
      <c r="BV576" t="str">
        <f t="shared" si="182"/>
        <v/>
      </c>
      <c r="BW576">
        <f t="shared" si="183"/>
        <v>0</v>
      </c>
      <c r="BX576">
        <f t="shared" si="184"/>
        <v>1</v>
      </c>
      <c r="BY576">
        <f t="shared" si="185"/>
        <v>0</v>
      </c>
      <c r="BZ576">
        <f t="shared" si="186"/>
        <v>0</v>
      </c>
      <c r="CA576">
        <f t="shared" si="187"/>
        <v>0</v>
      </c>
      <c r="CB576">
        <f t="shared" si="188"/>
        <v>1</v>
      </c>
    </row>
    <row r="577" spans="1:80" x14ac:dyDescent="0.35">
      <c r="A577">
        <v>4.6981218</v>
      </c>
      <c r="B577">
        <v>2009</v>
      </c>
      <c r="C577">
        <v>69</v>
      </c>
      <c r="D577">
        <v>1</v>
      </c>
      <c r="E577">
        <v>1</v>
      </c>
      <c r="F577">
        <v>-9</v>
      </c>
      <c r="G577">
        <v>0</v>
      </c>
      <c r="H577">
        <v>39033</v>
      </c>
      <c r="I577">
        <v>5</v>
      </c>
      <c r="J577">
        <v>-9</v>
      </c>
      <c r="K577">
        <v>140470</v>
      </c>
      <c r="L577">
        <v>2</v>
      </c>
      <c r="M577">
        <v>1</v>
      </c>
      <c r="N577">
        <v>20</v>
      </c>
      <c r="O577">
        <v>42983</v>
      </c>
      <c r="P577">
        <v>42741</v>
      </c>
      <c r="Q577">
        <v>78551</v>
      </c>
      <c r="R577">
        <v>99811</v>
      </c>
      <c r="S577">
        <v>5845</v>
      </c>
      <c r="T577">
        <v>51881</v>
      </c>
      <c r="U577">
        <v>4280</v>
      </c>
      <c r="V577">
        <v>42823</v>
      </c>
      <c r="W577">
        <v>3481</v>
      </c>
      <c r="X577">
        <v>4254</v>
      </c>
      <c r="Y577">
        <v>72888</v>
      </c>
      <c r="Z577">
        <v>78039</v>
      </c>
      <c r="AA577">
        <v>2851</v>
      </c>
      <c r="AB577">
        <v>2761</v>
      </c>
      <c r="AC577">
        <v>2875</v>
      </c>
      <c r="AD577">
        <v>3768</v>
      </c>
      <c r="AE577">
        <v>8856</v>
      </c>
      <c r="AF577">
        <v>3723</v>
      </c>
      <c r="AG577">
        <v>3931</v>
      </c>
      <c r="AH577">
        <v>9672</v>
      </c>
      <c r="AI577">
        <v>3897</v>
      </c>
      <c r="AJ577" t="s">
        <v>62</v>
      </c>
      <c r="AK577" t="s">
        <v>62</v>
      </c>
      <c r="AL577" t="s">
        <v>62</v>
      </c>
      <c r="AM577" t="s">
        <v>62</v>
      </c>
      <c r="AN577" t="s">
        <v>62</v>
      </c>
      <c r="AO577" t="s">
        <v>62</v>
      </c>
      <c r="AP577" t="s">
        <v>62</v>
      </c>
      <c r="AQ577" t="s">
        <v>62</v>
      </c>
      <c r="AR577" t="s">
        <v>62</v>
      </c>
      <c r="AS577">
        <v>0</v>
      </c>
      <c r="AT577">
        <v>0</v>
      </c>
      <c r="AU577">
        <v>0</v>
      </c>
      <c r="AV577">
        <v>3</v>
      </c>
      <c r="AW577">
        <v>0</v>
      </c>
      <c r="AX577">
        <v>2</v>
      </c>
      <c r="AY577">
        <v>-99</v>
      </c>
      <c r="AZ577">
        <v>-99</v>
      </c>
      <c r="BA577">
        <v>-99</v>
      </c>
      <c r="BB577">
        <v>-99</v>
      </c>
      <c r="BC577">
        <v>-99</v>
      </c>
      <c r="BD577">
        <v>-99</v>
      </c>
      <c r="BE577">
        <v>-99</v>
      </c>
      <c r="BF577">
        <v>-99</v>
      </c>
      <c r="BG577">
        <v>-99</v>
      </c>
      <c r="BH577">
        <f t="shared" si="168"/>
        <v>0</v>
      </c>
      <c r="BI577" t="str">
        <f t="shared" si="169"/>
        <v/>
      </c>
      <c r="BJ577" t="str">
        <f t="shared" si="170"/>
        <v/>
      </c>
      <c r="BK577" t="str">
        <f t="shared" si="171"/>
        <v/>
      </c>
      <c r="BL577" t="str">
        <f t="shared" si="172"/>
        <v/>
      </c>
      <c r="BM577" t="str">
        <f t="shared" si="173"/>
        <v/>
      </c>
      <c r="BN577" t="str">
        <f t="shared" si="174"/>
        <v/>
      </c>
      <c r="BO577" t="str">
        <f t="shared" si="175"/>
        <v/>
      </c>
      <c r="BP577" t="str">
        <f t="shared" si="176"/>
        <v/>
      </c>
      <c r="BQ577" t="str">
        <f t="shared" si="177"/>
        <v/>
      </c>
      <c r="BR577" t="str">
        <f t="shared" si="178"/>
        <v/>
      </c>
      <c r="BS577" t="str">
        <f t="shared" si="179"/>
        <v/>
      </c>
      <c r="BT577" t="str">
        <f t="shared" si="180"/>
        <v/>
      </c>
      <c r="BU577" t="str">
        <f t="shared" si="181"/>
        <v/>
      </c>
      <c r="BV577" t="str">
        <f t="shared" si="182"/>
        <v/>
      </c>
      <c r="BW577">
        <f t="shared" si="183"/>
        <v>0</v>
      </c>
      <c r="BX577">
        <f t="shared" si="184"/>
        <v>0</v>
      </c>
      <c r="BY577">
        <f t="shared" si="185"/>
        <v>1</v>
      </c>
      <c r="BZ577">
        <f t="shared" si="186"/>
        <v>0</v>
      </c>
      <c r="CA577">
        <f t="shared" si="187"/>
        <v>0</v>
      </c>
      <c r="CB577">
        <f t="shared" si="188"/>
        <v>1</v>
      </c>
    </row>
    <row r="578" spans="1:80" x14ac:dyDescent="0.35">
      <c r="A578">
        <v>5.2392257999999998</v>
      </c>
      <c r="B578">
        <v>2009</v>
      </c>
      <c r="C578">
        <v>69</v>
      </c>
      <c r="D578">
        <v>0</v>
      </c>
      <c r="E578">
        <v>1</v>
      </c>
      <c r="F578">
        <v>2</v>
      </c>
      <c r="G578">
        <v>0</v>
      </c>
      <c r="H578">
        <v>53065</v>
      </c>
      <c r="I578">
        <v>17</v>
      </c>
      <c r="J578">
        <v>1</v>
      </c>
      <c r="K578">
        <v>356784</v>
      </c>
      <c r="L578">
        <v>3</v>
      </c>
      <c r="M578">
        <v>1</v>
      </c>
      <c r="N578">
        <v>6</v>
      </c>
      <c r="O578">
        <v>41091</v>
      </c>
      <c r="P578">
        <v>42823</v>
      </c>
      <c r="Q578">
        <v>42731</v>
      </c>
      <c r="R578">
        <v>4263</v>
      </c>
      <c r="S578">
        <v>4142</v>
      </c>
      <c r="T578">
        <v>2768</v>
      </c>
      <c r="U578">
        <v>4148</v>
      </c>
      <c r="V578">
        <v>4019</v>
      </c>
      <c r="W578" t="s">
        <v>66</v>
      </c>
      <c r="X578">
        <v>41401</v>
      </c>
      <c r="Y578">
        <v>4280</v>
      </c>
      <c r="Z578">
        <v>2724</v>
      </c>
      <c r="AA578" t="s">
        <v>67</v>
      </c>
      <c r="AB578" t="s">
        <v>72</v>
      </c>
      <c r="AC578">
        <v>5939</v>
      </c>
      <c r="AD578">
        <v>3768</v>
      </c>
      <c r="AE578">
        <v>3722</v>
      </c>
      <c r="AF578">
        <v>66</v>
      </c>
      <c r="AG578">
        <v>3607</v>
      </c>
      <c r="AH578">
        <v>8856</v>
      </c>
      <c r="AI578">
        <v>8853</v>
      </c>
      <c r="AJ578">
        <v>45</v>
      </c>
      <c r="AK578">
        <v>40</v>
      </c>
      <c r="AL578">
        <v>8842</v>
      </c>
      <c r="AM578">
        <v>8872</v>
      </c>
      <c r="AN578" t="s">
        <v>62</v>
      </c>
      <c r="AO578" t="s">
        <v>62</v>
      </c>
      <c r="AP578" t="s">
        <v>62</v>
      </c>
      <c r="AQ578" t="s">
        <v>62</v>
      </c>
      <c r="AR578" t="s">
        <v>62</v>
      </c>
      <c r="AS578">
        <v>1</v>
      </c>
      <c r="AT578">
        <v>0</v>
      </c>
      <c r="AU578">
        <v>1</v>
      </c>
      <c r="AV578">
        <v>1</v>
      </c>
      <c r="AW578">
        <v>0</v>
      </c>
      <c r="AX578">
        <v>0</v>
      </c>
      <c r="AY578">
        <v>1</v>
      </c>
      <c r="AZ578">
        <v>1</v>
      </c>
      <c r="BA578">
        <v>0</v>
      </c>
      <c r="BB578">
        <v>0</v>
      </c>
      <c r="BC578">
        <v>-99</v>
      </c>
      <c r="BD578">
        <v>-99</v>
      </c>
      <c r="BE578">
        <v>-99</v>
      </c>
      <c r="BF578">
        <v>-99</v>
      </c>
      <c r="BG578">
        <v>-99</v>
      </c>
      <c r="BH578">
        <f t="shared" ref="BH578:BH641" si="189">IFERROR(VLOOKUP(3768, AD578:AS578, 16, FALSE), "")</f>
        <v>1</v>
      </c>
      <c r="BI578" t="str">
        <f t="shared" ref="BI578:BI641" si="190">IFERROR(VLOOKUP(3768, AE578:AT578, 16, FALSE), "")</f>
        <v/>
      </c>
      <c r="BJ578" t="str">
        <f t="shared" ref="BJ578:BJ641" si="191">IFERROR(VLOOKUP(3768, AF578:AU578, 16, FALSE), "")</f>
        <v/>
      </c>
      <c r="BK578" t="str">
        <f t="shared" ref="BK578:BK641" si="192">IFERROR(VLOOKUP(3768, AG578:AV578, 16, FALSE), "")</f>
        <v/>
      </c>
      <c r="BL578" t="str">
        <f t="shared" ref="BL578:BL641" si="193">IFERROR(VLOOKUP(3768, AH578:AW578, 16, FALSE), "")</f>
        <v/>
      </c>
      <c r="BM578" t="str">
        <f t="shared" ref="BM578:BM641" si="194">IFERROR(VLOOKUP(3768, AI578:AX578, 16, FALSE), "")</f>
        <v/>
      </c>
      <c r="BN578" t="str">
        <f t="shared" ref="BN578:BN641" si="195">IFERROR(VLOOKUP(3768, AJ578:AY578, 16, FALSE), "")</f>
        <v/>
      </c>
      <c r="BO578" t="str">
        <f t="shared" ref="BO578:BO641" si="196">IFERROR(VLOOKUP(3768, AK578:AZ578, 16, FALSE), "")</f>
        <v/>
      </c>
      <c r="BP578" t="str">
        <f t="shared" ref="BP578:BP641" si="197">IFERROR(VLOOKUP(3768, AL578:BA578, 16, FALSE), "")</f>
        <v/>
      </c>
      <c r="BQ578" t="str">
        <f t="shared" ref="BQ578:BQ641" si="198">IFERROR(VLOOKUP(3768, AM578:BB578, 16, FALSE), "")</f>
        <v/>
      </c>
      <c r="BR578" t="str">
        <f t="shared" ref="BR578:BR641" si="199">IFERROR(VLOOKUP(3768, AN578:BC578, 16, FALSE), "")</f>
        <v/>
      </c>
      <c r="BS578" t="str">
        <f t="shared" ref="BS578:BS641" si="200">IFERROR(VLOOKUP(3768, AO578:BD578, 16, FALSE), "")</f>
        <v/>
      </c>
      <c r="BT578" t="str">
        <f t="shared" ref="BT578:BT641" si="201">IFERROR(VLOOKUP(3768, AP578:BE578, 16, FALSE), "")</f>
        <v/>
      </c>
      <c r="BU578" t="str">
        <f t="shared" ref="BU578:BU641" si="202">IFERROR(VLOOKUP(3768, AQ578:BF578, 16, FALSE), "")</f>
        <v/>
      </c>
      <c r="BV578" t="str">
        <f t="shared" ref="BV578:BV641" si="203">IFERROR(VLOOKUP(3768, AR578:BG578, 16, FALSE), "")</f>
        <v/>
      </c>
      <c r="BW578">
        <f t="shared" ref="BW578:BW641" si="204">IF(OR(BH578=-99, BI578=-99, BJ578=-99, BK578=-99, BL578=-99, BM578=-99, BN578=-99, BO578=-99, BP578=-99, BQ578=-99, BR578=-99, BS578=-99, BT578=-99, BU578=-99, BV578=-99), " ", MIN(BH578:BV578))</f>
        <v>1</v>
      </c>
      <c r="BX578">
        <f t="shared" ref="BX578:BX641" si="205">COUNTIF($AD578:$AR578, "=66") + COUNTIF($AD578:$AR578, "=3601") + COUNTIF($AD578:$AR578, "=3602") + COUNTIF($AD578:$AR578, "=3605")</f>
        <v>1</v>
      </c>
      <c r="BY578">
        <f t="shared" ref="BY578:BY641" si="206">COUNTIF(O578:AC578, "=78551")</f>
        <v>0</v>
      </c>
      <c r="BZ578">
        <f t="shared" ref="BZ578:BZ641" si="207">SUMPRODUCT(--(LEFT(O578:AC578,3)="410"))</f>
        <v>1</v>
      </c>
      <c r="CA578">
        <f t="shared" ref="CA578:CA641" si="208">SUM(BZ578:BZ578)</f>
        <v>1</v>
      </c>
      <c r="CB578">
        <f t="shared" ref="CB578:CB641" si="209">COUNTIF(O578:AC578, "=4280")</f>
        <v>1</v>
      </c>
    </row>
    <row r="579" spans="1:80" x14ac:dyDescent="0.35">
      <c r="A579">
        <v>5.4174651000000003</v>
      </c>
      <c r="B579">
        <v>2010</v>
      </c>
      <c r="C579">
        <v>69</v>
      </c>
      <c r="D579">
        <v>1</v>
      </c>
      <c r="E579">
        <v>3</v>
      </c>
      <c r="F579">
        <v>3</v>
      </c>
      <c r="G579">
        <v>0</v>
      </c>
      <c r="H579">
        <v>18023</v>
      </c>
      <c r="I579">
        <v>4</v>
      </c>
      <c r="J579">
        <v>1</v>
      </c>
      <c r="K579">
        <v>218596</v>
      </c>
      <c r="L579">
        <v>2</v>
      </c>
      <c r="M579">
        <v>3</v>
      </c>
      <c r="N579">
        <v>20</v>
      </c>
      <c r="O579">
        <v>41071</v>
      </c>
      <c r="P579">
        <v>42823</v>
      </c>
      <c r="Q579">
        <v>4280</v>
      </c>
      <c r="R579">
        <v>496</v>
      </c>
      <c r="S579">
        <v>41401</v>
      </c>
      <c r="T579">
        <v>3051</v>
      </c>
      <c r="U579" t="s">
        <v>61</v>
      </c>
      <c r="V579" t="s">
        <v>61</v>
      </c>
      <c r="W579" t="s">
        <v>61</v>
      </c>
      <c r="X579" t="s">
        <v>61</v>
      </c>
      <c r="Y579" t="s">
        <v>61</v>
      </c>
      <c r="Z579" t="s">
        <v>61</v>
      </c>
      <c r="AA579" t="s">
        <v>61</v>
      </c>
      <c r="AB579" t="s">
        <v>61</v>
      </c>
      <c r="AC579" t="s">
        <v>61</v>
      </c>
      <c r="AD579">
        <v>3768</v>
      </c>
      <c r="AE579">
        <v>8856</v>
      </c>
      <c r="AF579">
        <v>66</v>
      </c>
      <c r="AG579">
        <v>3607</v>
      </c>
      <c r="AH579">
        <v>47</v>
      </c>
      <c r="AI579">
        <v>42</v>
      </c>
      <c r="AJ579">
        <v>24</v>
      </c>
      <c r="AK579">
        <v>44</v>
      </c>
      <c r="AL579" t="s">
        <v>62</v>
      </c>
      <c r="AM579" t="s">
        <v>62</v>
      </c>
      <c r="AN579" t="s">
        <v>62</v>
      </c>
      <c r="AO579" t="s">
        <v>62</v>
      </c>
      <c r="AP579" t="s">
        <v>62</v>
      </c>
      <c r="AQ579" t="s">
        <v>62</v>
      </c>
      <c r="AR579" t="s">
        <v>62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-99</v>
      </c>
      <c r="BB579">
        <v>-99</v>
      </c>
      <c r="BC579">
        <v>-99</v>
      </c>
      <c r="BD579">
        <v>-99</v>
      </c>
      <c r="BE579">
        <v>-99</v>
      </c>
      <c r="BF579">
        <v>-99</v>
      </c>
      <c r="BG579">
        <v>-99</v>
      </c>
      <c r="BH579">
        <f t="shared" si="189"/>
        <v>1</v>
      </c>
      <c r="BI579" t="str">
        <f t="shared" si="190"/>
        <v/>
      </c>
      <c r="BJ579" t="str">
        <f t="shared" si="191"/>
        <v/>
      </c>
      <c r="BK579" t="str">
        <f t="shared" si="192"/>
        <v/>
      </c>
      <c r="BL579" t="str">
        <f t="shared" si="193"/>
        <v/>
      </c>
      <c r="BM579" t="str">
        <f t="shared" si="194"/>
        <v/>
      </c>
      <c r="BN579" t="str">
        <f t="shared" si="195"/>
        <v/>
      </c>
      <c r="BO579" t="str">
        <f t="shared" si="196"/>
        <v/>
      </c>
      <c r="BP579" t="str">
        <f t="shared" si="197"/>
        <v/>
      </c>
      <c r="BQ579" t="str">
        <f t="shared" si="198"/>
        <v/>
      </c>
      <c r="BR579" t="str">
        <f t="shared" si="199"/>
        <v/>
      </c>
      <c r="BS579" t="str">
        <f t="shared" si="200"/>
        <v/>
      </c>
      <c r="BT579" t="str">
        <f t="shared" si="201"/>
        <v/>
      </c>
      <c r="BU579" t="str">
        <f t="shared" si="202"/>
        <v/>
      </c>
      <c r="BV579" t="str">
        <f t="shared" si="203"/>
        <v/>
      </c>
      <c r="BW579">
        <f t="shared" si="204"/>
        <v>1</v>
      </c>
      <c r="BX579">
        <f t="shared" si="205"/>
        <v>1</v>
      </c>
      <c r="BY579">
        <f t="shared" si="206"/>
        <v>0</v>
      </c>
      <c r="BZ579">
        <f t="shared" si="207"/>
        <v>1</v>
      </c>
      <c r="CA579">
        <f t="shared" si="208"/>
        <v>1</v>
      </c>
      <c r="CB579">
        <f t="shared" si="209"/>
        <v>1</v>
      </c>
    </row>
    <row r="580" spans="1:80" x14ac:dyDescent="0.35">
      <c r="A580">
        <v>5.0364098999999998</v>
      </c>
      <c r="B580">
        <v>2010</v>
      </c>
      <c r="C580">
        <v>69</v>
      </c>
      <c r="D580">
        <v>0</v>
      </c>
      <c r="E580">
        <v>1</v>
      </c>
      <c r="F580">
        <v>3</v>
      </c>
      <c r="G580">
        <v>0</v>
      </c>
      <c r="H580">
        <v>29017</v>
      </c>
      <c r="I580">
        <v>8</v>
      </c>
      <c r="J580">
        <v>1</v>
      </c>
      <c r="K580">
        <v>124272</v>
      </c>
      <c r="L580">
        <v>3</v>
      </c>
      <c r="M580">
        <v>1</v>
      </c>
      <c r="N580">
        <v>1</v>
      </c>
      <c r="O580">
        <v>1977</v>
      </c>
      <c r="P580">
        <v>5119</v>
      </c>
      <c r="Q580">
        <v>5180</v>
      </c>
      <c r="R580">
        <v>9974</v>
      </c>
      <c r="S580">
        <v>5601</v>
      </c>
      <c r="T580">
        <v>9973</v>
      </c>
      <c r="U580">
        <v>29212</v>
      </c>
      <c r="V580" t="s">
        <v>150</v>
      </c>
      <c r="W580">
        <v>4019</v>
      </c>
      <c r="X580" t="s">
        <v>61</v>
      </c>
      <c r="Y580" t="s">
        <v>61</v>
      </c>
      <c r="Z580" t="s">
        <v>61</v>
      </c>
      <c r="AA580" t="s">
        <v>61</v>
      </c>
      <c r="AB580" t="s">
        <v>61</v>
      </c>
      <c r="AC580" t="s">
        <v>61</v>
      </c>
      <c r="AD580">
        <v>503</v>
      </c>
      <c r="AE580">
        <v>3481</v>
      </c>
      <c r="AF580">
        <v>3768</v>
      </c>
      <c r="AG580">
        <v>3409</v>
      </c>
      <c r="AH580">
        <v>9925</v>
      </c>
      <c r="AI580" t="s">
        <v>62</v>
      </c>
      <c r="AJ580" t="s">
        <v>62</v>
      </c>
      <c r="AK580" t="s">
        <v>62</v>
      </c>
      <c r="AL580" t="s">
        <v>62</v>
      </c>
      <c r="AM580" t="s">
        <v>62</v>
      </c>
      <c r="AN580" t="s">
        <v>62</v>
      </c>
      <c r="AO580" t="s">
        <v>62</v>
      </c>
      <c r="AP580" t="s">
        <v>62</v>
      </c>
      <c r="AQ580" t="s">
        <v>62</v>
      </c>
      <c r="AR580" t="s">
        <v>62</v>
      </c>
      <c r="AS580">
        <v>2</v>
      </c>
      <c r="AT580">
        <v>2</v>
      </c>
      <c r="AU580">
        <v>2</v>
      </c>
      <c r="AV580">
        <v>2</v>
      </c>
      <c r="AW580">
        <v>2</v>
      </c>
      <c r="AX580">
        <v>-99</v>
      </c>
      <c r="AY580">
        <v>-99</v>
      </c>
      <c r="AZ580">
        <v>-99</v>
      </c>
      <c r="BA580">
        <v>-99</v>
      </c>
      <c r="BB580">
        <v>-99</v>
      </c>
      <c r="BC580">
        <v>-99</v>
      </c>
      <c r="BD580">
        <v>-99</v>
      </c>
      <c r="BE580">
        <v>-99</v>
      </c>
      <c r="BF580">
        <v>-99</v>
      </c>
      <c r="BG580">
        <v>-99</v>
      </c>
      <c r="BH580" t="str">
        <f t="shared" si="189"/>
        <v/>
      </c>
      <c r="BI580" t="str">
        <f t="shared" si="190"/>
        <v/>
      </c>
      <c r="BJ580">
        <f t="shared" si="191"/>
        <v>2</v>
      </c>
      <c r="BK580" t="str">
        <f t="shared" si="192"/>
        <v/>
      </c>
      <c r="BL580" t="str">
        <f t="shared" si="193"/>
        <v/>
      </c>
      <c r="BM580" t="str">
        <f t="shared" si="194"/>
        <v/>
      </c>
      <c r="BN580" t="str">
        <f t="shared" si="195"/>
        <v/>
      </c>
      <c r="BO580" t="str">
        <f t="shared" si="196"/>
        <v/>
      </c>
      <c r="BP580" t="str">
        <f t="shared" si="197"/>
        <v/>
      </c>
      <c r="BQ580" t="str">
        <f t="shared" si="198"/>
        <v/>
      </c>
      <c r="BR580" t="str">
        <f t="shared" si="199"/>
        <v/>
      </c>
      <c r="BS580" t="str">
        <f t="shared" si="200"/>
        <v/>
      </c>
      <c r="BT580" t="str">
        <f t="shared" si="201"/>
        <v/>
      </c>
      <c r="BU580" t="str">
        <f t="shared" si="202"/>
        <v/>
      </c>
      <c r="BV580" t="str">
        <f t="shared" si="203"/>
        <v/>
      </c>
      <c r="BW580">
        <f t="shared" si="204"/>
        <v>2</v>
      </c>
      <c r="BX580">
        <f t="shared" si="205"/>
        <v>0</v>
      </c>
      <c r="BY580">
        <f t="shared" si="206"/>
        <v>0</v>
      </c>
      <c r="BZ580">
        <f t="shared" si="207"/>
        <v>0</v>
      </c>
      <c r="CA580">
        <f t="shared" si="208"/>
        <v>0</v>
      </c>
      <c r="CB580">
        <f t="shared" si="209"/>
        <v>0</v>
      </c>
    </row>
    <row r="581" spans="1:80" x14ac:dyDescent="0.35">
      <c r="A581">
        <v>4.6257744000000001</v>
      </c>
      <c r="B581">
        <v>2010</v>
      </c>
      <c r="C581">
        <v>69</v>
      </c>
      <c r="D581">
        <v>0</v>
      </c>
      <c r="E581">
        <v>1</v>
      </c>
      <c r="F581">
        <v>-8</v>
      </c>
      <c r="G581">
        <v>1</v>
      </c>
      <c r="H581">
        <v>35008</v>
      </c>
      <c r="I581">
        <v>8</v>
      </c>
      <c r="J581">
        <v>1</v>
      </c>
      <c r="K581">
        <v>148513</v>
      </c>
      <c r="L581">
        <v>1</v>
      </c>
      <c r="M581">
        <v>2</v>
      </c>
      <c r="N581">
        <v>1</v>
      </c>
      <c r="O581">
        <v>41401</v>
      </c>
      <c r="P581">
        <v>42823</v>
      </c>
      <c r="Q581">
        <v>4148</v>
      </c>
      <c r="R581">
        <v>4271</v>
      </c>
      <c r="S581">
        <v>42731</v>
      </c>
      <c r="T581">
        <v>25000</v>
      </c>
      <c r="U581">
        <v>4019</v>
      </c>
      <c r="V581">
        <v>496</v>
      </c>
      <c r="W581">
        <v>28529</v>
      </c>
      <c r="X581">
        <v>70709</v>
      </c>
      <c r="Y581">
        <v>5859</v>
      </c>
      <c r="Z581">
        <v>2449</v>
      </c>
      <c r="AA581">
        <v>27800</v>
      </c>
      <c r="AB581">
        <v>412</v>
      </c>
      <c r="AC581" t="s">
        <v>75</v>
      </c>
      <c r="AD581">
        <v>66</v>
      </c>
      <c r="AE581">
        <v>3768</v>
      </c>
      <c r="AF581">
        <v>3794</v>
      </c>
      <c r="AG581">
        <v>3607</v>
      </c>
      <c r="AH581">
        <v>40</v>
      </c>
      <c r="AI581">
        <v>45</v>
      </c>
      <c r="AJ581">
        <v>3893</v>
      </c>
      <c r="AK581">
        <v>8848</v>
      </c>
      <c r="AL581">
        <v>9904</v>
      </c>
      <c r="AM581" t="s">
        <v>62</v>
      </c>
      <c r="AN581" t="s">
        <v>62</v>
      </c>
      <c r="AO581" t="s">
        <v>62</v>
      </c>
      <c r="AP581" t="s">
        <v>62</v>
      </c>
      <c r="AQ581" t="s">
        <v>62</v>
      </c>
      <c r="AR581" t="s">
        <v>62</v>
      </c>
      <c r="AS581">
        <v>2</v>
      </c>
      <c r="AT581">
        <v>2</v>
      </c>
      <c r="AU581">
        <v>3</v>
      </c>
      <c r="AV581">
        <v>2</v>
      </c>
      <c r="AW581">
        <v>2</v>
      </c>
      <c r="AX581">
        <v>2</v>
      </c>
      <c r="AY581">
        <v>2</v>
      </c>
      <c r="AZ581">
        <v>2</v>
      </c>
      <c r="BA581">
        <v>1</v>
      </c>
      <c r="BB581">
        <v>-99</v>
      </c>
      <c r="BC581">
        <v>-99</v>
      </c>
      <c r="BD581">
        <v>-99</v>
      </c>
      <c r="BE581">
        <v>-99</v>
      </c>
      <c r="BF581">
        <v>-99</v>
      </c>
      <c r="BG581">
        <v>-99</v>
      </c>
      <c r="BH581" t="str">
        <f t="shared" si="189"/>
        <v/>
      </c>
      <c r="BI581">
        <f t="shared" si="190"/>
        <v>2</v>
      </c>
      <c r="BJ581" t="str">
        <f t="shared" si="191"/>
        <v/>
      </c>
      <c r="BK581" t="str">
        <f t="shared" si="192"/>
        <v/>
      </c>
      <c r="BL581" t="str">
        <f t="shared" si="193"/>
        <v/>
      </c>
      <c r="BM581" t="str">
        <f t="shared" si="194"/>
        <v/>
      </c>
      <c r="BN581" t="str">
        <f t="shared" si="195"/>
        <v/>
      </c>
      <c r="BO581" t="str">
        <f t="shared" si="196"/>
        <v/>
      </c>
      <c r="BP581" t="str">
        <f t="shared" si="197"/>
        <v/>
      </c>
      <c r="BQ581" t="str">
        <f t="shared" si="198"/>
        <v/>
      </c>
      <c r="BR581" t="str">
        <f t="shared" si="199"/>
        <v/>
      </c>
      <c r="BS581" t="str">
        <f t="shared" si="200"/>
        <v/>
      </c>
      <c r="BT581" t="str">
        <f t="shared" si="201"/>
        <v/>
      </c>
      <c r="BU581" t="str">
        <f t="shared" si="202"/>
        <v/>
      </c>
      <c r="BV581" t="str">
        <f t="shared" si="203"/>
        <v/>
      </c>
      <c r="BW581">
        <f t="shared" si="204"/>
        <v>2</v>
      </c>
      <c r="BX581">
        <f t="shared" si="205"/>
        <v>1</v>
      </c>
      <c r="BY581">
        <f t="shared" si="206"/>
        <v>0</v>
      </c>
      <c r="BZ581">
        <f t="shared" si="207"/>
        <v>0</v>
      </c>
      <c r="CA581">
        <f t="shared" si="208"/>
        <v>0</v>
      </c>
      <c r="CB581">
        <f t="shared" si="209"/>
        <v>0</v>
      </c>
    </row>
    <row r="582" spans="1:80" x14ac:dyDescent="0.35">
      <c r="A582">
        <v>4.6257744000000001</v>
      </c>
      <c r="B582">
        <v>2010</v>
      </c>
      <c r="C582">
        <v>69</v>
      </c>
      <c r="D582">
        <v>0</v>
      </c>
      <c r="E582">
        <v>1</v>
      </c>
      <c r="F582">
        <v>-8</v>
      </c>
      <c r="G582">
        <v>0</v>
      </c>
      <c r="H582">
        <v>35008</v>
      </c>
      <c r="I582">
        <v>1</v>
      </c>
      <c r="J582">
        <v>1</v>
      </c>
      <c r="K582">
        <v>110550</v>
      </c>
      <c r="L582">
        <v>2</v>
      </c>
      <c r="M582">
        <v>3</v>
      </c>
      <c r="N582">
        <v>1</v>
      </c>
      <c r="O582">
        <v>41071</v>
      </c>
      <c r="P582">
        <v>41401</v>
      </c>
      <c r="Q582" t="s">
        <v>75</v>
      </c>
      <c r="R582">
        <v>49390</v>
      </c>
      <c r="S582">
        <v>32723</v>
      </c>
      <c r="T582" t="s">
        <v>65</v>
      </c>
      <c r="U582">
        <v>2740</v>
      </c>
      <c r="V582" t="s">
        <v>61</v>
      </c>
      <c r="W582" t="s">
        <v>61</v>
      </c>
      <c r="X582" t="s">
        <v>61</v>
      </c>
      <c r="Y582" t="s">
        <v>61</v>
      </c>
      <c r="Z582" t="s">
        <v>61</v>
      </c>
      <c r="AA582" t="s">
        <v>61</v>
      </c>
      <c r="AB582" t="s">
        <v>61</v>
      </c>
      <c r="AC582" t="s">
        <v>61</v>
      </c>
      <c r="AD582">
        <v>3768</v>
      </c>
      <c r="AE582">
        <v>3722</v>
      </c>
      <c r="AF582">
        <v>66</v>
      </c>
      <c r="AG582">
        <v>8856</v>
      </c>
      <c r="AH582">
        <v>8853</v>
      </c>
      <c r="AI582">
        <v>3607</v>
      </c>
      <c r="AJ582">
        <v>40</v>
      </c>
      <c r="AK582">
        <v>45</v>
      </c>
      <c r="AL582">
        <v>9394</v>
      </c>
      <c r="AM582" t="s">
        <v>62</v>
      </c>
      <c r="AN582" t="s">
        <v>62</v>
      </c>
      <c r="AO582" t="s">
        <v>62</v>
      </c>
      <c r="AP582" t="s">
        <v>62</v>
      </c>
      <c r="AQ582" t="s">
        <v>62</v>
      </c>
      <c r="AR582" t="s">
        <v>62</v>
      </c>
      <c r="AS582">
        <v>2</v>
      </c>
      <c r="AT582">
        <v>0</v>
      </c>
      <c r="AU582">
        <v>2</v>
      </c>
      <c r="AV582">
        <v>0</v>
      </c>
      <c r="AW582">
        <v>0</v>
      </c>
      <c r="AX582">
        <v>2</v>
      </c>
      <c r="AY582">
        <v>2</v>
      </c>
      <c r="AZ582">
        <v>2</v>
      </c>
      <c r="BA582">
        <v>0</v>
      </c>
      <c r="BB582">
        <v>-99</v>
      </c>
      <c r="BC582">
        <v>-99</v>
      </c>
      <c r="BD582">
        <v>-99</v>
      </c>
      <c r="BE582">
        <v>-99</v>
      </c>
      <c r="BF582">
        <v>-99</v>
      </c>
      <c r="BG582">
        <v>-99</v>
      </c>
      <c r="BH582">
        <f t="shared" si="189"/>
        <v>2</v>
      </c>
      <c r="BI582" t="str">
        <f t="shared" si="190"/>
        <v/>
      </c>
      <c r="BJ582" t="str">
        <f t="shared" si="191"/>
        <v/>
      </c>
      <c r="BK582" t="str">
        <f t="shared" si="192"/>
        <v/>
      </c>
      <c r="BL582" t="str">
        <f t="shared" si="193"/>
        <v/>
      </c>
      <c r="BM582" t="str">
        <f t="shared" si="194"/>
        <v/>
      </c>
      <c r="BN582" t="str">
        <f t="shared" si="195"/>
        <v/>
      </c>
      <c r="BO582" t="str">
        <f t="shared" si="196"/>
        <v/>
      </c>
      <c r="BP582" t="str">
        <f t="shared" si="197"/>
        <v/>
      </c>
      <c r="BQ582" t="str">
        <f t="shared" si="198"/>
        <v/>
      </c>
      <c r="BR582" t="str">
        <f t="shared" si="199"/>
        <v/>
      </c>
      <c r="BS582" t="str">
        <f t="shared" si="200"/>
        <v/>
      </c>
      <c r="BT582" t="str">
        <f t="shared" si="201"/>
        <v/>
      </c>
      <c r="BU582" t="str">
        <f t="shared" si="202"/>
        <v/>
      </c>
      <c r="BV582" t="str">
        <f t="shared" si="203"/>
        <v/>
      </c>
      <c r="BW582">
        <f t="shared" si="204"/>
        <v>2</v>
      </c>
      <c r="BX582">
        <f t="shared" si="205"/>
        <v>1</v>
      </c>
      <c r="BY582">
        <f t="shared" si="206"/>
        <v>0</v>
      </c>
      <c r="BZ582">
        <f t="shared" si="207"/>
        <v>1</v>
      </c>
      <c r="CA582">
        <f t="shared" si="208"/>
        <v>1</v>
      </c>
      <c r="CB582">
        <f t="shared" si="209"/>
        <v>0</v>
      </c>
    </row>
    <row r="583" spans="1:80" x14ac:dyDescent="0.35">
      <c r="A583">
        <v>3.9238781</v>
      </c>
      <c r="B583">
        <v>2010</v>
      </c>
      <c r="C583">
        <v>69</v>
      </c>
      <c r="D583">
        <v>1</v>
      </c>
      <c r="E583">
        <v>1</v>
      </c>
      <c r="F583">
        <v>-9</v>
      </c>
      <c r="G583">
        <v>0</v>
      </c>
      <c r="H583">
        <v>42067</v>
      </c>
      <c r="I583">
        <v>11</v>
      </c>
      <c r="J583">
        <v>1</v>
      </c>
      <c r="K583">
        <v>661816</v>
      </c>
      <c r="L583">
        <v>1</v>
      </c>
      <c r="M583">
        <v>1</v>
      </c>
      <c r="N583">
        <v>20</v>
      </c>
      <c r="O583">
        <v>41401</v>
      </c>
      <c r="P583">
        <v>42821</v>
      </c>
      <c r="Q583">
        <v>51882</v>
      </c>
      <c r="R583">
        <v>4264</v>
      </c>
      <c r="S583">
        <v>4280</v>
      </c>
      <c r="T583">
        <v>4148</v>
      </c>
      <c r="U583">
        <v>2724</v>
      </c>
      <c r="V583" t="s">
        <v>61</v>
      </c>
      <c r="W583" t="s">
        <v>61</v>
      </c>
      <c r="X583" t="s">
        <v>61</v>
      </c>
      <c r="Y583" t="s">
        <v>61</v>
      </c>
      <c r="Z583" t="s">
        <v>61</v>
      </c>
      <c r="AA583" t="s">
        <v>61</v>
      </c>
      <c r="AB583" t="s">
        <v>61</v>
      </c>
      <c r="AC583" t="s">
        <v>61</v>
      </c>
      <c r="AD583">
        <v>3768</v>
      </c>
      <c r="AE583">
        <v>66</v>
      </c>
      <c r="AF583">
        <v>3607</v>
      </c>
      <c r="AG583">
        <v>48</v>
      </c>
      <c r="AH583">
        <v>42</v>
      </c>
      <c r="AI583">
        <v>24</v>
      </c>
      <c r="AJ583" t="s">
        <v>62</v>
      </c>
      <c r="AK583" t="s">
        <v>62</v>
      </c>
      <c r="AL583" t="s">
        <v>62</v>
      </c>
      <c r="AM583" t="s">
        <v>62</v>
      </c>
      <c r="AN583" t="s">
        <v>62</v>
      </c>
      <c r="AO583" t="s">
        <v>62</v>
      </c>
      <c r="AP583" t="s">
        <v>62</v>
      </c>
      <c r="AQ583" t="s">
        <v>62</v>
      </c>
      <c r="AR583" t="s">
        <v>62</v>
      </c>
      <c r="AS583">
        <v>2</v>
      </c>
      <c r="AT583">
        <v>2</v>
      </c>
      <c r="AU583">
        <v>2</v>
      </c>
      <c r="AV583">
        <v>2</v>
      </c>
      <c r="AW583">
        <v>2</v>
      </c>
      <c r="AX583">
        <v>2</v>
      </c>
      <c r="AY583">
        <v>-99</v>
      </c>
      <c r="AZ583">
        <v>-99</v>
      </c>
      <c r="BA583">
        <v>-99</v>
      </c>
      <c r="BB583">
        <v>-99</v>
      </c>
      <c r="BC583">
        <v>-99</v>
      </c>
      <c r="BD583">
        <v>-99</v>
      </c>
      <c r="BE583">
        <v>-99</v>
      </c>
      <c r="BF583">
        <v>-99</v>
      </c>
      <c r="BG583">
        <v>-99</v>
      </c>
      <c r="BH583">
        <f t="shared" si="189"/>
        <v>2</v>
      </c>
      <c r="BI583" t="str">
        <f t="shared" si="190"/>
        <v/>
      </c>
      <c r="BJ583" t="str">
        <f t="shared" si="191"/>
        <v/>
      </c>
      <c r="BK583" t="str">
        <f t="shared" si="192"/>
        <v/>
      </c>
      <c r="BL583" t="str">
        <f t="shared" si="193"/>
        <v/>
      </c>
      <c r="BM583" t="str">
        <f t="shared" si="194"/>
        <v/>
      </c>
      <c r="BN583" t="str">
        <f t="shared" si="195"/>
        <v/>
      </c>
      <c r="BO583" t="str">
        <f t="shared" si="196"/>
        <v/>
      </c>
      <c r="BP583" t="str">
        <f t="shared" si="197"/>
        <v/>
      </c>
      <c r="BQ583" t="str">
        <f t="shared" si="198"/>
        <v/>
      </c>
      <c r="BR583" t="str">
        <f t="shared" si="199"/>
        <v/>
      </c>
      <c r="BS583" t="str">
        <f t="shared" si="200"/>
        <v/>
      </c>
      <c r="BT583" t="str">
        <f t="shared" si="201"/>
        <v/>
      </c>
      <c r="BU583" t="str">
        <f t="shared" si="202"/>
        <v/>
      </c>
      <c r="BV583" t="str">
        <f t="shared" si="203"/>
        <v/>
      </c>
      <c r="BW583">
        <f t="shared" si="204"/>
        <v>2</v>
      </c>
      <c r="BX583">
        <f t="shared" si="205"/>
        <v>1</v>
      </c>
      <c r="BY583">
        <f t="shared" si="206"/>
        <v>0</v>
      </c>
      <c r="BZ583">
        <f t="shared" si="207"/>
        <v>0</v>
      </c>
      <c r="CA583">
        <f t="shared" si="208"/>
        <v>0</v>
      </c>
      <c r="CB583">
        <f t="shared" si="209"/>
        <v>1</v>
      </c>
    </row>
    <row r="584" spans="1:80" x14ac:dyDescent="0.35">
      <c r="A584">
        <v>5.4700958999999996</v>
      </c>
      <c r="B584">
        <v>2010</v>
      </c>
      <c r="C584">
        <v>69</v>
      </c>
      <c r="D584">
        <v>0</v>
      </c>
      <c r="E584">
        <v>1</v>
      </c>
      <c r="F584">
        <v>3</v>
      </c>
      <c r="G584">
        <v>1</v>
      </c>
      <c r="H584">
        <v>42201</v>
      </c>
      <c r="I584">
        <v>30</v>
      </c>
      <c r="J584">
        <v>1</v>
      </c>
      <c r="K584">
        <v>645248</v>
      </c>
      <c r="L584">
        <v>3</v>
      </c>
      <c r="M584">
        <v>1</v>
      </c>
      <c r="N584">
        <v>5</v>
      </c>
      <c r="O584">
        <v>4280</v>
      </c>
      <c r="P584">
        <v>4254</v>
      </c>
      <c r="Q584">
        <v>78039</v>
      </c>
      <c r="R584" t="s">
        <v>119</v>
      </c>
      <c r="S584">
        <v>51881</v>
      </c>
      <c r="T584">
        <v>5849</v>
      </c>
      <c r="U584">
        <v>42731</v>
      </c>
      <c r="V584">
        <v>2763</v>
      </c>
      <c r="W584">
        <v>4271</v>
      </c>
      <c r="X584">
        <v>2449</v>
      </c>
      <c r="Y584">
        <v>30503</v>
      </c>
      <c r="Z584">
        <v>30523</v>
      </c>
      <c r="AA584">
        <v>30573</v>
      </c>
      <c r="AB584">
        <v>1122</v>
      </c>
      <c r="AC584">
        <v>5728</v>
      </c>
      <c r="AD584">
        <v>3768</v>
      </c>
      <c r="AE584">
        <v>9672</v>
      </c>
      <c r="AF584">
        <v>8964</v>
      </c>
      <c r="AG584">
        <v>9907</v>
      </c>
      <c r="AH584">
        <v>9904</v>
      </c>
      <c r="AI584">
        <v>3893</v>
      </c>
      <c r="AJ584">
        <v>3995</v>
      </c>
      <c r="AK584">
        <v>9915</v>
      </c>
      <c r="AL584">
        <v>9962</v>
      </c>
      <c r="AM584" t="s">
        <v>62</v>
      </c>
      <c r="AN584" t="s">
        <v>62</v>
      </c>
      <c r="AO584" t="s">
        <v>62</v>
      </c>
      <c r="AP584" t="s">
        <v>62</v>
      </c>
      <c r="AQ584" t="s">
        <v>62</v>
      </c>
      <c r="AR584" t="s">
        <v>62</v>
      </c>
      <c r="AS584">
        <v>3</v>
      </c>
      <c r="AT584">
        <v>0</v>
      </c>
      <c r="AU584">
        <v>0</v>
      </c>
      <c r="AV584">
        <v>3</v>
      </c>
      <c r="AW584">
        <v>3</v>
      </c>
      <c r="AX584">
        <v>4</v>
      </c>
      <c r="AY584">
        <v>4</v>
      </c>
      <c r="AZ584">
        <v>8</v>
      </c>
      <c r="BA584">
        <v>7</v>
      </c>
      <c r="BB584">
        <v>-99</v>
      </c>
      <c r="BC584">
        <v>-99</v>
      </c>
      <c r="BD584">
        <v>-99</v>
      </c>
      <c r="BE584">
        <v>-99</v>
      </c>
      <c r="BF584">
        <v>-99</v>
      </c>
      <c r="BG584">
        <v>-99</v>
      </c>
      <c r="BH584">
        <f t="shared" si="189"/>
        <v>3</v>
      </c>
      <c r="BI584" t="str">
        <f t="shared" si="190"/>
        <v/>
      </c>
      <c r="BJ584" t="str">
        <f t="shared" si="191"/>
        <v/>
      </c>
      <c r="BK584" t="str">
        <f t="shared" si="192"/>
        <v/>
      </c>
      <c r="BL584" t="str">
        <f t="shared" si="193"/>
        <v/>
      </c>
      <c r="BM584" t="str">
        <f t="shared" si="194"/>
        <v/>
      </c>
      <c r="BN584" t="str">
        <f t="shared" si="195"/>
        <v/>
      </c>
      <c r="BO584" t="str">
        <f t="shared" si="196"/>
        <v/>
      </c>
      <c r="BP584" t="str">
        <f t="shared" si="197"/>
        <v/>
      </c>
      <c r="BQ584" t="str">
        <f t="shared" si="198"/>
        <v/>
      </c>
      <c r="BR584" t="str">
        <f t="shared" si="199"/>
        <v/>
      </c>
      <c r="BS584" t="str">
        <f t="shared" si="200"/>
        <v/>
      </c>
      <c r="BT584" t="str">
        <f t="shared" si="201"/>
        <v/>
      </c>
      <c r="BU584" t="str">
        <f t="shared" si="202"/>
        <v/>
      </c>
      <c r="BV584" t="str">
        <f t="shared" si="203"/>
        <v/>
      </c>
      <c r="BW584">
        <f t="shared" si="204"/>
        <v>3</v>
      </c>
      <c r="BX584">
        <f t="shared" si="205"/>
        <v>0</v>
      </c>
      <c r="BY584">
        <f t="shared" si="206"/>
        <v>0</v>
      </c>
      <c r="BZ584">
        <f t="shared" si="207"/>
        <v>0</v>
      </c>
      <c r="CA584">
        <f t="shared" si="208"/>
        <v>0</v>
      </c>
      <c r="CB584">
        <f t="shared" si="209"/>
        <v>1</v>
      </c>
    </row>
    <row r="585" spans="1:80" x14ac:dyDescent="0.35">
      <c r="A585">
        <v>5.6319147999999997</v>
      </c>
      <c r="B585">
        <v>2011</v>
      </c>
      <c r="C585">
        <v>69</v>
      </c>
      <c r="D585">
        <v>0</v>
      </c>
      <c r="E585">
        <v>1</v>
      </c>
      <c r="F585">
        <v>-9</v>
      </c>
      <c r="G585">
        <v>0</v>
      </c>
      <c r="H585">
        <v>4068</v>
      </c>
      <c r="I585">
        <v>33</v>
      </c>
      <c r="J585">
        <v>1</v>
      </c>
      <c r="K585">
        <v>597287</v>
      </c>
      <c r="L585">
        <v>4</v>
      </c>
      <c r="M585">
        <v>2</v>
      </c>
      <c r="N585">
        <v>5</v>
      </c>
      <c r="O585">
        <v>41071</v>
      </c>
      <c r="P585">
        <v>51881</v>
      </c>
      <c r="Q585">
        <v>5849</v>
      </c>
      <c r="R585">
        <v>41412</v>
      </c>
      <c r="S585">
        <v>78551</v>
      </c>
      <c r="T585">
        <v>42821</v>
      </c>
      <c r="U585">
        <v>5119</v>
      </c>
      <c r="V585">
        <v>4233</v>
      </c>
      <c r="W585">
        <v>2851</v>
      </c>
      <c r="X585">
        <v>5990</v>
      </c>
      <c r="Y585">
        <v>2930</v>
      </c>
      <c r="Z585">
        <v>9982</v>
      </c>
      <c r="AA585">
        <v>2875</v>
      </c>
      <c r="AB585">
        <v>4280</v>
      </c>
      <c r="AC585">
        <v>41401</v>
      </c>
      <c r="AD585">
        <v>3768</v>
      </c>
      <c r="AE585">
        <v>3722</v>
      </c>
      <c r="AF585">
        <v>3611</v>
      </c>
      <c r="AG585">
        <v>3615</v>
      </c>
      <c r="AH585">
        <v>66</v>
      </c>
      <c r="AI585">
        <v>7841</v>
      </c>
      <c r="AJ585">
        <v>8856</v>
      </c>
      <c r="AK585">
        <v>3491</v>
      </c>
      <c r="AL585">
        <v>3607</v>
      </c>
      <c r="AM585">
        <v>3606</v>
      </c>
      <c r="AN585">
        <v>46</v>
      </c>
      <c r="AO585">
        <v>40</v>
      </c>
      <c r="AP585" t="s">
        <v>62</v>
      </c>
      <c r="AQ585" t="s">
        <v>62</v>
      </c>
      <c r="AR585" t="s">
        <v>62</v>
      </c>
      <c r="AS585">
        <v>4</v>
      </c>
      <c r="AT585">
        <v>2</v>
      </c>
      <c r="AU585">
        <v>4</v>
      </c>
      <c r="AV585">
        <v>4</v>
      </c>
      <c r="AW585">
        <v>4</v>
      </c>
      <c r="AX585">
        <v>4</v>
      </c>
      <c r="AY585">
        <v>2</v>
      </c>
      <c r="AZ585">
        <v>16</v>
      </c>
      <c r="BA585">
        <v>4</v>
      </c>
      <c r="BB585">
        <v>0</v>
      </c>
      <c r="BC585">
        <v>4</v>
      </c>
      <c r="BD585">
        <v>0</v>
      </c>
      <c r="BE585">
        <v>-99</v>
      </c>
      <c r="BF585">
        <v>-99</v>
      </c>
      <c r="BG585">
        <v>-99</v>
      </c>
      <c r="BH585">
        <f t="shared" si="189"/>
        <v>4</v>
      </c>
      <c r="BI585" t="str">
        <f t="shared" si="190"/>
        <v/>
      </c>
      <c r="BJ585" t="str">
        <f t="shared" si="191"/>
        <v/>
      </c>
      <c r="BK585" t="str">
        <f t="shared" si="192"/>
        <v/>
      </c>
      <c r="BL585" t="str">
        <f t="shared" si="193"/>
        <v/>
      </c>
      <c r="BM585" t="str">
        <f t="shared" si="194"/>
        <v/>
      </c>
      <c r="BN585" t="str">
        <f t="shared" si="195"/>
        <v/>
      </c>
      <c r="BO585" t="str">
        <f t="shared" si="196"/>
        <v/>
      </c>
      <c r="BP585" t="str">
        <f t="shared" si="197"/>
        <v/>
      </c>
      <c r="BQ585" t="str">
        <f t="shared" si="198"/>
        <v/>
      </c>
      <c r="BR585" t="str">
        <f t="shared" si="199"/>
        <v/>
      </c>
      <c r="BS585" t="str">
        <f t="shared" si="200"/>
        <v/>
      </c>
      <c r="BT585" t="str">
        <f t="shared" si="201"/>
        <v/>
      </c>
      <c r="BU585" t="str">
        <f t="shared" si="202"/>
        <v/>
      </c>
      <c r="BV585" t="str">
        <f t="shared" si="203"/>
        <v/>
      </c>
      <c r="BW585">
        <f t="shared" si="204"/>
        <v>4</v>
      </c>
      <c r="BX585">
        <f t="shared" si="205"/>
        <v>1</v>
      </c>
      <c r="BY585">
        <f t="shared" si="206"/>
        <v>1</v>
      </c>
      <c r="BZ585">
        <f t="shared" si="207"/>
        <v>1</v>
      </c>
      <c r="CA585">
        <f t="shared" si="208"/>
        <v>1</v>
      </c>
      <c r="CB585">
        <f t="shared" si="209"/>
        <v>1</v>
      </c>
    </row>
    <row r="586" spans="1:80" x14ac:dyDescent="0.35">
      <c r="A586">
        <v>4.5387902999999996</v>
      </c>
      <c r="B586">
        <v>2011</v>
      </c>
      <c r="C586">
        <v>69</v>
      </c>
      <c r="D586">
        <v>0</v>
      </c>
      <c r="E586">
        <v>3</v>
      </c>
      <c r="F586">
        <v>-9</v>
      </c>
      <c r="G586">
        <v>0</v>
      </c>
      <c r="H586">
        <v>4079</v>
      </c>
      <c r="I586">
        <v>4</v>
      </c>
      <c r="J586">
        <v>1</v>
      </c>
      <c r="K586">
        <v>304414</v>
      </c>
      <c r="L586">
        <v>-9</v>
      </c>
      <c r="M586">
        <v>3</v>
      </c>
      <c r="N586">
        <v>1</v>
      </c>
      <c r="O586">
        <v>4271</v>
      </c>
      <c r="P586">
        <v>41519</v>
      </c>
      <c r="Q586">
        <v>42741</v>
      </c>
      <c r="R586">
        <v>4275</v>
      </c>
      <c r="S586">
        <v>4254</v>
      </c>
      <c r="T586">
        <v>4280</v>
      </c>
      <c r="U586">
        <v>4168</v>
      </c>
      <c r="V586">
        <v>41401</v>
      </c>
      <c r="W586">
        <v>99811</v>
      </c>
      <c r="X586">
        <v>4588</v>
      </c>
      <c r="Y586">
        <v>4019</v>
      </c>
      <c r="Z586">
        <v>2859</v>
      </c>
      <c r="AA586">
        <v>7862</v>
      </c>
      <c r="AB586">
        <v>30000</v>
      </c>
      <c r="AC586">
        <v>311</v>
      </c>
      <c r="AD586">
        <v>3768</v>
      </c>
      <c r="AE586">
        <v>9963</v>
      </c>
      <c r="AF586">
        <v>9962</v>
      </c>
      <c r="AG586">
        <v>9960</v>
      </c>
      <c r="AH586">
        <v>9671</v>
      </c>
      <c r="AI586">
        <v>9604</v>
      </c>
      <c r="AJ586">
        <v>17</v>
      </c>
      <c r="AK586">
        <v>3893</v>
      </c>
      <c r="AL586">
        <v>9904</v>
      </c>
      <c r="AM586">
        <v>9907</v>
      </c>
      <c r="AN586" t="s">
        <v>62</v>
      </c>
      <c r="AO586" t="s">
        <v>62</v>
      </c>
      <c r="AP586" t="s">
        <v>62</v>
      </c>
      <c r="AQ586" t="s">
        <v>62</v>
      </c>
      <c r="AR586" t="s">
        <v>62</v>
      </c>
      <c r="AS586">
        <v>4</v>
      </c>
      <c r="AT586">
        <v>7</v>
      </c>
      <c r="AU586">
        <v>8</v>
      </c>
      <c r="AV586">
        <v>8</v>
      </c>
      <c r="AW586">
        <v>8</v>
      </c>
      <c r="AX586">
        <v>8</v>
      </c>
      <c r="AY586">
        <v>8</v>
      </c>
      <c r="AZ586">
        <v>5</v>
      </c>
      <c r="BA586">
        <v>4</v>
      </c>
      <c r="BB586">
        <v>4</v>
      </c>
      <c r="BC586">
        <v>-99</v>
      </c>
      <c r="BD586">
        <v>-99</v>
      </c>
      <c r="BE586">
        <v>-99</v>
      </c>
      <c r="BF586">
        <v>-99</v>
      </c>
      <c r="BG586">
        <v>-99</v>
      </c>
      <c r="BH586">
        <f t="shared" si="189"/>
        <v>4</v>
      </c>
      <c r="BI586" t="str">
        <f t="shared" si="190"/>
        <v/>
      </c>
      <c r="BJ586" t="str">
        <f t="shared" si="191"/>
        <v/>
      </c>
      <c r="BK586" t="str">
        <f t="shared" si="192"/>
        <v/>
      </c>
      <c r="BL586" t="str">
        <f t="shared" si="193"/>
        <v/>
      </c>
      <c r="BM586" t="str">
        <f t="shared" si="194"/>
        <v/>
      </c>
      <c r="BN586" t="str">
        <f t="shared" si="195"/>
        <v/>
      </c>
      <c r="BO586" t="str">
        <f t="shared" si="196"/>
        <v/>
      </c>
      <c r="BP586" t="str">
        <f t="shared" si="197"/>
        <v/>
      </c>
      <c r="BQ586" t="str">
        <f t="shared" si="198"/>
        <v/>
      </c>
      <c r="BR586" t="str">
        <f t="shared" si="199"/>
        <v/>
      </c>
      <c r="BS586" t="str">
        <f t="shared" si="200"/>
        <v/>
      </c>
      <c r="BT586" t="str">
        <f t="shared" si="201"/>
        <v/>
      </c>
      <c r="BU586" t="str">
        <f t="shared" si="202"/>
        <v/>
      </c>
      <c r="BV586" t="str">
        <f t="shared" si="203"/>
        <v/>
      </c>
      <c r="BW586">
        <f t="shared" si="204"/>
        <v>4</v>
      </c>
      <c r="BX586">
        <f t="shared" si="205"/>
        <v>0</v>
      </c>
      <c r="BY586">
        <f t="shared" si="206"/>
        <v>0</v>
      </c>
      <c r="BZ586">
        <f t="shared" si="207"/>
        <v>0</v>
      </c>
      <c r="CA586">
        <f t="shared" si="208"/>
        <v>0</v>
      </c>
      <c r="CB586">
        <f t="shared" si="209"/>
        <v>1</v>
      </c>
    </row>
    <row r="587" spans="1:80" x14ac:dyDescent="0.35">
      <c r="A587">
        <v>5.6696948000000003</v>
      </c>
      <c r="B587">
        <v>2011</v>
      </c>
      <c r="C587">
        <v>69</v>
      </c>
      <c r="D587">
        <v>0</v>
      </c>
      <c r="E587">
        <v>1</v>
      </c>
      <c r="F587">
        <v>-9</v>
      </c>
      <c r="G587">
        <v>0</v>
      </c>
      <c r="H587">
        <v>4088</v>
      </c>
      <c r="I587">
        <v>3</v>
      </c>
      <c r="J587">
        <v>1</v>
      </c>
      <c r="K587">
        <v>147234</v>
      </c>
      <c r="L587">
        <v>1</v>
      </c>
      <c r="M587">
        <v>2</v>
      </c>
      <c r="N587">
        <v>1</v>
      </c>
      <c r="O587">
        <v>41071</v>
      </c>
      <c r="P587">
        <v>5849</v>
      </c>
      <c r="Q587">
        <v>78551</v>
      </c>
      <c r="R587">
        <v>389</v>
      </c>
      <c r="S587">
        <v>51881</v>
      </c>
      <c r="T587">
        <v>99591</v>
      </c>
      <c r="U587">
        <v>4821</v>
      </c>
      <c r="V587">
        <v>5856</v>
      </c>
      <c r="W587">
        <v>99681</v>
      </c>
      <c r="X587">
        <v>99681</v>
      </c>
      <c r="Y587">
        <v>5990</v>
      </c>
      <c r="Z587">
        <v>40391</v>
      </c>
      <c r="AA587">
        <v>79902</v>
      </c>
      <c r="AB587">
        <v>42731</v>
      </c>
      <c r="AC587">
        <v>24900</v>
      </c>
      <c r="AD587">
        <v>3768</v>
      </c>
      <c r="AE587">
        <v>3723</v>
      </c>
      <c r="AF587">
        <v>66</v>
      </c>
      <c r="AG587">
        <v>3606</v>
      </c>
      <c r="AH587">
        <v>8856</v>
      </c>
      <c r="AI587">
        <v>3895</v>
      </c>
      <c r="AJ587">
        <v>3895</v>
      </c>
      <c r="AK587">
        <v>3995</v>
      </c>
      <c r="AL587">
        <v>3721</v>
      </c>
      <c r="AM587">
        <v>8856</v>
      </c>
      <c r="AN587">
        <v>40</v>
      </c>
      <c r="AO587">
        <v>44</v>
      </c>
      <c r="AP587">
        <v>9904</v>
      </c>
      <c r="AQ587">
        <v>9604</v>
      </c>
      <c r="AR587">
        <v>9671</v>
      </c>
      <c r="AS587">
        <v>4</v>
      </c>
      <c r="AT587">
        <v>3</v>
      </c>
      <c r="AU587">
        <v>4</v>
      </c>
      <c r="AV587">
        <v>4</v>
      </c>
      <c r="AW587">
        <v>3</v>
      </c>
      <c r="AX587">
        <v>10</v>
      </c>
      <c r="AY587">
        <v>10</v>
      </c>
      <c r="AZ587">
        <v>4</v>
      </c>
      <c r="BA587">
        <v>4</v>
      </c>
      <c r="BB587">
        <v>4</v>
      </c>
      <c r="BC587">
        <v>4</v>
      </c>
      <c r="BD587">
        <v>4</v>
      </c>
      <c r="BE587">
        <v>5</v>
      </c>
      <c r="BF587">
        <v>4</v>
      </c>
      <c r="BG587">
        <v>4</v>
      </c>
      <c r="BH587">
        <f t="shared" si="189"/>
        <v>4</v>
      </c>
      <c r="BI587" t="str">
        <f t="shared" si="190"/>
        <v/>
      </c>
      <c r="BJ587" t="str">
        <f t="shared" si="191"/>
        <v/>
      </c>
      <c r="BK587" t="str">
        <f t="shared" si="192"/>
        <v/>
      </c>
      <c r="BL587" t="str">
        <f t="shared" si="193"/>
        <v/>
      </c>
      <c r="BM587" t="str">
        <f t="shared" si="194"/>
        <v/>
      </c>
      <c r="BN587" t="str">
        <f t="shared" si="195"/>
        <v/>
      </c>
      <c r="BO587" t="str">
        <f t="shared" si="196"/>
        <v/>
      </c>
      <c r="BP587" t="str">
        <f t="shared" si="197"/>
        <v/>
      </c>
      <c r="BQ587" t="str">
        <f t="shared" si="198"/>
        <v/>
      </c>
      <c r="BR587" t="str">
        <f t="shared" si="199"/>
        <v/>
      </c>
      <c r="BS587" t="str">
        <f t="shared" si="200"/>
        <v/>
      </c>
      <c r="BT587" t="str">
        <f t="shared" si="201"/>
        <v/>
      </c>
      <c r="BU587" t="str">
        <f t="shared" si="202"/>
        <v/>
      </c>
      <c r="BV587" t="str">
        <f t="shared" si="203"/>
        <v/>
      </c>
      <c r="BW587">
        <f t="shared" si="204"/>
        <v>4</v>
      </c>
      <c r="BX587">
        <f t="shared" si="205"/>
        <v>1</v>
      </c>
      <c r="BY587">
        <f t="shared" si="206"/>
        <v>1</v>
      </c>
      <c r="BZ587">
        <f t="shared" si="207"/>
        <v>1</v>
      </c>
      <c r="CA587">
        <f t="shared" si="208"/>
        <v>1</v>
      </c>
      <c r="CB587">
        <f t="shared" si="209"/>
        <v>0</v>
      </c>
    </row>
    <row r="588" spans="1:80" x14ac:dyDescent="0.35">
      <c r="A588">
        <v>5.6696948000000003</v>
      </c>
      <c r="B588">
        <v>2011</v>
      </c>
      <c r="C588">
        <v>69</v>
      </c>
      <c r="D588">
        <v>0</v>
      </c>
      <c r="E588">
        <v>1</v>
      </c>
      <c r="F588">
        <v>-9</v>
      </c>
      <c r="G588">
        <v>1</v>
      </c>
      <c r="H588">
        <v>4088</v>
      </c>
      <c r="I588">
        <v>4</v>
      </c>
      <c r="J588">
        <v>1</v>
      </c>
      <c r="K588">
        <v>256368</v>
      </c>
      <c r="L588">
        <v>1</v>
      </c>
      <c r="M588">
        <v>3</v>
      </c>
      <c r="N588">
        <v>2</v>
      </c>
      <c r="O588">
        <v>41071</v>
      </c>
      <c r="P588">
        <v>5856</v>
      </c>
      <c r="Q588">
        <v>40391</v>
      </c>
      <c r="R588">
        <v>2761</v>
      </c>
      <c r="S588">
        <v>41401</v>
      </c>
      <c r="T588">
        <v>44389</v>
      </c>
      <c r="U588">
        <v>4588</v>
      </c>
      <c r="V588">
        <v>78791</v>
      </c>
      <c r="W588">
        <v>5880</v>
      </c>
      <c r="X588">
        <v>28521</v>
      </c>
      <c r="Y588">
        <v>2753</v>
      </c>
      <c r="Z588">
        <v>25000</v>
      </c>
      <c r="AA588">
        <v>29040</v>
      </c>
      <c r="AB588">
        <v>4370</v>
      </c>
      <c r="AC588">
        <v>2724</v>
      </c>
      <c r="AD588">
        <v>3768</v>
      </c>
      <c r="AE588">
        <v>66</v>
      </c>
      <c r="AF588">
        <v>3607</v>
      </c>
      <c r="AG588">
        <v>48</v>
      </c>
      <c r="AH588">
        <v>41</v>
      </c>
      <c r="AI588">
        <v>24</v>
      </c>
      <c r="AJ588">
        <v>3995</v>
      </c>
      <c r="AK588" t="s">
        <v>62</v>
      </c>
      <c r="AL588" t="s">
        <v>62</v>
      </c>
      <c r="AM588" t="s">
        <v>62</v>
      </c>
      <c r="AN588" t="s">
        <v>62</v>
      </c>
      <c r="AO588" t="s">
        <v>62</v>
      </c>
      <c r="AP588" t="s">
        <v>62</v>
      </c>
      <c r="AQ588" t="s">
        <v>62</v>
      </c>
      <c r="AR588" t="s">
        <v>62</v>
      </c>
      <c r="AS588">
        <v>4</v>
      </c>
      <c r="AT588">
        <v>4</v>
      </c>
      <c r="AU588">
        <v>4</v>
      </c>
      <c r="AV588">
        <v>4</v>
      </c>
      <c r="AW588">
        <v>4</v>
      </c>
      <c r="AX588">
        <v>4</v>
      </c>
      <c r="AY588">
        <v>1</v>
      </c>
      <c r="AZ588">
        <v>-99</v>
      </c>
      <c r="BA588">
        <v>-99</v>
      </c>
      <c r="BB588">
        <v>-99</v>
      </c>
      <c r="BC588">
        <v>-99</v>
      </c>
      <c r="BD588">
        <v>-99</v>
      </c>
      <c r="BE588">
        <v>-99</v>
      </c>
      <c r="BF588">
        <v>-99</v>
      </c>
      <c r="BG588">
        <v>-99</v>
      </c>
      <c r="BH588">
        <f t="shared" si="189"/>
        <v>4</v>
      </c>
      <c r="BI588" t="str">
        <f t="shared" si="190"/>
        <v/>
      </c>
      <c r="BJ588" t="str">
        <f t="shared" si="191"/>
        <v/>
      </c>
      <c r="BK588" t="str">
        <f t="shared" si="192"/>
        <v/>
      </c>
      <c r="BL588" t="str">
        <f t="shared" si="193"/>
        <v/>
      </c>
      <c r="BM588" t="str">
        <f t="shared" si="194"/>
        <v/>
      </c>
      <c r="BN588" t="str">
        <f t="shared" si="195"/>
        <v/>
      </c>
      <c r="BO588" t="str">
        <f t="shared" si="196"/>
        <v/>
      </c>
      <c r="BP588" t="str">
        <f t="shared" si="197"/>
        <v/>
      </c>
      <c r="BQ588" t="str">
        <f t="shared" si="198"/>
        <v/>
      </c>
      <c r="BR588" t="str">
        <f t="shared" si="199"/>
        <v/>
      </c>
      <c r="BS588" t="str">
        <f t="shared" si="200"/>
        <v/>
      </c>
      <c r="BT588" t="str">
        <f t="shared" si="201"/>
        <v/>
      </c>
      <c r="BU588" t="str">
        <f t="shared" si="202"/>
        <v/>
      </c>
      <c r="BV588" t="str">
        <f t="shared" si="203"/>
        <v/>
      </c>
      <c r="BW588">
        <f t="shared" si="204"/>
        <v>4</v>
      </c>
      <c r="BX588">
        <f t="shared" si="205"/>
        <v>1</v>
      </c>
      <c r="BY588">
        <f t="shared" si="206"/>
        <v>0</v>
      </c>
      <c r="BZ588">
        <f t="shared" si="207"/>
        <v>1</v>
      </c>
      <c r="CA588">
        <f t="shared" si="208"/>
        <v>1</v>
      </c>
      <c r="CB588">
        <f t="shared" si="209"/>
        <v>0</v>
      </c>
    </row>
    <row r="589" spans="1:80" x14ac:dyDescent="0.35">
      <c r="A589">
        <v>5.6696948000000003</v>
      </c>
      <c r="B589">
        <v>2011</v>
      </c>
      <c r="C589">
        <v>69</v>
      </c>
      <c r="D589">
        <v>0</v>
      </c>
      <c r="E589">
        <v>1</v>
      </c>
      <c r="F589">
        <v>-9</v>
      </c>
      <c r="G589">
        <v>0</v>
      </c>
      <c r="H589">
        <v>6624</v>
      </c>
      <c r="I589">
        <v>13</v>
      </c>
      <c r="J589">
        <v>3</v>
      </c>
      <c r="K589">
        <v>433074</v>
      </c>
      <c r="L589">
        <v>2</v>
      </c>
      <c r="M589">
        <v>-9</v>
      </c>
      <c r="N589">
        <v>6</v>
      </c>
      <c r="O589">
        <v>41401</v>
      </c>
      <c r="P589">
        <v>30401</v>
      </c>
      <c r="Q589">
        <v>4142</v>
      </c>
      <c r="R589">
        <v>27801</v>
      </c>
      <c r="S589">
        <v>45182</v>
      </c>
      <c r="T589" t="s">
        <v>120</v>
      </c>
      <c r="U589">
        <v>99662</v>
      </c>
      <c r="V589">
        <v>4019</v>
      </c>
      <c r="W589">
        <v>53550</v>
      </c>
      <c r="X589">
        <v>33829</v>
      </c>
      <c r="Y589">
        <v>2724</v>
      </c>
      <c r="Z589">
        <v>53081</v>
      </c>
      <c r="AA589">
        <v>4148</v>
      </c>
      <c r="AB589">
        <v>3051</v>
      </c>
      <c r="AC589">
        <v>7242</v>
      </c>
      <c r="AD589">
        <v>3768</v>
      </c>
      <c r="AE589">
        <v>3722</v>
      </c>
      <c r="AF589">
        <v>66</v>
      </c>
      <c r="AG589">
        <v>8847</v>
      </c>
      <c r="AH589">
        <v>8856</v>
      </c>
      <c r="AI589">
        <v>3607</v>
      </c>
      <c r="AJ589">
        <v>40</v>
      </c>
      <c r="AK589">
        <v>24</v>
      </c>
      <c r="AL589">
        <v>46</v>
      </c>
      <c r="AM589" t="s">
        <v>62</v>
      </c>
      <c r="AN589" t="s">
        <v>62</v>
      </c>
      <c r="AO589" t="s">
        <v>62</v>
      </c>
      <c r="AP589" t="s">
        <v>62</v>
      </c>
      <c r="AQ589" t="s">
        <v>62</v>
      </c>
      <c r="AR589" t="s">
        <v>62</v>
      </c>
      <c r="AS589">
        <v>4</v>
      </c>
      <c r="AT589">
        <v>4</v>
      </c>
      <c r="AU589">
        <v>4</v>
      </c>
      <c r="AV589">
        <v>4</v>
      </c>
      <c r="AW589">
        <v>4</v>
      </c>
      <c r="AX589">
        <v>4</v>
      </c>
      <c r="AY589">
        <v>4</v>
      </c>
      <c r="AZ589">
        <v>4</v>
      </c>
      <c r="BA589">
        <v>4</v>
      </c>
      <c r="BB589">
        <v>-99</v>
      </c>
      <c r="BC589">
        <v>-99</v>
      </c>
      <c r="BD589">
        <v>-99</v>
      </c>
      <c r="BE589">
        <v>-99</v>
      </c>
      <c r="BF589">
        <v>-99</v>
      </c>
      <c r="BG589">
        <v>-99</v>
      </c>
      <c r="BH589">
        <f t="shared" si="189"/>
        <v>4</v>
      </c>
      <c r="BI589" t="str">
        <f t="shared" si="190"/>
        <v/>
      </c>
      <c r="BJ589" t="str">
        <f t="shared" si="191"/>
        <v/>
      </c>
      <c r="BK589" t="str">
        <f t="shared" si="192"/>
        <v/>
      </c>
      <c r="BL589" t="str">
        <f t="shared" si="193"/>
        <v/>
      </c>
      <c r="BM589" t="str">
        <f t="shared" si="194"/>
        <v/>
      </c>
      <c r="BN589" t="str">
        <f t="shared" si="195"/>
        <v/>
      </c>
      <c r="BO589" t="str">
        <f t="shared" si="196"/>
        <v/>
      </c>
      <c r="BP589" t="str">
        <f t="shared" si="197"/>
        <v/>
      </c>
      <c r="BQ589" t="str">
        <f t="shared" si="198"/>
        <v/>
      </c>
      <c r="BR589" t="str">
        <f t="shared" si="199"/>
        <v/>
      </c>
      <c r="BS589" t="str">
        <f t="shared" si="200"/>
        <v/>
      </c>
      <c r="BT589" t="str">
        <f t="shared" si="201"/>
        <v/>
      </c>
      <c r="BU589" t="str">
        <f t="shared" si="202"/>
        <v/>
      </c>
      <c r="BV589" t="str">
        <f t="shared" si="203"/>
        <v/>
      </c>
      <c r="BW589">
        <f t="shared" si="204"/>
        <v>4</v>
      </c>
      <c r="BX589">
        <f t="shared" si="205"/>
        <v>1</v>
      </c>
      <c r="BY589">
        <f t="shared" si="206"/>
        <v>0</v>
      </c>
      <c r="BZ589">
        <f t="shared" si="207"/>
        <v>0</v>
      </c>
      <c r="CA589">
        <f t="shared" si="208"/>
        <v>0</v>
      </c>
      <c r="CB589">
        <f t="shared" si="209"/>
        <v>0</v>
      </c>
    </row>
    <row r="590" spans="1:80" x14ac:dyDescent="0.35">
      <c r="A590">
        <v>4.9613437999999999</v>
      </c>
      <c r="B590">
        <v>2011</v>
      </c>
      <c r="C590">
        <v>69</v>
      </c>
      <c r="D590">
        <v>0</v>
      </c>
      <c r="E590">
        <v>1</v>
      </c>
      <c r="F590">
        <v>-9</v>
      </c>
      <c r="G590">
        <v>0</v>
      </c>
      <c r="H590">
        <v>13116</v>
      </c>
      <c r="I590">
        <v>31</v>
      </c>
      <c r="J590">
        <v>1</v>
      </c>
      <c r="K590">
        <v>566743</v>
      </c>
      <c r="L590">
        <v>2</v>
      </c>
      <c r="M590">
        <v>2</v>
      </c>
      <c r="N590">
        <v>6</v>
      </c>
      <c r="O590">
        <v>41071</v>
      </c>
      <c r="P590">
        <v>44422</v>
      </c>
      <c r="Q590">
        <v>4588</v>
      </c>
      <c r="R590">
        <v>42822</v>
      </c>
      <c r="S590">
        <v>9972</v>
      </c>
      <c r="T590">
        <v>41401</v>
      </c>
      <c r="U590">
        <v>412</v>
      </c>
      <c r="V590">
        <v>4019</v>
      </c>
      <c r="W590">
        <v>43889</v>
      </c>
      <c r="X590">
        <v>72989</v>
      </c>
      <c r="Y590">
        <v>25000</v>
      </c>
      <c r="Z590">
        <v>4148</v>
      </c>
      <c r="AA590" t="s">
        <v>63</v>
      </c>
      <c r="AB590">
        <v>4439</v>
      </c>
      <c r="AC590">
        <v>2720</v>
      </c>
      <c r="AD590">
        <v>3768</v>
      </c>
      <c r="AE590">
        <v>3722</v>
      </c>
      <c r="AF590">
        <v>66</v>
      </c>
      <c r="AG590">
        <v>66</v>
      </c>
      <c r="AH590">
        <v>3794</v>
      </c>
      <c r="AI590">
        <v>8841</v>
      </c>
      <c r="AJ590">
        <v>8856</v>
      </c>
      <c r="AK590">
        <v>8856</v>
      </c>
      <c r="AL590">
        <v>3721</v>
      </c>
      <c r="AM590">
        <v>42</v>
      </c>
      <c r="AN590">
        <v>3607</v>
      </c>
      <c r="AO590">
        <v>45</v>
      </c>
      <c r="AP590">
        <v>40</v>
      </c>
      <c r="AQ590">
        <v>8872</v>
      </c>
      <c r="AR590" t="s">
        <v>62</v>
      </c>
      <c r="AS590">
        <v>5</v>
      </c>
      <c r="AT590">
        <v>1</v>
      </c>
      <c r="AU590">
        <v>8</v>
      </c>
      <c r="AV590">
        <v>5</v>
      </c>
      <c r="AW590">
        <v>13</v>
      </c>
      <c r="AX590">
        <v>1</v>
      </c>
      <c r="AY590">
        <v>1</v>
      </c>
      <c r="AZ590">
        <v>5</v>
      </c>
      <c r="BA590">
        <v>5</v>
      </c>
      <c r="BB590">
        <v>5</v>
      </c>
      <c r="BC590">
        <v>8</v>
      </c>
      <c r="BD590">
        <v>8</v>
      </c>
      <c r="BE590">
        <v>8</v>
      </c>
      <c r="BF590">
        <v>2</v>
      </c>
      <c r="BG590">
        <v>-99</v>
      </c>
      <c r="BH590">
        <f t="shared" si="189"/>
        <v>5</v>
      </c>
      <c r="BI590" t="str">
        <f t="shared" si="190"/>
        <v/>
      </c>
      <c r="BJ590" t="str">
        <f t="shared" si="191"/>
        <v/>
      </c>
      <c r="BK590" t="str">
        <f t="shared" si="192"/>
        <v/>
      </c>
      <c r="BL590" t="str">
        <f t="shared" si="193"/>
        <v/>
      </c>
      <c r="BM590" t="str">
        <f t="shared" si="194"/>
        <v/>
      </c>
      <c r="BN590" t="str">
        <f t="shared" si="195"/>
        <v/>
      </c>
      <c r="BO590" t="str">
        <f t="shared" si="196"/>
        <v/>
      </c>
      <c r="BP590" t="str">
        <f t="shared" si="197"/>
        <v/>
      </c>
      <c r="BQ590" t="str">
        <f t="shared" si="198"/>
        <v/>
      </c>
      <c r="BR590" t="str">
        <f t="shared" si="199"/>
        <v/>
      </c>
      <c r="BS590" t="str">
        <f t="shared" si="200"/>
        <v/>
      </c>
      <c r="BT590" t="str">
        <f t="shared" si="201"/>
        <v/>
      </c>
      <c r="BU590" t="str">
        <f t="shared" si="202"/>
        <v/>
      </c>
      <c r="BV590" t="str">
        <f t="shared" si="203"/>
        <v/>
      </c>
      <c r="BW590">
        <f t="shared" si="204"/>
        <v>5</v>
      </c>
      <c r="BX590">
        <f t="shared" si="205"/>
        <v>2</v>
      </c>
      <c r="BY590">
        <f t="shared" si="206"/>
        <v>0</v>
      </c>
      <c r="BZ590">
        <f t="shared" si="207"/>
        <v>1</v>
      </c>
      <c r="CA590">
        <f t="shared" si="208"/>
        <v>1</v>
      </c>
      <c r="CB590">
        <f t="shared" si="209"/>
        <v>0</v>
      </c>
    </row>
    <row r="591" spans="1:80" x14ac:dyDescent="0.35">
      <c r="A591">
        <v>4.6576982999999998</v>
      </c>
      <c r="B591">
        <v>2011</v>
      </c>
      <c r="C591">
        <v>69</v>
      </c>
      <c r="D591">
        <v>1</v>
      </c>
      <c r="E591">
        <v>1</v>
      </c>
      <c r="F591">
        <v>-9</v>
      </c>
      <c r="G591">
        <v>0</v>
      </c>
      <c r="H591">
        <v>17231</v>
      </c>
      <c r="I591">
        <v>4</v>
      </c>
      <c r="J591">
        <v>1</v>
      </c>
      <c r="K591">
        <v>557017</v>
      </c>
      <c r="L591">
        <v>3</v>
      </c>
      <c r="M591">
        <v>1</v>
      </c>
      <c r="N591">
        <v>20</v>
      </c>
      <c r="O591">
        <v>41071</v>
      </c>
      <c r="P591">
        <v>4260</v>
      </c>
      <c r="Q591">
        <v>4240</v>
      </c>
      <c r="R591">
        <v>496</v>
      </c>
      <c r="S591">
        <v>4019</v>
      </c>
      <c r="T591" t="s">
        <v>65</v>
      </c>
      <c r="U591">
        <v>53081</v>
      </c>
      <c r="V591">
        <v>99812</v>
      </c>
      <c r="W591">
        <v>42613</v>
      </c>
      <c r="X591">
        <v>41401</v>
      </c>
      <c r="Y591">
        <v>42611</v>
      </c>
      <c r="Z591">
        <v>4280</v>
      </c>
      <c r="AA591">
        <v>4408</v>
      </c>
      <c r="AB591">
        <v>2720</v>
      </c>
      <c r="AC591">
        <v>5849</v>
      </c>
      <c r="AD591">
        <v>3768</v>
      </c>
      <c r="AE591">
        <v>66</v>
      </c>
      <c r="AF591">
        <v>43</v>
      </c>
      <c r="AG591">
        <v>3778</v>
      </c>
      <c r="AH591">
        <v>24</v>
      </c>
      <c r="AI591">
        <v>55</v>
      </c>
      <c r="AJ591">
        <v>3794</v>
      </c>
      <c r="AK591">
        <v>3607</v>
      </c>
      <c r="AL591">
        <v>48</v>
      </c>
      <c r="AM591">
        <v>3950</v>
      </c>
      <c r="AN591">
        <v>8856</v>
      </c>
      <c r="AO591">
        <v>3722</v>
      </c>
      <c r="AP591" t="s">
        <v>62</v>
      </c>
      <c r="AQ591" t="s">
        <v>62</v>
      </c>
      <c r="AR591" t="s">
        <v>62</v>
      </c>
      <c r="AS591">
        <v>6</v>
      </c>
      <c r="AT591">
        <v>6</v>
      </c>
      <c r="AU591">
        <v>6</v>
      </c>
      <c r="AV591">
        <v>9</v>
      </c>
      <c r="AW591">
        <v>6</v>
      </c>
      <c r="AX591">
        <v>6</v>
      </c>
      <c r="AY591">
        <v>11</v>
      </c>
      <c r="AZ591">
        <v>6</v>
      </c>
      <c r="BA591">
        <v>6</v>
      </c>
      <c r="BB591">
        <v>6</v>
      </c>
      <c r="BC591">
        <v>9</v>
      </c>
      <c r="BD591">
        <v>9</v>
      </c>
      <c r="BE591">
        <v>-99</v>
      </c>
      <c r="BF591">
        <v>-99</v>
      </c>
      <c r="BG591">
        <v>-99</v>
      </c>
      <c r="BH591">
        <f t="shared" si="189"/>
        <v>6</v>
      </c>
      <c r="BI591" t="str">
        <f t="shared" si="190"/>
        <v/>
      </c>
      <c r="BJ591" t="str">
        <f t="shared" si="191"/>
        <v/>
      </c>
      <c r="BK591" t="str">
        <f t="shared" si="192"/>
        <v/>
      </c>
      <c r="BL591" t="str">
        <f t="shared" si="193"/>
        <v/>
      </c>
      <c r="BM591" t="str">
        <f t="shared" si="194"/>
        <v/>
      </c>
      <c r="BN591" t="str">
        <f t="shared" si="195"/>
        <v/>
      </c>
      <c r="BO591" t="str">
        <f t="shared" si="196"/>
        <v/>
      </c>
      <c r="BP591" t="str">
        <f t="shared" si="197"/>
        <v/>
      </c>
      <c r="BQ591" t="str">
        <f t="shared" si="198"/>
        <v/>
      </c>
      <c r="BR591" t="str">
        <f t="shared" si="199"/>
        <v/>
      </c>
      <c r="BS591" t="str">
        <f t="shared" si="200"/>
        <v/>
      </c>
      <c r="BT591" t="str">
        <f t="shared" si="201"/>
        <v/>
      </c>
      <c r="BU591" t="str">
        <f t="shared" si="202"/>
        <v/>
      </c>
      <c r="BV591" t="str">
        <f t="shared" si="203"/>
        <v/>
      </c>
      <c r="BW591">
        <f t="shared" si="204"/>
        <v>6</v>
      </c>
      <c r="BX591">
        <f t="shared" si="205"/>
        <v>1</v>
      </c>
      <c r="BY591">
        <f t="shared" si="206"/>
        <v>0</v>
      </c>
      <c r="BZ591">
        <f t="shared" si="207"/>
        <v>1</v>
      </c>
      <c r="CA591">
        <f t="shared" si="208"/>
        <v>1</v>
      </c>
      <c r="CB591">
        <f t="shared" si="209"/>
        <v>1</v>
      </c>
    </row>
    <row r="592" spans="1:80" x14ac:dyDescent="0.35">
      <c r="A592">
        <v>4.6285534999999998</v>
      </c>
      <c r="B592">
        <v>2011</v>
      </c>
      <c r="C592">
        <v>69</v>
      </c>
      <c r="D592">
        <v>0</v>
      </c>
      <c r="E592">
        <v>1</v>
      </c>
      <c r="F592">
        <v>4</v>
      </c>
      <c r="G592">
        <v>0</v>
      </c>
      <c r="H592">
        <v>24085</v>
      </c>
      <c r="I592">
        <v>27</v>
      </c>
      <c r="J592">
        <v>2</v>
      </c>
      <c r="K592">
        <v>211205</v>
      </c>
      <c r="L592">
        <v>2</v>
      </c>
      <c r="M592">
        <v>2</v>
      </c>
      <c r="N592">
        <v>5</v>
      </c>
      <c r="O592">
        <v>41071</v>
      </c>
      <c r="P592">
        <v>44322</v>
      </c>
      <c r="Q592">
        <v>78551</v>
      </c>
      <c r="R592">
        <v>42823</v>
      </c>
      <c r="S592">
        <v>4271</v>
      </c>
      <c r="T592">
        <v>2752</v>
      </c>
      <c r="U592">
        <v>4142</v>
      </c>
      <c r="V592">
        <v>9980</v>
      </c>
      <c r="W592">
        <v>99811</v>
      </c>
      <c r="X592">
        <v>4280</v>
      </c>
      <c r="Y592">
        <v>4148</v>
      </c>
      <c r="Z592">
        <v>4019</v>
      </c>
      <c r="AA592">
        <v>44029</v>
      </c>
      <c r="AB592">
        <v>41401</v>
      </c>
      <c r="AC592">
        <v>2724</v>
      </c>
      <c r="AD592">
        <v>3768</v>
      </c>
      <c r="AE592">
        <v>3723</v>
      </c>
      <c r="AF592">
        <v>3950</v>
      </c>
      <c r="AG592">
        <v>3990</v>
      </c>
      <c r="AH592">
        <v>46</v>
      </c>
      <c r="AI592">
        <v>41</v>
      </c>
      <c r="AJ592">
        <v>9904</v>
      </c>
      <c r="AK592">
        <v>9671</v>
      </c>
      <c r="AL592">
        <v>9604</v>
      </c>
      <c r="AM592" t="s">
        <v>62</v>
      </c>
      <c r="AN592" t="s">
        <v>62</v>
      </c>
      <c r="AO592" t="s">
        <v>62</v>
      </c>
      <c r="AP592" t="s">
        <v>62</v>
      </c>
      <c r="AQ592" t="s">
        <v>62</v>
      </c>
      <c r="AR592" t="s">
        <v>62</v>
      </c>
      <c r="AS592">
        <v>7</v>
      </c>
      <c r="AT592">
        <v>4</v>
      </c>
      <c r="AU592">
        <v>7</v>
      </c>
      <c r="AV592">
        <v>7</v>
      </c>
      <c r="AW592">
        <v>7</v>
      </c>
      <c r="AX592">
        <v>7</v>
      </c>
      <c r="AY592">
        <v>8</v>
      </c>
      <c r="AZ592">
        <v>7</v>
      </c>
      <c r="BA592">
        <v>7</v>
      </c>
      <c r="BB592">
        <v>-99</v>
      </c>
      <c r="BC592">
        <v>-99</v>
      </c>
      <c r="BD592">
        <v>-99</v>
      </c>
      <c r="BE592">
        <v>-99</v>
      </c>
      <c r="BF592">
        <v>-99</v>
      </c>
      <c r="BG592">
        <v>-99</v>
      </c>
      <c r="BH592">
        <f t="shared" si="189"/>
        <v>7</v>
      </c>
      <c r="BI592" t="str">
        <f t="shared" si="190"/>
        <v/>
      </c>
      <c r="BJ592" t="str">
        <f t="shared" si="191"/>
        <v/>
      </c>
      <c r="BK592" t="str">
        <f t="shared" si="192"/>
        <v/>
      </c>
      <c r="BL592" t="str">
        <f t="shared" si="193"/>
        <v/>
      </c>
      <c r="BM592" t="str">
        <f t="shared" si="194"/>
        <v/>
      </c>
      <c r="BN592" t="str">
        <f t="shared" si="195"/>
        <v/>
      </c>
      <c r="BO592" t="str">
        <f t="shared" si="196"/>
        <v/>
      </c>
      <c r="BP592" t="str">
        <f t="shared" si="197"/>
        <v/>
      </c>
      <c r="BQ592" t="str">
        <f t="shared" si="198"/>
        <v/>
      </c>
      <c r="BR592" t="str">
        <f t="shared" si="199"/>
        <v/>
      </c>
      <c r="BS592" t="str">
        <f t="shared" si="200"/>
        <v/>
      </c>
      <c r="BT592" t="str">
        <f t="shared" si="201"/>
        <v/>
      </c>
      <c r="BU592" t="str">
        <f t="shared" si="202"/>
        <v/>
      </c>
      <c r="BV592" t="str">
        <f t="shared" si="203"/>
        <v/>
      </c>
      <c r="BW592">
        <f t="shared" si="204"/>
        <v>7</v>
      </c>
      <c r="BX592">
        <f t="shared" si="205"/>
        <v>0</v>
      </c>
      <c r="BY592">
        <f t="shared" si="206"/>
        <v>1</v>
      </c>
      <c r="BZ592">
        <f t="shared" si="207"/>
        <v>1</v>
      </c>
      <c r="CA592">
        <f t="shared" si="208"/>
        <v>1</v>
      </c>
      <c r="CB592">
        <f t="shared" si="209"/>
        <v>1</v>
      </c>
    </row>
    <row r="593" spans="1:80" x14ac:dyDescent="0.35">
      <c r="A593">
        <v>4.5922435999999998</v>
      </c>
      <c r="B593">
        <v>2011</v>
      </c>
      <c r="C593">
        <v>69</v>
      </c>
      <c r="D593">
        <v>0</v>
      </c>
      <c r="E593">
        <v>1</v>
      </c>
      <c r="F593">
        <v>3</v>
      </c>
      <c r="G593">
        <v>0</v>
      </c>
      <c r="H593">
        <v>25069</v>
      </c>
      <c r="I593">
        <v>11</v>
      </c>
      <c r="J593">
        <v>1</v>
      </c>
      <c r="K593">
        <v>192057</v>
      </c>
      <c r="L593">
        <v>3</v>
      </c>
      <c r="M593">
        <v>2</v>
      </c>
      <c r="N593">
        <v>6</v>
      </c>
      <c r="O593">
        <v>42843</v>
      </c>
      <c r="P593">
        <v>51884</v>
      </c>
      <c r="Q593">
        <v>40491</v>
      </c>
      <c r="R593">
        <v>25040</v>
      </c>
      <c r="S593">
        <v>5859</v>
      </c>
      <c r="T593">
        <v>4280</v>
      </c>
      <c r="U593">
        <v>2449</v>
      </c>
      <c r="V593" t="s">
        <v>118</v>
      </c>
      <c r="W593">
        <v>41401</v>
      </c>
      <c r="X593">
        <v>4439</v>
      </c>
      <c r="Y593">
        <v>2720</v>
      </c>
      <c r="Z593" t="s">
        <v>83</v>
      </c>
      <c r="AA593">
        <v>2800</v>
      </c>
      <c r="AB593">
        <v>7864</v>
      </c>
      <c r="AC593" t="s">
        <v>61</v>
      </c>
      <c r="AD593">
        <v>3768</v>
      </c>
      <c r="AE593">
        <v>3722</v>
      </c>
      <c r="AF593">
        <v>66</v>
      </c>
      <c r="AG593">
        <v>9604</v>
      </c>
      <c r="AH593">
        <v>9671</v>
      </c>
      <c r="AI593">
        <v>8856</v>
      </c>
      <c r="AJ593" t="s">
        <v>62</v>
      </c>
      <c r="AK593" t="s">
        <v>62</v>
      </c>
      <c r="AL593" t="s">
        <v>62</v>
      </c>
      <c r="AM593" t="s">
        <v>62</v>
      </c>
      <c r="AN593" t="s">
        <v>62</v>
      </c>
      <c r="AO593" t="s">
        <v>62</v>
      </c>
      <c r="AP593" t="s">
        <v>62</v>
      </c>
      <c r="AQ593" t="s">
        <v>62</v>
      </c>
      <c r="AR593" t="s">
        <v>62</v>
      </c>
      <c r="AS593">
        <v>7</v>
      </c>
      <c r="AT593">
        <v>4</v>
      </c>
      <c r="AU593">
        <v>7</v>
      </c>
      <c r="AV593">
        <v>0</v>
      </c>
      <c r="AW593">
        <v>0</v>
      </c>
      <c r="AX593">
        <v>4</v>
      </c>
      <c r="AY593">
        <v>-99</v>
      </c>
      <c r="AZ593">
        <v>-99</v>
      </c>
      <c r="BA593">
        <v>-99</v>
      </c>
      <c r="BB593">
        <v>-99</v>
      </c>
      <c r="BC593">
        <v>-99</v>
      </c>
      <c r="BD593">
        <v>-99</v>
      </c>
      <c r="BE593">
        <v>-99</v>
      </c>
      <c r="BF593">
        <v>-99</v>
      </c>
      <c r="BG593">
        <v>-99</v>
      </c>
      <c r="BH593">
        <f t="shared" si="189"/>
        <v>7</v>
      </c>
      <c r="BI593" t="str">
        <f t="shared" si="190"/>
        <v/>
      </c>
      <c r="BJ593" t="str">
        <f t="shared" si="191"/>
        <v/>
      </c>
      <c r="BK593" t="str">
        <f t="shared" si="192"/>
        <v/>
      </c>
      <c r="BL593" t="str">
        <f t="shared" si="193"/>
        <v/>
      </c>
      <c r="BM593" t="str">
        <f t="shared" si="194"/>
        <v/>
      </c>
      <c r="BN593" t="str">
        <f t="shared" si="195"/>
        <v/>
      </c>
      <c r="BO593" t="str">
        <f t="shared" si="196"/>
        <v/>
      </c>
      <c r="BP593" t="str">
        <f t="shared" si="197"/>
        <v/>
      </c>
      <c r="BQ593" t="str">
        <f t="shared" si="198"/>
        <v/>
      </c>
      <c r="BR593" t="str">
        <f t="shared" si="199"/>
        <v/>
      </c>
      <c r="BS593" t="str">
        <f t="shared" si="200"/>
        <v/>
      </c>
      <c r="BT593" t="str">
        <f t="shared" si="201"/>
        <v/>
      </c>
      <c r="BU593" t="str">
        <f t="shared" si="202"/>
        <v/>
      </c>
      <c r="BV593" t="str">
        <f t="shared" si="203"/>
        <v/>
      </c>
      <c r="BW593">
        <f t="shared" si="204"/>
        <v>7</v>
      </c>
      <c r="BX593">
        <f t="shared" si="205"/>
        <v>1</v>
      </c>
      <c r="BY593">
        <f t="shared" si="206"/>
        <v>0</v>
      </c>
      <c r="BZ593">
        <f t="shared" si="207"/>
        <v>0</v>
      </c>
      <c r="CA593">
        <f t="shared" si="208"/>
        <v>0</v>
      </c>
      <c r="CB593">
        <f t="shared" si="209"/>
        <v>1</v>
      </c>
    </row>
    <row r="594" spans="1:80" x14ac:dyDescent="0.35">
      <c r="A594">
        <v>4.5922435999999998</v>
      </c>
      <c r="B594">
        <v>2011</v>
      </c>
      <c r="C594">
        <v>69</v>
      </c>
      <c r="D594">
        <v>0</v>
      </c>
      <c r="E594">
        <v>1</v>
      </c>
      <c r="F594">
        <v>3</v>
      </c>
      <c r="G594">
        <v>1</v>
      </c>
      <c r="H594">
        <v>36336</v>
      </c>
      <c r="I594">
        <v>21</v>
      </c>
      <c r="J594">
        <v>6</v>
      </c>
      <c r="K594">
        <v>215165</v>
      </c>
      <c r="L594">
        <v>3</v>
      </c>
      <c r="M594">
        <v>2</v>
      </c>
      <c r="N594">
        <v>1</v>
      </c>
      <c r="O594">
        <v>41071</v>
      </c>
      <c r="P594">
        <v>5845</v>
      </c>
      <c r="Q594">
        <v>5119</v>
      </c>
      <c r="R594">
        <v>42822</v>
      </c>
      <c r="S594">
        <v>5853</v>
      </c>
      <c r="T594">
        <v>4142</v>
      </c>
      <c r="U594">
        <v>4280</v>
      </c>
      <c r="V594">
        <v>2761</v>
      </c>
      <c r="W594">
        <v>40390</v>
      </c>
      <c r="X594">
        <v>25000</v>
      </c>
      <c r="Y594">
        <v>41401</v>
      </c>
      <c r="Z594">
        <v>2724</v>
      </c>
      <c r="AA594">
        <v>4552</v>
      </c>
      <c r="AB594">
        <v>412</v>
      </c>
      <c r="AC594">
        <v>53081</v>
      </c>
      <c r="AD594">
        <v>3768</v>
      </c>
      <c r="AE594">
        <v>66</v>
      </c>
      <c r="AF594">
        <v>66</v>
      </c>
      <c r="AG594">
        <v>3722</v>
      </c>
      <c r="AH594">
        <v>3606</v>
      </c>
      <c r="AI594">
        <v>48</v>
      </c>
      <c r="AJ594" t="s">
        <v>62</v>
      </c>
      <c r="AK594" t="s">
        <v>62</v>
      </c>
      <c r="AL594" t="s">
        <v>62</v>
      </c>
      <c r="AM594" t="s">
        <v>62</v>
      </c>
      <c r="AN594" t="s">
        <v>62</v>
      </c>
      <c r="AO594" t="s">
        <v>62</v>
      </c>
      <c r="AP594" t="s">
        <v>62</v>
      </c>
      <c r="AQ594" t="s">
        <v>62</v>
      </c>
      <c r="AR594" t="s">
        <v>62</v>
      </c>
      <c r="AS594">
        <v>11</v>
      </c>
      <c r="AT594">
        <v>3</v>
      </c>
      <c r="AU594">
        <v>11</v>
      </c>
      <c r="AV594">
        <v>3</v>
      </c>
      <c r="AW594">
        <v>3</v>
      </c>
      <c r="AX594">
        <v>3</v>
      </c>
      <c r="AY594">
        <v>-99</v>
      </c>
      <c r="AZ594">
        <v>-99</v>
      </c>
      <c r="BA594">
        <v>-99</v>
      </c>
      <c r="BB594">
        <v>-99</v>
      </c>
      <c r="BC594">
        <v>-99</v>
      </c>
      <c r="BD594">
        <v>-99</v>
      </c>
      <c r="BE594">
        <v>-99</v>
      </c>
      <c r="BF594">
        <v>-99</v>
      </c>
      <c r="BG594">
        <v>-99</v>
      </c>
      <c r="BH594">
        <f t="shared" si="189"/>
        <v>11</v>
      </c>
      <c r="BI594" t="str">
        <f t="shared" si="190"/>
        <v/>
      </c>
      <c r="BJ594" t="str">
        <f t="shared" si="191"/>
        <v/>
      </c>
      <c r="BK594" t="str">
        <f t="shared" si="192"/>
        <v/>
      </c>
      <c r="BL594" t="str">
        <f t="shared" si="193"/>
        <v/>
      </c>
      <c r="BM594" t="str">
        <f t="shared" si="194"/>
        <v/>
      </c>
      <c r="BN594" t="str">
        <f t="shared" si="195"/>
        <v/>
      </c>
      <c r="BO594" t="str">
        <f t="shared" si="196"/>
        <v/>
      </c>
      <c r="BP594" t="str">
        <f t="shared" si="197"/>
        <v/>
      </c>
      <c r="BQ594" t="str">
        <f t="shared" si="198"/>
        <v/>
      </c>
      <c r="BR594" t="str">
        <f t="shared" si="199"/>
        <v/>
      </c>
      <c r="BS594" t="str">
        <f t="shared" si="200"/>
        <v/>
      </c>
      <c r="BT594" t="str">
        <f t="shared" si="201"/>
        <v/>
      </c>
      <c r="BU594" t="str">
        <f t="shared" si="202"/>
        <v/>
      </c>
      <c r="BV594" t="str">
        <f t="shared" si="203"/>
        <v/>
      </c>
      <c r="BW594">
        <f t="shared" si="204"/>
        <v>11</v>
      </c>
      <c r="BX594">
        <f t="shared" si="205"/>
        <v>2</v>
      </c>
      <c r="BY594">
        <f t="shared" si="206"/>
        <v>0</v>
      </c>
      <c r="BZ594">
        <f t="shared" si="207"/>
        <v>1</v>
      </c>
      <c r="CA594">
        <f t="shared" si="208"/>
        <v>1</v>
      </c>
      <c r="CB594">
        <f t="shared" si="209"/>
        <v>1</v>
      </c>
    </row>
    <row r="595" spans="1:80" x14ac:dyDescent="0.35">
      <c r="A595">
        <v>4.5205622999999999</v>
      </c>
      <c r="B595">
        <v>2011</v>
      </c>
      <c r="C595">
        <v>69</v>
      </c>
      <c r="D595">
        <v>-9</v>
      </c>
      <c r="E595">
        <v>1</v>
      </c>
      <c r="F595">
        <v>-9</v>
      </c>
      <c r="G595">
        <v>1</v>
      </c>
      <c r="H595">
        <v>39079</v>
      </c>
      <c r="I595">
        <v>2</v>
      </c>
      <c r="J595">
        <v>-9</v>
      </c>
      <c r="K595">
        <v>145421</v>
      </c>
      <c r="L595">
        <v>4</v>
      </c>
      <c r="M595">
        <v>2</v>
      </c>
      <c r="N595">
        <v>-9</v>
      </c>
      <c r="O595">
        <v>41071</v>
      </c>
      <c r="P595">
        <v>5856</v>
      </c>
      <c r="Q595">
        <v>34982</v>
      </c>
      <c r="R595">
        <v>40391</v>
      </c>
      <c r="S595">
        <v>5849</v>
      </c>
      <c r="T595">
        <v>42732</v>
      </c>
      <c r="U595">
        <v>5119</v>
      </c>
      <c r="V595">
        <v>4254</v>
      </c>
      <c r="W595">
        <v>2761</v>
      </c>
      <c r="X595">
        <v>41401</v>
      </c>
      <c r="Y595">
        <v>4240</v>
      </c>
      <c r="Z595">
        <v>4589</v>
      </c>
      <c r="AA595">
        <v>2724</v>
      </c>
      <c r="AB595">
        <v>4280</v>
      </c>
      <c r="AC595">
        <v>28521</v>
      </c>
      <c r="AD595">
        <v>3768</v>
      </c>
      <c r="AE595">
        <v>3722</v>
      </c>
      <c r="AF595">
        <v>66</v>
      </c>
      <c r="AG595">
        <v>3734</v>
      </c>
      <c r="AH595">
        <v>3606</v>
      </c>
      <c r="AI595">
        <v>45</v>
      </c>
      <c r="AJ595">
        <v>40</v>
      </c>
      <c r="AK595">
        <v>3726</v>
      </c>
      <c r="AL595">
        <v>3727</v>
      </c>
      <c r="AM595">
        <v>3729</v>
      </c>
      <c r="AN595">
        <v>8872</v>
      </c>
      <c r="AO595">
        <v>8853</v>
      </c>
      <c r="AP595">
        <v>8842</v>
      </c>
      <c r="AQ595">
        <v>8856</v>
      </c>
      <c r="AR595">
        <v>9904</v>
      </c>
      <c r="AS595">
        <v>15</v>
      </c>
      <c r="AT595">
        <v>15</v>
      </c>
      <c r="AU595">
        <v>15</v>
      </c>
      <c r="AV595">
        <v>2</v>
      </c>
      <c r="AW595">
        <v>15</v>
      </c>
      <c r="AX595">
        <v>15</v>
      </c>
      <c r="AY595">
        <v>15</v>
      </c>
      <c r="AZ595">
        <v>2</v>
      </c>
      <c r="BA595">
        <v>2</v>
      </c>
      <c r="BB595">
        <v>2</v>
      </c>
      <c r="BC595">
        <v>2</v>
      </c>
      <c r="BD595">
        <v>8</v>
      </c>
      <c r="BE595">
        <v>8</v>
      </c>
      <c r="BF595">
        <v>8</v>
      </c>
      <c r="BG595">
        <v>7</v>
      </c>
      <c r="BH595">
        <f t="shared" si="189"/>
        <v>15</v>
      </c>
      <c r="BI595" t="str">
        <f t="shared" si="190"/>
        <v/>
      </c>
      <c r="BJ595" t="str">
        <f t="shared" si="191"/>
        <v/>
      </c>
      <c r="BK595" t="str">
        <f t="shared" si="192"/>
        <v/>
      </c>
      <c r="BL595" t="str">
        <f t="shared" si="193"/>
        <v/>
      </c>
      <c r="BM595" t="str">
        <f t="shared" si="194"/>
        <v/>
      </c>
      <c r="BN595" t="str">
        <f t="shared" si="195"/>
        <v/>
      </c>
      <c r="BO595" t="str">
        <f t="shared" si="196"/>
        <v/>
      </c>
      <c r="BP595" t="str">
        <f t="shared" si="197"/>
        <v/>
      </c>
      <c r="BQ595" t="str">
        <f t="shared" si="198"/>
        <v/>
      </c>
      <c r="BR595" t="str">
        <f t="shared" si="199"/>
        <v/>
      </c>
      <c r="BS595" t="str">
        <f t="shared" si="200"/>
        <v/>
      </c>
      <c r="BT595" t="str">
        <f t="shared" si="201"/>
        <v/>
      </c>
      <c r="BU595" t="str">
        <f t="shared" si="202"/>
        <v/>
      </c>
      <c r="BV595" t="str">
        <f t="shared" si="203"/>
        <v/>
      </c>
      <c r="BW595">
        <f t="shared" si="204"/>
        <v>15</v>
      </c>
      <c r="BX595">
        <f t="shared" si="205"/>
        <v>1</v>
      </c>
      <c r="BY595">
        <f t="shared" si="206"/>
        <v>0</v>
      </c>
      <c r="BZ595">
        <f t="shared" si="207"/>
        <v>1</v>
      </c>
      <c r="CA595">
        <f t="shared" si="208"/>
        <v>1</v>
      </c>
      <c r="CB595">
        <f t="shared" si="209"/>
        <v>1</v>
      </c>
    </row>
    <row r="596" spans="1:80" x14ac:dyDescent="0.35">
      <c r="A596">
        <v>4.5922435999999998</v>
      </c>
      <c r="B596">
        <v>2011</v>
      </c>
      <c r="C596">
        <v>69</v>
      </c>
      <c r="D596">
        <v>0</v>
      </c>
      <c r="E596">
        <v>1</v>
      </c>
      <c r="F596">
        <v>-9</v>
      </c>
      <c r="G596">
        <v>0</v>
      </c>
      <c r="H596">
        <v>42188</v>
      </c>
      <c r="I596">
        <v>1</v>
      </c>
      <c r="J596">
        <v>1</v>
      </c>
      <c r="K596">
        <v>169055</v>
      </c>
      <c r="L596">
        <v>4</v>
      </c>
      <c r="M596">
        <v>2</v>
      </c>
      <c r="N596">
        <v>1</v>
      </c>
      <c r="O596">
        <v>99602</v>
      </c>
      <c r="P596">
        <v>4241</v>
      </c>
      <c r="Q596">
        <v>389</v>
      </c>
      <c r="R596">
        <v>99592</v>
      </c>
      <c r="S596">
        <v>51881</v>
      </c>
      <c r="T596">
        <v>5119</v>
      </c>
      <c r="U596">
        <v>3481</v>
      </c>
      <c r="V596">
        <v>78551</v>
      </c>
      <c r="W596">
        <v>4275</v>
      </c>
      <c r="X596">
        <v>4280</v>
      </c>
      <c r="Y596">
        <v>9975</v>
      </c>
      <c r="Z596">
        <v>5180</v>
      </c>
      <c r="AA596">
        <v>1124</v>
      </c>
      <c r="AB596">
        <v>5997</v>
      </c>
      <c r="AC596">
        <v>42731</v>
      </c>
      <c r="AD596">
        <v>3522</v>
      </c>
      <c r="AE596">
        <v>311</v>
      </c>
      <c r="AF596">
        <v>3611</v>
      </c>
      <c r="AG596">
        <v>3768</v>
      </c>
      <c r="AH596">
        <v>3961</v>
      </c>
      <c r="AI596">
        <v>9604</v>
      </c>
      <c r="AJ596">
        <v>9672</v>
      </c>
      <c r="AK596">
        <v>9960</v>
      </c>
      <c r="AL596">
        <v>8914</v>
      </c>
      <c r="AM596">
        <v>3321</v>
      </c>
      <c r="AN596" t="s">
        <v>62</v>
      </c>
      <c r="AO596" t="s">
        <v>62</v>
      </c>
      <c r="AP596" t="s">
        <v>62</v>
      </c>
      <c r="AQ596" t="s">
        <v>62</v>
      </c>
      <c r="AR596" t="s">
        <v>62</v>
      </c>
      <c r="AS596">
        <v>0</v>
      </c>
      <c r="AT596">
        <v>65</v>
      </c>
      <c r="AU596">
        <v>0</v>
      </c>
      <c r="AV596">
        <v>71</v>
      </c>
      <c r="AW596">
        <v>0</v>
      </c>
      <c r="AX596">
        <v>0</v>
      </c>
      <c r="AY596">
        <v>0</v>
      </c>
      <c r="AZ596">
        <v>53</v>
      </c>
      <c r="BA596">
        <v>55</v>
      </c>
      <c r="BB596">
        <v>0</v>
      </c>
      <c r="BC596">
        <v>-99</v>
      </c>
      <c r="BD596">
        <v>-99</v>
      </c>
      <c r="BE596">
        <v>-99</v>
      </c>
      <c r="BF596">
        <v>-99</v>
      </c>
      <c r="BG596">
        <v>-99</v>
      </c>
      <c r="BH596" t="str">
        <f t="shared" si="189"/>
        <v/>
      </c>
      <c r="BI596" t="str">
        <f t="shared" si="190"/>
        <v/>
      </c>
      <c r="BJ596" t="str">
        <f t="shared" si="191"/>
        <v/>
      </c>
      <c r="BK596">
        <f t="shared" si="192"/>
        <v>71</v>
      </c>
      <c r="BL596" t="str">
        <f t="shared" si="193"/>
        <v/>
      </c>
      <c r="BM596" t="str">
        <f t="shared" si="194"/>
        <v/>
      </c>
      <c r="BN596" t="str">
        <f t="shared" si="195"/>
        <v/>
      </c>
      <c r="BO596" t="str">
        <f t="shared" si="196"/>
        <v/>
      </c>
      <c r="BP596" t="str">
        <f t="shared" si="197"/>
        <v/>
      </c>
      <c r="BQ596" t="str">
        <f t="shared" si="198"/>
        <v/>
      </c>
      <c r="BR596" t="str">
        <f t="shared" si="199"/>
        <v/>
      </c>
      <c r="BS596" t="str">
        <f t="shared" si="200"/>
        <v/>
      </c>
      <c r="BT596" t="str">
        <f t="shared" si="201"/>
        <v/>
      </c>
      <c r="BU596" t="str">
        <f t="shared" si="202"/>
        <v/>
      </c>
      <c r="BV596" t="str">
        <f t="shared" si="203"/>
        <v/>
      </c>
      <c r="BW596">
        <f t="shared" si="204"/>
        <v>71</v>
      </c>
      <c r="BX596">
        <f t="shared" si="205"/>
        <v>0</v>
      </c>
      <c r="BY596">
        <f t="shared" si="206"/>
        <v>1</v>
      </c>
      <c r="BZ596">
        <f t="shared" si="207"/>
        <v>0</v>
      </c>
      <c r="CA596">
        <f t="shared" si="208"/>
        <v>0</v>
      </c>
      <c r="CB596">
        <f t="shared" si="209"/>
        <v>1</v>
      </c>
    </row>
    <row r="597" spans="1:80" x14ac:dyDescent="0.35">
      <c r="A597">
        <v>4.5746070999999997</v>
      </c>
      <c r="B597">
        <v>2006</v>
      </c>
      <c r="C597">
        <v>70</v>
      </c>
      <c r="D597">
        <v>1</v>
      </c>
      <c r="E597">
        <v>5</v>
      </c>
      <c r="F597">
        <v>4</v>
      </c>
      <c r="G597">
        <v>0</v>
      </c>
      <c r="H597">
        <v>24074</v>
      </c>
      <c r="I597">
        <v>11</v>
      </c>
      <c r="J597">
        <v>6</v>
      </c>
      <c r="K597">
        <v>101890</v>
      </c>
      <c r="L597">
        <v>3</v>
      </c>
      <c r="M597">
        <v>1</v>
      </c>
      <c r="N597">
        <v>20</v>
      </c>
      <c r="O597">
        <v>41401</v>
      </c>
      <c r="P597">
        <v>4148</v>
      </c>
      <c r="Q597">
        <v>4019</v>
      </c>
      <c r="R597">
        <v>2724</v>
      </c>
      <c r="S597" t="s">
        <v>70</v>
      </c>
      <c r="T597" t="s">
        <v>61</v>
      </c>
      <c r="U597" t="s">
        <v>61</v>
      </c>
      <c r="V597" t="s">
        <v>61</v>
      </c>
      <c r="W597" t="s">
        <v>61</v>
      </c>
      <c r="X597" t="s">
        <v>61</v>
      </c>
      <c r="Y597" t="s">
        <v>61</v>
      </c>
      <c r="Z597" t="s">
        <v>61</v>
      </c>
      <c r="AA597" t="s">
        <v>61</v>
      </c>
      <c r="AB597" t="s">
        <v>61</v>
      </c>
      <c r="AC597" t="s">
        <v>61</v>
      </c>
      <c r="AD597">
        <v>3723</v>
      </c>
      <c r="AE597">
        <v>3768</v>
      </c>
      <c r="AF597">
        <v>66</v>
      </c>
      <c r="AG597">
        <v>3607</v>
      </c>
      <c r="AH597">
        <v>48</v>
      </c>
      <c r="AI597">
        <v>41</v>
      </c>
      <c r="AJ597" t="s">
        <v>62</v>
      </c>
      <c r="AK597" t="s">
        <v>62</v>
      </c>
      <c r="AL597" t="s">
        <v>62</v>
      </c>
      <c r="AM597" t="s">
        <v>62</v>
      </c>
      <c r="AN597" t="s">
        <v>62</v>
      </c>
      <c r="AO597" t="s">
        <v>62</v>
      </c>
      <c r="AP597" t="s">
        <v>62</v>
      </c>
      <c r="AQ597" t="s">
        <v>62</v>
      </c>
      <c r="AR597" t="s">
        <v>62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-99</v>
      </c>
      <c r="AZ597">
        <v>-99</v>
      </c>
      <c r="BA597">
        <v>-99</v>
      </c>
      <c r="BB597">
        <v>-99</v>
      </c>
      <c r="BC597">
        <v>-99</v>
      </c>
      <c r="BD597">
        <v>-99</v>
      </c>
      <c r="BE597">
        <v>-99</v>
      </c>
      <c r="BF597">
        <v>-99</v>
      </c>
      <c r="BG597">
        <v>-99</v>
      </c>
      <c r="BH597" t="str">
        <f t="shared" si="189"/>
        <v/>
      </c>
      <c r="BI597">
        <f t="shared" si="190"/>
        <v>0</v>
      </c>
      <c r="BJ597" t="str">
        <f t="shared" si="191"/>
        <v/>
      </c>
      <c r="BK597" t="str">
        <f t="shared" si="192"/>
        <v/>
      </c>
      <c r="BL597" t="str">
        <f t="shared" si="193"/>
        <v/>
      </c>
      <c r="BM597" t="str">
        <f t="shared" si="194"/>
        <v/>
      </c>
      <c r="BN597" t="str">
        <f t="shared" si="195"/>
        <v/>
      </c>
      <c r="BO597" t="str">
        <f t="shared" si="196"/>
        <v/>
      </c>
      <c r="BP597" t="str">
        <f t="shared" si="197"/>
        <v/>
      </c>
      <c r="BQ597" t="str">
        <f t="shared" si="198"/>
        <v/>
      </c>
      <c r="BR597" t="str">
        <f t="shared" si="199"/>
        <v/>
      </c>
      <c r="BS597" t="str">
        <f t="shared" si="200"/>
        <v/>
      </c>
      <c r="BT597" t="str">
        <f t="shared" si="201"/>
        <v/>
      </c>
      <c r="BU597" t="str">
        <f t="shared" si="202"/>
        <v/>
      </c>
      <c r="BV597" t="str">
        <f t="shared" si="203"/>
        <v/>
      </c>
      <c r="BW597">
        <f t="shared" si="204"/>
        <v>0</v>
      </c>
      <c r="BX597">
        <f t="shared" si="205"/>
        <v>1</v>
      </c>
      <c r="BY597">
        <f t="shared" si="206"/>
        <v>0</v>
      </c>
      <c r="BZ597">
        <f t="shared" si="207"/>
        <v>0</v>
      </c>
      <c r="CA597">
        <f t="shared" si="208"/>
        <v>0</v>
      </c>
      <c r="CB597">
        <f t="shared" si="209"/>
        <v>0</v>
      </c>
    </row>
    <row r="598" spans="1:80" x14ac:dyDescent="0.35">
      <c r="A598">
        <v>4.9165448999999999</v>
      </c>
      <c r="B598">
        <v>2008</v>
      </c>
      <c r="C598">
        <v>70</v>
      </c>
      <c r="D598">
        <v>0</v>
      </c>
      <c r="E598">
        <v>1</v>
      </c>
      <c r="F598">
        <v>4</v>
      </c>
      <c r="G598">
        <v>0</v>
      </c>
      <c r="H598">
        <v>36125</v>
      </c>
      <c r="I598">
        <v>1</v>
      </c>
      <c r="J598">
        <v>3</v>
      </c>
      <c r="K598">
        <v>87980</v>
      </c>
      <c r="L598">
        <v>2</v>
      </c>
      <c r="M598">
        <v>3</v>
      </c>
      <c r="N598">
        <v>1</v>
      </c>
      <c r="O598">
        <v>41402</v>
      </c>
      <c r="P598">
        <v>42823</v>
      </c>
      <c r="Q598">
        <v>4111</v>
      </c>
      <c r="R598">
        <v>99812</v>
      </c>
      <c r="S598">
        <v>41401</v>
      </c>
      <c r="T598">
        <v>4280</v>
      </c>
      <c r="U598">
        <v>412</v>
      </c>
      <c r="V598">
        <v>4019</v>
      </c>
      <c r="W598">
        <v>2724</v>
      </c>
      <c r="X598">
        <v>53081</v>
      </c>
      <c r="Y598">
        <v>56400</v>
      </c>
      <c r="Z598" t="s">
        <v>75</v>
      </c>
      <c r="AA598" t="s">
        <v>76</v>
      </c>
      <c r="AB598" t="s">
        <v>61</v>
      </c>
      <c r="AC598" t="s">
        <v>61</v>
      </c>
      <c r="AD598">
        <v>3768</v>
      </c>
      <c r="AE598">
        <v>3722</v>
      </c>
      <c r="AF598">
        <v>66</v>
      </c>
      <c r="AG598">
        <v>8847</v>
      </c>
      <c r="AH598">
        <v>3607</v>
      </c>
      <c r="AI598">
        <v>47</v>
      </c>
      <c r="AJ598">
        <v>41</v>
      </c>
      <c r="AK598">
        <v>8853</v>
      </c>
      <c r="AL598">
        <v>8855</v>
      </c>
      <c r="AM598" t="s">
        <v>62</v>
      </c>
      <c r="AN598" t="s">
        <v>62</v>
      </c>
      <c r="AO598" t="s">
        <v>62</v>
      </c>
      <c r="AP598" t="s">
        <v>62</v>
      </c>
      <c r="AQ598" t="s">
        <v>62</v>
      </c>
      <c r="AR598" t="s">
        <v>62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-99</v>
      </c>
      <c r="BC598">
        <v>-99</v>
      </c>
      <c r="BD598">
        <v>-99</v>
      </c>
      <c r="BE598">
        <v>-99</v>
      </c>
      <c r="BF598">
        <v>-99</v>
      </c>
      <c r="BG598">
        <v>-99</v>
      </c>
      <c r="BH598">
        <f t="shared" si="189"/>
        <v>0</v>
      </c>
      <c r="BI598" t="str">
        <f t="shared" si="190"/>
        <v/>
      </c>
      <c r="BJ598" t="str">
        <f t="shared" si="191"/>
        <v/>
      </c>
      <c r="BK598" t="str">
        <f t="shared" si="192"/>
        <v/>
      </c>
      <c r="BL598" t="str">
        <f t="shared" si="193"/>
        <v/>
      </c>
      <c r="BM598" t="str">
        <f t="shared" si="194"/>
        <v/>
      </c>
      <c r="BN598" t="str">
        <f t="shared" si="195"/>
        <v/>
      </c>
      <c r="BO598" t="str">
        <f t="shared" si="196"/>
        <v/>
      </c>
      <c r="BP598" t="str">
        <f t="shared" si="197"/>
        <v/>
      </c>
      <c r="BQ598" t="str">
        <f t="shared" si="198"/>
        <v/>
      </c>
      <c r="BR598" t="str">
        <f t="shared" si="199"/>
        <v/>
      </c>
      <c r="BS598" t="str">
        <f t="shared" si="200"/>
        <v/>
      </c>
      <c r="BT598" t="str">
        <f t="shared" si="201"/>
        <v/>
      </c>
      <c r="BU598" t="str">
        <f t="shared" si="202"/>
        <v/>
      </c>
      <c r="BV598" t="str">
        <f t="shared" si="203"/>
        <v/>
      </c>
      <c r="BW598">
        <f t="shared" si="204"/>
        <v>0</v>
      </c>
      <c r="BX598">
        <f t="shared" si="205"/>
        <v>1</v>
      </c>
      <c r="BY598">
        <f t="shared" si="206"/>
        <v>0</v>
      </c>
      <c r="BZ598">
        <f t="shared" si="207"/>
        <v>0</v>
      </c>
      <c r="CA598">
        <f t="shared" si="208"/>
        <v>0</v>
      </c>
      <c r="CB598">
        <f t="shared" si="209"/>
        <v>1</v>
      </c>
    </row>
    <row r="599" spans="1:80" x14ac:dyDescent="0.35">
      <c r="A599">
        <v>5.8694335000000004</v>
      </c>
      <c r="B599">
        <v>2009</v>
      </c>
      <c r="C599">
        <v>70</v>
      </c>
      <c r="D599">
        <v>0</v>
      </c>
      <c r="E599">
        <v>1</v>
      </c>
      <c r="F599">
        <v>-9</v>
      </c>
      <c r="G599">
        <v>1</v>
      </c>
      <c r="H599">
        <v>4070</v>
      </c>
      <c r="I599">
        <v>9</v>
      </c>
      <c r="J599">
        <v>1</v>
      </c>
      <c r="K599">
        <v>364071</v>
      </c>
      <c r="L599">
        <v>1</v>
      </c>
      <c r="M599">
        <v>1</v>
      </c>
      <c r="N599">
        <v>1</v>
      </c>
      <c r="O599">
        <v>41071</v>
      </c>
      <c r="P599">
        <v>78551</v>
      </c>
      <c r="Q599">
        <v>99672</v>
      </c>
      <c r="R599">
        <v>43820</v>
      </c>
      <c r="S599">
        <v>2762</v>
      </c>
      <c r="T599">
        <v>4280</v>
      </c>
      <c r="U599">
        <v>41401</v>
      </c>
      <c r="V599">
        <v>2720</v>
      </c>
      <c r="W599" t="s">
        <v>65</v>
      </c>
      <c r="X599">
        <v>79902</v>
      </c>
      <c r="Y599">
        <v>4019</v>
      </c>
      <c r="Z599">
        <v>25000</v>
      </c>
      <c r="AA599">
        <v>2724</v>
      </c>
      <c r="AB599">
        <v>412</v>
      </c>
      <c r="AC599" t="s">
        <v>75</v>
      </c>
      <c r="AD599">
        <v>3768</v>
      </c>
      <c r="AE599">
        <v>3722</v>
      </c>
      <c r="AF599">
        <v>66</v>
      </c>
      <c r="AG599">
        <v>8853</v>
      </c>
      <c r="AH599">
        <v>8856</v>
      </c>
      <c r="AI599">
        <v>9604</v>
      </c>
      <c r="AJ599">
        <v>9671</v>
      </c>
      <c r="AK599">
        <v>3607</v>
      </c>
      <c r="AL599">
        <v>48</v>
      </c>
      <c r="AM599">
        <v>42</v>
      </c>
      <c r="AN599" t="s">
        <v>62</v>
      </c>
      <c r="AO599" t="s">
        <v>62</v>
      </c>
      <c r="AP599" t="s">
        <v>62</v>
      </c>
      <c r="AQ599" t="s">
        <v>62</v>
      </c>
      <c r="AR599" t="s">
        <v>62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-99</v>
      </c>
      <c r="BD599">
        <v>-99</v>
      </c>
      <c r="BE599">
        <v>-99</v>
      </c>
      <c r="BF599">
        <v>-99</v>
      </c>
      <c r="BG599">
        <v>-99</v>
      </c>
      <c r="BH599">
        <f t="shared" si="189"/>
        <v>0</v>
      </c>
      <c r="BI599" t="str">
        <f t="shared" si="190"/>
        <v/>
      </c>
      <c r="BJ599" t="str">
        <f t="shared" si="191"/>
        <v/>
      </c>
      <c r="BK599" t="str">
        <f t="shared" si="192"/>
        <v/>
      </c>
      <c r="BL599" t="str">
        <f t="shared" si="193"/>
        <v/>
      </c>
      <c r="BM599" t="str">
        <f t="shared" si="194"/>
        <v/>
      </c>
      <c r="BN599" t="str">
        <f t="shared" si="195"/>
        <v/>
      </c>
      <c r="BO599" t="str">
        <f t="shared" si="196"/>
        <v/>
      </c>
      <c r="BP599" t="str">
        <f t="shared" si="197"/>
        <v/>
      </c>
      <c r="BQ599" t="str">
        <f t="shared" si="198"/>
        <v/>
      </c>
      <c r="BR599" t="str">
        <f t="shared" si="199"/>
        <v/>
      </c>
      <c r="BS599" t="str">
        <f t="shared" si="200"/>
        <v/>
      </c>
      <c r="BT599" t="str">
        <f t="shared" si="201"/>
        <v/>
      </c>
      <c r="BU599" t="str">
        <f t="shared" si="202"/>
        <v/>
      </c>
      <c r="BV599" t="str">
        <f t="shared" si="203"/>
        <v/>
      </c>
      <c r="BW599">
        <f t="shared" si="204"/>
        <v>0</v>
      </c>
      <c r="BX599">
        <f t="shared" si="205"/>
        <v>1</v>
      </c>
      <c r="BY599">
        <f t="shared" si="206"/>
        <v>1</v>
      </c>
      <c r="BZ599">
        <f t="shared" si="207"/>
        <v>1</v>
      </c>
      <c r="CA599">
        <f t="shared" si="208"/>
        <v>1</v>
      </c>
      <c r="CB599">
        <f t="shared" si="209"/>
        <v>1</v>
      </c>
    </row>
    <row r="600" spans="1:80" x14ac:dyDescent="0.35">
      <c r="A600">
        <v>4.6981218</v>
      </c>
      <c r="B600">
        <v>2009</v>
      </c>
      <c r="C600">
        <v>70</v>
      </c>
      <c r="D600">
        <v>0</v>
      </c>
      <c r="E600">
        <v>1</v>
      </c>
      <c r="F600">
        <v>3</v>
      </c>
      <c r="G600">
        <v>0</v>
      </c>
      <c r="H600">
        <v>17223</v>
      </c>
      <c r="I600">
        <v>14</v>
      </c>
      <c r="J600">
        <v>4</v>
      </c>
      <c r="K600">
        <v>405354</v>
      </c>
      <c r="L600">
        <v>4</v>
      </c>
      <c r="M600">
        <v>3</v>
      </c>
      <c r="N600">
        <v>1</v>
      </c>
      <c r="O600">
        <v>41401</v>
      </c>
      <c r="P600">
        <v>42822</v>
      </c>
      <c r="Q600">
        <v>41402</v>
      </c>
      <c r="R600">
        <v>4139</v>
      </c>
      <c r="S600">
        <v>4148</v>
      </c>
      <c r="T600">
        <v>4280</v>
      </c>
      <c r="U600">
        <v>4019</v>
      </c>
      <c r="V600">
        <v>2724</v>
      </c>
      <c r="W600">
        <v>2851</v>
      </c>
      <c r="X600" t="s">
        <v>61</v>
      </c>
      <c r="Y600" t="s">
        <v>61</v>
      </c>
      <c r="Z600" t="s">
        <v>61</v>
      </c>
      <c r="AA600" t="s">
        <v>61</v>
      </c>
      <c r="AB600" t="s">
        <v>61</v>
      </c>
      <c r="AC600" t="s">
        <v>61</v>
      </c>
      <c r="AD600">
        <v>3768</v>
      </c>
      <c r="AE600">
        <v>66</v>
      </c>
      <c r="AF600">
        <v>3615</v>
      </c>
      <c r="AG600">
        <v>8853</v>
      </c>
      <c r="AH600">
        <v>40</v>
      </c>
      <c r="AI600">
        <v>8855</v>
      </c>
      <c r="AJ600" t="s">
        <v>62</v>
      </c>
      <c r="AK600" t="s">
        <v>62</v>
      </c>
      <c r="AL600" t="s">
        <v>62</v>
      </c>
      <c r="AM600" t="s">
        <v>62</v>
      </c>
      <c r="AN600" t="s">
        <v>62</v>
      </c>
      <c r="AO600" t="s">
        <v>62</v>
      </c>
      <c r="AP600" t="s">
        <v>62</v>
      </c>
      <c r="AQ600" t="s">
        <v>62</v>
      </c>
      <c r="AR600" t="s">
        <v>62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-99</v>
      </c>
      <c r="AZ600">
        <v>-99</v>
      </c>
      <c r="BA600">
        <v>-99</v>
      </c>
      <c r="BB600">
        <v>-99</v>
      </c>
      <c r="BC600">
        <v>-99</v>
      </c>
      <c r="BD600">
        <v>-99</v>
      </c>
      <c r="BE600">
        <v>-99</v>
      </c>
      <c r="BF600">
        <v>-99</v>
      </c>
      <c r="BG600">
        <v>-99</v>
      </c>
      <c r="BH600">
        <f t="shared" si="189"/>
        <v>0</v>
      </c>
      <c r="BI600" t="str">
        <f t="shared" si="190"/>
        <v/>
      </c>
      <c r="BJ600" t="str">
        <f t="shared" si="191"/>
        <v/>
      </c>
      <c r="BK600" t="str">
        <f t="shared" si="192"/>
        <v/>
      </c>
      <c r="BL600" t="str">
        <f t="shared" si="193"/>
        <v/>
      </c>
      <c r="BM600" t="str">
        <f t="shared" si="194"/>
        <v/>
      </c>
      <c r="BN600" t="str">
        <f t="shared" si="195"/>
        <v/>
      </c>
      <c r="BO600" t="str">
        <f t="shared" si="196"/>
        <v/>
      </c>
      <c r="BP600" t="str">
        <f t="shared" si="197"/>
        <v/>
      </c>
      <c r="BQ600" t="str">
        <f t="shared" si="198"/>
        <v/>
      </c>
      <c r="BR600" t="str">
        <f t="shared" si="199"/>
        <v/>
      </c>
      <c r="BS600" t="str">
        <f t="shared" si="200"/>
        <v/>
      </c>
      <c r="BT600" t="str">
        <f t="shared" si="201"/>
        <v/>
      </c>
      <c r="BU600" t="str">
        <f t="shared" si="202"/>
        <v/>
      </c>
      <c r="BV600" t="str">
        <f t="shared" si="203"/>
        <v/>
      </c>
      <c r="BW600">
        <f t="shared" si="204"/>
        <v>0</v>
      </c>
      <c r="BX600">
        <f t="shared" si="205"/>
        <v>1</v>
      </c>
      <c r="BY600">
        <f t="shared" si="206"/>
        <v>0</v>
      </c>
      <c r="BZ600">
        <f t="shared" si="207"/>
        <v>0</v>
      </c>
      <c r="CA600">
        <f t="shared" si="208"/>
        <v>0</v>
      </c>
      <c r="CB600">
        <f t="shared" si="209"/>
        <v>1</v>
      </c>
    </row>
    <row r="601" spans="1:80" x14ac:dyDescent="0.35">
      <c r="A601">
        <v>3.8217538000000002</v>
      </c>
      <c r="B601">
        <v>2009</v>
      </c>
      <c r="C601">
        <v>70</v>
      </c>
      <c r="D601">
        <v>0</v>
      </c>
      <c r="E601">
        <v>1</v>
      </c>
      <c r="F601">
        <v>-9</v>
      </c>
      <c r="G601">
        <v>0</v>
      </c>
      <c r="H601">
        <v>33028</v>
      </c>
      <c r="I601">
        <v>8</v>
      </c>
      <c r="J601">
        <v>1</v>
      </c>
      <c r="K601">
        <v>139476</v>
      </c>
      <c r="L601">
        <v>3</v>
      </c>
      <c r="M601">
        <v>1</v>
      </c>
      <c r="N601">
        <v>5</v>
      </c>
      <c r="O601">
        <v>41071</v>
      </c>
      <c r="P601">
        <v>78551</v>
      </c>
      <c r="Q601">
        <v>4280</v>
      </c>
      <c r="R601">
        <v>4275</v>
      </c>
      <c r="S601">
        <v>41401</v>
      </c>
      <c r="T601">
        <v>41071</v>
      </c>
      <c r="U601" t="s">
        <v>61</v>
      </c>
      <c r="V601" t="s">
        <v>61</v>
      </c>
      <c r="W601" t="s">
        <v>61</v>
      </c>
      <c r="X601" t="s">
        <v>61</v>
      </c>
      <c r="Y601" t="s">
        <v>61</v>
      </c>
      <c r="Z601" t="s">
        <v>61</v>
      </c>
      <c r="AA601" t="s">
        <v>61</v>
      </c>
      <c r="AB601" t="s">
        <v>61</v>
      </c>
      <c r="AC601" t="s">
        <v>61</v>
      </c>
      <c r="AD601">
        <v>3768</v>
      </c>
      <c r="AE601">
        <v>66</v>
      </c>
      <c r="AF601">
        <v>9604</v>
      </c>
      <c r="AG601">
        <v>9960</v>
      </c>
      <c r="AH601">
        <v>3606</v>
      </c>
      <c r="AI601">
        <v>47</v>
      </c>
      <c r="AJ601">
        <v>40</v>
      </c>
      <c r="AK601">
        <v>9920</v>
      </c>
      <c r="AL601" t="s">
        <v>62</v>
      </c>
      <c r="AM601" t="s">
        <v>62</v>
      </c>
      <c r="AN601" t="s">
        <v>62</v>
      </c>
      <c r="AO601" t="s">
        <v>62</v>
      </c>
      <c r="AP601" t="s">
        <v>62</v>
      </c>
      <c r="AQ601" t="s">
        <v>62</v>
      </c>
      <c r="AR601" t="s">
        <v>62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-99</v>
      </c>
      <c r="BB601">
        <v>-99</v>
      </c>
      <c r="BC601">
        <v>-99</v>
      </c>
      <c r="BD601">
        <v>-99</v>
      </c>
      <c r="BE601">
        <v>-99</v>
      </c>
      <c r="BF601">
        <v>-99</v>
      </c>
      <c r="BG601">
        <v>-99</v>
      </c>
      <c r="BH601">
        <f t="shared" si="189"/>
        <v>0</v>
      </c>
      <c r="BI601" t="str">
        <f t="shared" si="190"/>
        <v/>
      </c>
      <c r="BJ601" t="str">
        <f t="shared" si="191"/>
        <v/>
      </c>
      <c r="BK601" t="str">
        <f t="shared" si="192"/>
        <v/>
      </c>
      <c r="BL601" t="str">
        <f t="shared" si="193"/>
        <v/>
      </c>
      <c r="BM601" t="str">
        <f t="shared" si="194"/>
        <v/>
      </c>
      <c r="BN601" t="str">
        <f t="shared" si="195"/>
        <v/>
      </c>
      <c r="BO601" t="str">
        <f t="shared" si="196"/>
        <v/>
      </c>
      <c r="BP601" t="str">
        <f t="shared" si="197"/>
        <v/>
      </c>
      <c r="BQ601" t="str">
        <f t="shared" si="198"/>
        <v/>
      </c>
      <c r="BR601" t="str">
        <f t="shared" si="199"/>
        <v/>
      </c>
      <c r="BS601" t="str">
        <f t="shared" si="200"/>
        <v/>
      </c>
      <c r="BT601" t="str">
        <f t="shared" si="201"/>
        <v/>
      </c>
      <c r="BU601" t="str">
        <f t="shared" si="202"/>
        <v/>
      </c>
      <c r="BV601" t="str">
        <f t="shared" si="203"/>
        <v/>
      </c>
      <c r="BW601">
        <f t="shared" si="204"/>
        <v>0</v>
      </c>
      <c r="BX601">
        <f t="shared" si="205"/>
        <v>1</v>
      </c>
      <c r="BY601">
        <f t="shared" si="206"/>
        <v>1</v>
      </c>
      <c r="BZ601">
        <f t="shared" si="207"/>
        <v>2</v>
      </c>
      <c r="CA601">
        <f t="shared" si="208"/>
        <v>2</v>
      </c>
      <c r="CB601">
        <f t="shared" si="209"/>
        <v>1</v>
      </c>
    </row>
    <row r="602" spans="1:80" x14ac:dyDescent="0.35">
      <c r="A602">
        <v>4.6981218</v>
      </c>
      <c r="B602">
        <v>2009</v>
      </c>
      <c r="C602">
        <v>70</v>
      </c>
      <c r="D602">
        <v>0</v>
      </c>
      <c r="E602">
        <v>1</v>
      </c>
      <c r="F602">
        <v>-9</v>
      </c>
      <c r="G602">
        <v>1</v>
      </c>
      <c r="H602">
        <v>39026</v>
      </c>
      <c r="I602">
        <v>14</v>
      </c>
      <c r="J602">
        <v>-9</v>
      </c>
      <c r="K602">
        <v>169878</v>
      </c>
      <c r="L602">
        <v>3</v>
      </c>
      <c r="M602">
        <v>1</v>
      </c>
      <c r="N602">
        <v>1</v>
      </c>
      <c r="O602">
        <v>41011</v>
      </c>
      <c r="P602">
        <v>51881</v>
      </c>
      <c r="Q602">
        <v>2866</v>
      </c>
      <c r="R602">
        <v>41519</v>
      </c>
      <c r="S602">
        <v>389</v>
      </c>
      <c r="T602">
        <v>11289</v>
      </c>
      <c r="U602">
        <v>28800</v>
      </c>
      <c r="V602">
        <v>48241</v>
      </c>
      <c r="W602">
        <v>2630</v>
      </c>
      <c r="X602">
        <v>99592</v>
      </c>
      <c r="Y602">
        <v>78552</v>
      </c>
      <c r="Z602">
        <v>5070</v>
      </c>
      <c r="AA602">
        <v>1125</v>
      </c>
      <c r="AB602">
        <v>5845</v>
      </c>
      <c r="AC602">
        <v>570</v>
      </c>
      <c r="AD602">
        <v>3768</v>
      </c>
      <c r="AE602">
        <v>3764</v>
      </c>
      <c r="AF602">
        <v>9672</v>
      </c>
      <c r="AG602">
        <v>3891</v>
      </c>
      <c r="AH602">
        <v>3895</v>
      </c>
      <c r="AI602">
        <v>17</v>
      </c>
      <c r="AJ602" t="s">
        <v>62</v>
      </c>
      <c r="AK602" t="s">
        <v>62</v>
      </c>
      <c r="AL602" t="s">
        <v>62</v>
      </c>
      <c r="AM602" t="s">
        <v>62</v>
      </c>
      <c r="AN602" t="s">
        <v>62</v>
      </c>
      <c r="AO602" t="s">
        <v>62</v>
      </c>
      <c r="AP602" t="s">
        <v>62</v>
      </c>
      <c r="AQ602" t="s">
        <v>62</v>
      </c>
      <c r="AR602" t="s">
        <v>62</v>
      </c>
      <c r="AS602">
        <v>0</v>
      </c>
      <c r="AT602">
        <v>2</v>
      </c>
      <c r="AU602">
        <v>0</v>
      </c>
      <c r="AV602">
        <v>0</v>
      </c>
      <c r="AW602">
        <v>4</v>
      </c>
      <c r="AX602">
        <v>0</v>
      </c>
      <c r="AY602">
        <v>-99</v>
      </c>
      <c r="AZ602">
        <v>-99</v>
      </c>
      <c r="BA602">
        <v>-99</v>
      </c>
      <c r="BB602">
        <v>-99</v>
      </c>
      <c r="BC602">
        <v>-99</v>
      </c>
      <c r="BD602">
        <v>-99</v>
      </c>
      <c r="BE602">
        <v>-99</v>
      </c>
      <c r="BF602">
        <v>-99</v>
      </c>
      <c r="BG602">
        <v>-99</v>
      </c>
      <c r="BH602">
        <f t="shared" si="189"/>
        <v>0</v>
      </c>
      <c r="BI602" t="str">
        <f t="shared" si="190"/>
        <v/>
      </c>
      <c r="BJ602" t="str">
        <f t="shared" si="191"/>
        <v/>
      </c>
      <c r="BK602" t="str">
        <f t="shared" si="192"/>
        <v/>
      </c>
      <c r="BL602" t="str">
        <f t="shared" si="193"/>
        <v/>
      </c>
      <c r="BM602" t="str">
        <f t="shared" si="194"/>
        <v/>
      </c>
      <c r="BN602" t="str">
        <f t="shared" si="195"/>
        <v/>
      </c>
      <c r="BO602" t="str">
        <f t="shared" si="196"/>
        <v/>
      </c>
      <c r="BP602" t="str">
        <f t="shared" si="197"/>
        <v/>
      </c>
      <c r="BQ602" t="str">
        <f t="shared" si="198"/>
        <v/>
      </c>
      <c r="BR602" t="str">
        <f t="shared" si="199"/>
        <v/>
      </c>
      <c r="BS602" t="str">
        <f t="shared" si="200"/>
        <v/>
      </c>
      <c r="BT602" t="str">
        <f t="shared" si="201"/>
        <v/>
      </c>
      <c r="BU602" t="str">
        <f t="shared" si="202"/>
        <v/>
      </c>
      <c r="BV602" t="str">
        <f t="shared" si="203"/>
        <v/>
      </c>
      <c r="BW602">
        <f t="shared" si="204"/>
        <v>0</v>
      </c>
      <c r="BX602">
        <f t="shared" si="205"/>
        <v>0</v>
      </c>
      <c r="BY602">
        <f t="shared" si="206"/>
        <v>0</v>
      </c>
      <c r="BZ602">
        <f t="shared" si="207"/>
        <v>1</v>
      </c>
      <c r="CA602">
        <f t="shared" si="208"/>
        <v>1</v>
      </c>
      <c r="CB602">
        <f t="shared" si="209"/>
        <v>0</v>
      </c>
    </row>
    <row r="603" spans="1:80" x14ac:dyDescent="0.35">
      <c r="A603">
        <v>4.6981218</v>
      </c>
      <c r="B603">
        <v>2009</v>
      </c>
      <c r="C603">
        <v>70</v>
      </c>
      <c r="D603">
        <v>0</v>
      </c>
      <c r="E603">
        <v>1</v>
      </c>
      <c r="F603">
        <v>-9</v>
      </c>
      <c r="G603">
        <v>0</v>
      </c>
      <c r="H603">
        <v>39047</v>
      </c>
      <c r="I603">
        <v>14</v>
      </c>
      <c r="J603">
        <v>-9</v>
      </c>
      <c r="K603">
        <v>253641</v>
      </c>
      <c r="L603">
        <v>3</v>
      </c>
      <c r="M603">
        <v>2</v>
      </c>
      <c r="N603">
        <v>5</v>
      </c>
      <c r="O603">
        <v>42731</v>
      </c>
      <c r="P603">
        <v>78551</v>
      </c>
      <c r="Q603">
        <v>41519</v>
      </c>
      <c r="R603">
        <v>42290</v>
      </c>
      <c r="S603">
        <v>2767</v>
      </c>
      <c r="T603">
        <v>5849</v>
      </c>
      <c r="U603">
        <v>99812</v>
      </c>
      <c r="V603">
        <v>3051</v>
      </c>
      <c r="W603" t="s">
        <v>61</v>
      </c>
      <c r="X603" t="s">
        <v>61</v>
      </c>
      <c r="Y603" t="s">
        <v>61</v>
      </c>
      <c r="Z603" t="s">
        <v>61</v>
      </c>
      <c r="AA603" t="s">
        <v>61</v>
      </c>
      <c r="AB603" t="s">
        <v>61</v>
      </c>
      <c r="AC603" t="s">
        <v>61</v>
      </c>
      <c r="AD603">
        <v>3768</v>
      </c>
      <c r="AE603">
        <v>8857</v>
      </c>
      <c r="AF603">
        <v>9672</v>
      </c>
      <c r="AG603">
        <v>9604</v>
      </c>
      <c r="AH603">
        <v>3893</v>
      </c>
      <c r="AI603">
        <v>9904</v>
      </c>
      <c r="AJ603">
        <v>9905</v>
      </c>
      <c r="AK603" t="s">
        <v>62</v>
      </c>
      <c r="AL603" t="s">
        <v>62</v>
      </c>
      <c r="AM603" t="s">
        <v>62</v>
      </c>
      <c r="AN603" t="s">
        <v>62</v>
      </c>
      <c r="AO603" t="s">
        <v>62</v>
      </c>
      <c r="AP603" t="s">
        <v>62</v>
      </c>
      <c r="AQ603" t="s">
        <v>62</v>
      </c>
      <c r="AR603" t="s">
        <v>62</v>
      </c>
      <c r="AS603">
        <v>1</v>
      </c>
      <c r="AT603">
        <v>-99</v>
      </c>
      <c r="AU603">
        <v>-99</v>
      </c>
      <c r="AV603">
        <v>-99</v>
      </c>
      <c r="AW603">
        <v>-99</v>
      </c>
      <c r="AX603">
        <v>-99</v>
      </c>
      <c r="AY603">
        <v>-99</v>
      </c>
      <c r="AZ603">
        <v>-99</v>
      </c>
      <c r="BA603">
        <v>-99</v>
      </c>
      <c r="BB603">
        <v>-99</v>
      </c>
      <c r="BC603">
        <v>-99</v>
      </c>
      <c r="BD603">
        <v>-99</v>
      </c>
      <c r="BE603">
        <v>-99</v>
      </c>
      <c r="BF603">
        <v>-99</v>
      </c>
      <c r="BG603">
        <v>-99</v>
      </c>
      <c r="BH603">
        <f t="shared" si="189"/>
        <v>1</v>
      </c>
      <c r="BI603" t="str">
        <f t="shared" si="190"/>
        <v/>
      </c>
      <c r="BJ603" t="str">
        <f t="shared" si="191"/>
        <v/>
      </c>
      <c r="BK603" t="str">
        <f t="shared" si="192"/>
        <v/>
      </c>
      <c r="BL603" t="str">
        <f t="shared" si="193"/>
        <v/>
      </c>
      <c r="BM603" t="str">
        <f t="shared" si="194"/>
        <v/>
      </c>
      <c r="BN603" t="str">
        <f t="shared" si="195"/>
        <v/>
      </c>
      <c r="BO603" t="str">
        <f t="shared" si="196"/>
        <v/>
      </c>
      <c r="BP603" t="str">
        <f t="shared" si="197"/>
        <v/>
      </c>
      <c r="BQ603" t="str">
        <f t="shared" si="198"/>
        <v/>
      </c>
      <c r="BR603" t="str">
        <f t="shared" si="199"/>
        <v/>
      </c>
      <c r="BS603" t="str">
        <f t="shared" si="200"/>
        <v/>
      </c>
      <c r="BT603" t="str">
        <f t="shared" si="201"/>
        <v/>
      </c>
      <c r="BU603" t="str">
        <f t="shared" si="202"/>
        <v/>
      </c>
      <c r="BV603" t="str">
        <f t="shared" si="203"/>
        <v/>
      </c>
      <c r="BW603">
        <f t="shared" si="204"/>
        <v>1</v>
      </c>
      <c r="BX603">
        <f t="shared" si="205"/>
        <v>0</v>
      </c>
      <c r="BY603">
        <f t="shared" si="206"/>
        <v>1</v>
      </c>
      <c r="BZ603">
        <f t="shared" si="207"/>
        <v>0</v>
      </c>
      <c r="CA603">
        <f t="shared" si="208"/>
        <v>0</v>
      </c>
      <c r="CB603">
        <f t="shared" si="209"/>
        <v>0</v>
      </c>
    </row>
    <row r="604" spans="1:80" x14ac:dyDescent="0.35">
      <c r="A604">
        <v>5.3693093999999997</v>
      </c>
      <c r="B604">
        <v>2010</v>
      </c>
      <c r="C604">
        <v>70</v>
      </c>
      <c r="D604">
        <v>0</v>
      </c>
      <c r="E604">
        <v>1</v>
      </c>
      <c r="F604">
        <v>-9</v>
      </c>
      <c r="G604">
        <v>0</v>
      </c>
      <c r="H604">
        <v>12266</v>
      </c>
      <c r="I604">
        <v>3</v>
      </c>
      <c r="J604">
        <v>1</v>
      </c>
      <c r="K604">
        <v>237243</v>
      </c>
      <c r="L604">
        <v>1</v>
      </c>
      <c r="M604">
        <v>2</v>
      </c>
      <c r="N604">
        <v>1</v>
      </c>
      <c r="O604">
        <v>41401</v>
      </c>
      <c r="P604">
        <v>41071</v>
      </c>
      <c r="Q604" t="s">
        <v>75</v>
      </c>
      <c r="R604" t="s">
        <v>64</v>
      </c>
      <c r="S604">
        <v>4019</v>
      </c>
      <c r="T604">
        <v>2724</v>
      </c>
      <c r="U604" t="s">
        <v>68</v>
      </c>
      <c r="V604" t="s">
        <v>61</v>
      </c>
      <c r="W604" t="s">
        <v>61</v>
      </c>
      <c r="X604" t="s">
        <v>61</v>
      </c>
      <c r="Y604" t="s">
        <v>61</v>
      </c>
      <c r="Z604" t="s">
        <v>61</v>
      </c>
      <c r="AA604" t="s">
        <v>61</v>
      </c>
      <c r="AB604" t="s">
        <v>61</v>
      </c>
      <c r="AC604" t="s">
        <v>61</v>
      </c>
      <c r="AD604">
        <v>3768</v>
      </c>
      <c r="AE604">
        <v>66</v>
      </c>
      <c r="AF604">
        <v>3607</v>
      </c>
      <c r="AG604">
        <v>46</v>
      </c>
      <c r="AH604">
        <v>41</v>
      </c>
      <c r="AI604">
        <v>44</v>
      </c>
      <c r="AJ604">
        <v>9744</v>
      </c>
      <c r="AK604" t="s">
        <v>62</v>
      </c>
      <c r="AL604" t="s">
        <v>62</v>
      </c>
      <c r="AM604" t="s">
        <v>62</v>
      </c>
      <c r="AN604" t="s">
        <v>62</v>
      </c>
      <c r="AO604" t="s">
        <v>62</v>
      </c>
      <c r="AP604" t="s">
        <v>62</v>
      </c>
      <c r="AQ604" t="s">
        <v>62</v>
      </c>
      <c r="AR604" t="s">
        <v>62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-99</v>
      </c>
      <c r="BA604">
        <v>-99</v>
      </c>
      <c r="BB604">
        <v>-99</v>
      </c>
      <c r="BC604">
        <v>-99</v>
      </c>
      <c r="BD604">
        <v>-99</v>
      </c>
      <c r="BE604">
        <v>-99</v>
      </c>
      <c r="BF604">
        <v>-99</v>
      </c>
      <c r="BG604">
        <v>-99</v>
      </c>
      <c r="BH604">
        <f t="shared" si="189"/>
        <v>1</v>
      </c>
      <c r="BI604" t="str">
        <f t="shared" si="190"/>
        <v/>
      </c>
      <c r="BJ604" t="str">
        <f t="shared" si="191"/>
        <v/>
      </c>
      <c r="BK604" t="str">
        <f t="shared" si="192"/>
        <v/>
      </c>
      <c r="BL604" t="str">
        <f t="shared" si="193"/>
        <v/>
      </c>
      <c r="BM604" t="str">
        <f t="shared" si="194"/>
        <v/>
      </c>
      <c r="BN604" t="str">
        <f t="shared" si="195"/>
        <v/>
      </c>
      <c r="BO604" t="str">
        <f t="shared" si="196"/>
        <v/>
      </c>
      <c r="BP604" t="str">
        <f t="shared" si="197"/>
        <v/>
      </c>
      <c r="BQ604" t="str">
        <f t="shared" si="198"/>
        <v/>
      </c>
      <c r="BR604" t="str">
        <f t="shared" si="199"/>
        <v/>
      </c>
      <c r="BS604" t="str">
        <f t="shared" si="200"/>
        <v/>
      </c>
      <c r="BT604" t="str">
        <f t="shared" si="201"/>
        <v/>
      </c>
      <c r="BU604" t="str">
        <f t="shared" si="202"/>
        <v/>
      </c>
      <c r="BV604" t="str">
        <f t="shared" si="203"/>
        <v/>
      </c>
      <c r="BW604">
        <f t="shared" si="204"/>
        <v>1</v>
      </c>
      <c r="BX604">
        <f t="shared" si="205"/>
        <v>1</v>
      </c>
      <c r="BY604">
        <f t="shared" si="206"/>
        <v>0</v>
      </c>
      <c r="BZ604">
        <f t="shared" si="207"/>
        <v>1</v>
      </c>
      <c r="CA604">
        <f t="shared" si="208"/>
        <v>1</v>
      </c>
      <c r="CB604">
        <f t="shared" si="209"/>
        <v>0</v>
      </c>
    </row>
    <row r="605" spans="1:80" x14ac:dyDescent="0.35">
      <c r="A605">
        <v>5.5324670999999999</v>
      </c>
      <c r="B605">
        <v>2010</v>
      </c>
      <c r="C605">
        <v>70</v>
      </c>
      <c r="D605">
        <v>1</v>
      </c>
      <c r="E605">
        <v>1</v>
      </c>
      <c r="F605">
        <v>-9</v>
      </c>
      <c r="G605">
        <v>1</v>
      </c>
      <c r="H605">
        <v>13116</v>
      </c>
      <c r="I605">
        <v>20</v>
      </c>
      <c r="J605">
        <v>1</v>
      </c>
      <c r="K605">
        <v>395036</v>
      </c>
      <c r="L605">
        <v>2</v>
      </c>
      <c r="M605">
        <v>1</v>
      </c>
      <c r="N605">
        <v>20</v>
      </c>
      <c r="O605">
        <v>41071</v>
      </c>
      <c r="P605">
        <v>5856</v>
      </c>
      <c r="Q605">
        <v>51881</v>
      </c>
      <c r="R605">
        <v>42823</v>
      </c>
      <c r="S605">
        <v>78551</v>
      </c>
      <c r="T605">
        <v>389</v>
      </c>
      <c r="U605">
        <v>99592</v>
      </c>
      <c r="V605">
        <v>486</v>
      </c>
      <c r="W605">
        <v>5849</v>
      </c>
      <c r="X605">
        <v>40391</v>
      </c>
      <c r="Y605">
        <v>1122</v>
      </c>
      <c r="Z605">
        <v>2761</v>
      </c>
      <c r="AA605">
        <v>5128</v>
      </c>
      <c r="AB605">
        <v>25002</v>
      </c>
      <c r="AC605" t="s">
        <v>59</v>
      </c>
      <c r="AD605">
        <v>3768</v>
      </c>
      <c r="AE605">
        <v>3722</v>
      </c>
      <c r="AF605">
        <v>66</v>
      </c>
      <c r="AG605">
        <v>3931</v>
      </c>
      <c r="AH605">
        <v>3607</v>
      </c>
      <c r="AI605">
        <v>8856</v>
      </c>
      <c r="AJ605">
        <v>47</v>
      </c>
      <c r="AK605">
        <v>42</v>
      </c>
      <c r="AL605">
        <v>8853</v>
      </c>
      <c r="AM605">
        <v>9604</v>
      </c>
      <c r="AN605">
        <v>9671</v>
      </c>
      <c r="AO605">
        <v>3995</v>
      </c>
      <c r="AP605">
        <v>3895</v>
      </c>
      <c r="AQ605" t="s">
        <v>62</v>
      </c>
      <c r="AR605" t="s">
        <v>62</v>
      </c>
      <c r="AS605">
        <v>1</v>
      </c>
      <c r="AT605">
        <v>1</v>
      </c>
      <c r="AU605">
        <v>2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0</v>
      </c>
      <c r="BB605">
        <v>0</v>
      </c>
      <c r="BC605">
        <v>4</v>
      </c>
      <c r="BD605">
        <v>9</v>
      </c>
      <c r="BE605">
        <v>9</v>
      </c>
      <c r="BF605">
        <v>-99</v>
      </c>
      <c r="BG605">
        <v>-99</v>
      </c>
      <c r="BH605">
        <f t="shared" si="189"/>
        <v>1</v>
      </c>
      <c r="BI605" t="str">
        <f t="shared" si="190"/>
        <v/>
      </c>
      <c r="BJ605" t="str">
        <f t="shared" si="191"/>
        <v/>
      </c>
      <c r="BK605" t="str">
        <f t="shared" si="192"/>
        <v/>
      </c>
      <c r="BL605" t="str">
        <f t="shared" si="193"/>
        <v/>
      </c>
      <c r="BM605" t="str">
        <f t="shared" si="194"/>
        <v/>
      </c>
      <c r="BN605" t="str">
        <f t="shared" si="195"/>
        <v/>
      </c>
      <c r="BO605" t="str">
        <f t="shared" si="196"/>
        <v/>
      </c>
      <c r="BP605" t="str">
        <f t="shared" si="197"/>
        <v/>
      </c>
      <c r="BQ605" t="str">
        <f t="shared" si="198"/>
        <v/>
      </c>
      <c r="BR605" t="str">
        <f t="shared" si="199"/>
        <v/>
      </c>
      <c r="BS605" t="str">
        <f t="shared" si="200"/>
        <v/>
      </c>
      <c r="BT605" t="str">
        <f t="shared" si="201"/>
        <v/>
      </c>
      <c r="BU605" t="str">
        <f t="shared" si="202"/>
        <v/>
      </c>
      <c r="BV605" t="str">
        <f t="shared" si="203"/>
        <v/>
      </c>
      <c r="BW605">
        <f t="shared" si="204"/>
        <v>1</v>
      </c>
      <c r="BX605">
        <f t="shared" si="205"/>
        <v>1</v>
      </c>
      <c r="BY605">
        <f t="shared" si="206"/>
        <v>1</v>
      </c>
      <c r="BZ605">
        <f t="shared" si="207"/>
        <v>1</v>
      </c>
      <c r="CA605">
        <f t="shared" si="208"/>
        <v>1</v>
      </c>
      <c r="CB605">
        <f t="shared" si="209"/>
        <v>0</v>
      </c>
    </row>
    <row r="606" spans="1:80" x14ac:dyDescent="0.35">
      <c r="A606">
        <v>4.8641163000000001</v>
      </c>
      <c r="B606">
        <v>2010</v>
      </c>
      <c r="C606">
        <v>70</v>
      </c>
      <c r="D606">
        <v>1</v>
      </c>
      <c r="E606">
        <v>4</v>
      </c>
      <c r="F606">
        <v>-9</v>
      </c>
      <c r="G606">
        <v>1</v>
      </c>
      <c r="H606">
        <v>34062</v>
      </c>
      <c r="I606">
        <v>3</v>
      </c>
      <c r="J606">
        <v>6</v>
      </c>
      <c r="K606">
        <v>194586</v>
      </c>
      <c r="L606">
        <v>1</v>
      </c>
      <c r="M606">
        <v>1</v>
      </c>
      <c r="N606">
        <v>20</v>
      </c>
      <c r="O606">
        <v>41401</v>
      </c>
      <c r="P606">
        <v>41519</v>
      </c>
      <c r="Q606">
        <v>42</v>
      </c>
      <c r="R606">
        <v>2851</v>
      </c>
      <c r="S606">
        <v>45342</v>
      </c>
      <c r="T606">
        <v>4254</v>
      </c>
      <c r="U606">
        <v>4280</v>
      </c>
      <c r="V606">
        <v>57510</v>
      </c>
      <c r="W606">
        <v>4019</v>
      </c>
      <c r="X606">
        <v>412</v>
      </c>
      <c r="Y606" t="s">
        <v>64</v>
      </c>
      <c r="Z606">
        <v>25000</v>
      </c>
      <c r="AA606" t="s">
        <v>83</v>
      </c>
      <c r="AB606">
        <v>78791</v>
      </c>
      <c r="AC606" t="s">
        <v>61</v>
      </c>
      <c r="AD606">
        <v>3768</v>
      </c>
      <c r="AE606">
        <v>66</v>
      </c>
      <c r="AF606">
        <v>3606</v>
      </c>
      <c r="AG606">
        <v>45</v>
      </c>
      <c r="AH606">
        <v>40</v>
      </c>
      <c r="AI606">
        <v>8872</v>
      </c>
      <c r="AJ606">
        <v>9904</v>
      </c>
      <c r="AK606" t="s">
        <v>62</v>
      </c>
      <c r="AL606" t="s">
        <v>62</v>
      </c>
      <c r="AM606" t="s">
        <v>62</v>
      </c>
      <c r="AN606" t="s">
        <v>62</v>
      </c>
      <c r="AO606" t="s">
        <v>62</v>
      </c>
      <c r="AP606" t="s">
        <v>62</v>
      </c>
      <c r="AQ606" t="s">
        <v>62</v>
      </c>
      <c r="AR606" t="s">
        <v>62</v>
      </c>
      <c r="AS606">
        <v>2</v>
      </c>
      <c r="AT606">
        <v>2</v>
      </c>
      <c r="AU606">
        <v>2</v>
      </c>
      <c r="AV606">
        <v>2</v>
      </c>
      <c r="AW606">
        <v>2</v>
      </c>
      <c r="AX606">
        <v>4</v>
      </c>
      <c r="AY606">
        <v>4</v>
      </c>
      <c r="AZ606">
        <v>-99</v>
      </c>
      <c r="BA606">
        <v>-99</v>
      </c>
      <c r="BB606">
        <v>-99</v>
      </c>
      <c r="BC606">
        <v>-99</v>
      </c>
      <c r="BD606">
        <v>-99</v>
      </c>
      <c r="BE606">
        <v>-99</v>
      </c>
      <c r="BF606">
        <v>-99</v>
      </c>
      <c r="BG606">
        <v>-99</v>
      </c>
      <c r="BH606">
        <f t="shared" si="189"/>
        <v>2</v>
      </c>
      <c r="BI606" t="str">
        <f t="shared" si="190"/>
        <v/>
      </c>
      <c r="BJ606" t="str">
        <f t="shared" si="191"/>
        <v/>
      </c>
      <c r="BK606" t="str">
        <f t="shared" si="192"/>
        <v/>
      </c>
      <c r="BL606" t="str">
        <f t="shared" si="193"/>
        <v/>
      </c>
      <c r="BM606" t="str">
        <f t="shared" si="194"/>
        <v/>
      </c>
      <c r="BN606" t="str">
        <f t="shared" si="195"/>
        <v/>
      </c>
      <c r="BO606" t="str">
        <f t="shared" si="196"/>
        <v/>
      </c>
      <c r="BP606" t="str">
        <f t="shared" si="197"/>
        <v/>
      </c>
      <c r="BQ606" t="str">
        <f t="shared" si="198"/>
        <v/>
      </c>
      <c r="BR606" t="str">
        <f t="shared" si="199"/>
        <v/>
      </c>
      <c r="BS606" t="str">
        <f t="shared" si="200"/>
        <v/>
      </c>
      <c r="BT606" t="str">
        <f t="shared" si="201"/>
        <v/>
      </c>
      <c r="BU606" t="str">
        <f t="shared" si="202"/>
        <v/>
      </c>
      <c r="BV606" t="str">
        <f t="shared" si="203"/>
        <v/>
      </c>
      <c r="BW606">
        <f t="shared" si="204"/>
        <v>2</v>
      </c>
      <c r="BX606">
        <f t="shared" si="205"/>
        <v>1</v>
      </c>
      <c r="BY606">
        <f t="shared" si="206"/>
        <v>0</v>
      </c>
      <c r="BZ606">
        <f t="shared" si="207"/>
        <v>0</v>
      </c>
      <c r="CA606">
        <f t="shared" si="208"/>
        <v>0</v>
      </c>
      <c r="CB606">
        <f t="shared" si="209"/>
        <v>1</v>
      </c>
    </row>
    <row r="607" spans="1:80" x14ac:dyDescent="0.35">
      <c r="A607">
        <v>4.6257744000000001</v>
      </c>
      <c r="B607">
        <v>2010</v>
      </c>
      <c r="C607">
        <v>70</v>
      </c>
      <c r="D607">
        <v>0</v>
      </c>
      <c r="E607">
        <v>6</v>
      </c>
      <c r="F607">
        <v>-8</v>
      </c>
      <c r="G607">
        <v>0</v>
      </c>
      <c r="H607">
        <v>35008</v>
      </c>
      <c r="I607">
        <v>16</v>
      </c>
      <c r="J607">
        <v>6</v>
      </c>
      <c r="K607">
        <v>130508</v>
      </c>
      <c r="L607">
        <v>1</v>
      </c>
      <c r="M607">
        <v>2</v>
      </c>
      <c r="N607">
        <v>5</v>
      </c>
      <c r="O607">
        <v>41401</v>
      </c>
      <c r="P607">
        <v>41401</v>
      </c>
      <c r="Q607">
        <v>4139</v>
      </c>
      <c r="R607">
        <v>41402</v>
      </c>
      <c r="S607">
        <v>412</v>
      </c>
      <c r="T607">
        <v>53081</v>
      </c>
      <c r="U607">
        <v>29680</v>
      </c>
      <c r="V607">
        <v>4299</v>
      </c>
      <c r="W607">
        <v>3659</v>
      </c>
      <c r="X607">
        <v>73300</v>
      </c>
      <c r="Y607" t="s">
        <v>130</v>
      </c>
      <c r="Z607" t="s">
        <v>75</v>
      </c>
      <c r="AA607" t="s">
        <v>61</v>
      </c>
      <c r="AB607" t="s">
        <v>61</v>
      </c>
      <c r="AC607" t="s">
        <v>61</v>
      </c>
      <c r="AD607">
        <v>3768</v>
      </c>
      <c r="AE607">
        <v>3722</v>
      </c>
      <c r="AF607">
        <v>66</v>
      </c>
      <c r="AG607">
        <v>8856</v>
      </c>
      <c r="AH607">
        <v>8857</v>
      </c>
      <c r="AI607">
        <v>42</v>
      </c>
      <c r="AJ607">
        <v>42</v>
      </c>
      <c r="AK607">
        <v>8856</v>
      </c>
      <c r="AL607" t="s">
        <v>62</v>
      </c>
      <c r="AM607" t="s">
        <v>62</v>
      </c>
      <c r="AN607" t="s">
        <v>62</v>
      </c>
      <c r="AO607" t="s">
        <v>62</v>
      </c>
      <c r="AP607" t="s">
        <v>62</v>
      </c>
      <c r="AQ607" t="s">
        <v>62</v>
      </c>
      <c r="AR607" t="s">
        <v>62</v>
      </c>
      <c r="AS607">
        <v>2</v>
      </c>
      <c r="AT607">
        <v>0</v>
      </c>
      <c r="AU607">
        <v>2</v>
      </c>
      <c r="AV607">
        <v>0</v>
      </c>
      <c r="AW607">
        <v>0</v>
      </c>
      <c r="AX607">
        <v>2</v>
      </c>
      <c r="AY607">
        <v>2</v>
      </c>
      <c r="AZ607">
        <v>2</v>
      </c>
      <c r="BA607">
        <v>-99</v>
      </c>
      <c r="BB607">
        <v>-99</v>
      </c>
      <c r="BC607">
        <v>-99</v>
      </c>
      <c r="BD607">
        <v>-99</v>
      </c>
      <c r="BE607">
        <v>-99</v>
      </c>
      <c r="BF607">
        <v>-99</v>
      </c>
      <c r="BG607">
        <v>-99</v>
      </c>
      <c r="BH607">
        <f t="shared" si="189"/>
        <v>2</v>
      </c>
      <c r="BI607" t="str">
        <f t="shared" si="190"/>
        <v/>
      </c>
      <c r="BJ607" t="str">
        <f t="shared" si="191"/>
        <v/>
      </c>
      <c r="BK607" t="str">
        <f t="shared" si="192"/>
        <v/>
      </c>
      <c r="BL607" t="str">
        <f t="shared" si="193"/>
        <v/>
      </c>
      <c r="BM607" t="str">
        <f t="shared" si="194"/>
        <v/>
      </c>
      <c r="BN607" t="str">
        <f t="shared" si="195"/>
        <v/>
      </c>
      <c r="BO607" t="str">
        <f t="shared" si="196"/>
        <v/>
      </c>
      <c r="BP607" t="str">
        <f t="shared" si="197"/>
        <v/>
      </c>
      <c r="BQ607" t="str">
        <f t="shared" si="198"/>
        <v/>
      </c>
      <c r="BR607" t="str">
        <f t="shared" si="199"/>
        <v/>
      </c>
      <c r="BS607" t="str">
        <f t="shared" si="200"/>
        <v/>
      </c>
      <c r="BT607" t="str">
        <f t="shared" si="201"/>
        <v/>
      </c>
      <c r="BU607" t="str">
        <f t="shared" si="202"/>
        <v/>
      </c>
      <c r="BV607" t="str">
        <f t="shared" si="203"/>
        <v/>
      </c>
      <c r="BW607">
        <f t="shared" si="204"/>
        <v>2</v>
      </c>
      <c r="BX607">
        <f t="shared" si="205"/>
        <v>1</v>
      </c>
      <c r="BY607">
        <f t="shared" si="206"/>
        <v>0</v>
      </c>
      <c r="BZ607">
        <f t="shared" si="207"/>
        <v>0</v>
      </c>
      <c r="CA607">
        <f t="shared" si="208"/>
        <v>0</v>
      </c>
      <c r="CB607">
        <f t="shared" si="209"/>
        <v>0</v>
      </c>
    </row>
    <row r="608" spans="1:80" x14ac:dyDescent="0.35">
      <c r="A608">
        <v>5.3693093999999997</v>
      </c>
      <c r="B608">
        <v>2010</v>
      </c>
      <c r="C608">
        <v>70</v>
      </c>
      <c r="D608">
        <v>1</v>
      </c>
      <c r="E608">
        <v>1</v>
      </c>
      <c r="F608">
        <v>3</v>
      </c>
      <c r="G608">
        <v>1</v>
      </c>
      <c r="H608">
        <v>45046</v>
      </c>
      <c r="I608">
        <v>5</v>
      </c>
      <c r="J608">
        <v>2</v>
      </c>
      <c r="K608">
        <v>146933</v>
      </c>
      <c r="L608">
        <v>4</v>
      </c>
      <c r="M608">
        <v>1</v>
      </c>
      <c r="N608">
        <v>20</v>
      </c>
      <c r="O608">
        <v>41071</v>
      </c>
      <c r="P608">
        <v>5849</v>
      </c>
      <c r="Q608">
        <v>70703</v>
      </c>
      <c r="R608">
        <v>4168</v>
      </c>
      <c r="S608">
        <v>2851</v>
      </c>
      <c r="T608">
        <v>5789</v>
      </c>
      <c r="U608">
        <v>41401</v>
      </c>
      <c r="V608">
        <v>4280</v>
      </c>
      <c r="W608">
        <v>41072</v>
      </c>
      <c r="X608">
        <v>3572</v>
      </c>
      <c r="Y608">
        <v>4439</v>
      </c>
      <c r="Z608">
        <v>70722</v>
      </c>
      <c r="AA608">
        <v>71596</v>
      </c>
      <c r="AB608" t="s">
        <v>61</v>
      </c>
      <c r="AC608" t="s">
        <v>61</v>
      </c>
      <c r="AD608">
        <v>3768</v>
      </c>
      <c r="AE608">
        <v>3722</v>
      </c>
      <c r="AF608">
        <v>66</v>
      </c>
      <c r="AG608">
        <v>3607</v>
      </c>
      <c r="AH608">
        <v>8856</v>
      </c>
      <c r="AI608">
        <v>46</v>
      </c>
      <c r="AJ608" t="s">
        <v>62</v>
      </c>
      <c r="AK608" t="s">
        <v>62</v>
      </c>
      <c r="AL608" t="s">
        <v>62</v>
      </c>
      <c r="AM608" t="s">
        <v>62</v>
      </c>
      <c r="AN608" t="s">
        <v>62</v>
      </c>
      <c r="AO608" t="s">
        <v>62</v>
      </c>
      <c r="AP608" t="s">
        <v>62</v>
      </c>
      <c r="AQ608" t="s">
        <v>62</v>
      </c>
      <c r="AR608" t="s">
        <v>62</v>
      </c>
      <c r="AS608">
        <v>3</v>
      </c>
      <c r="AT608">
        <v>1</v>
      </c>
      <c r="AU608">
        <v>3</v>
      </c>
      <c r="AV608">
        <v>3</v>
      </c>
      <c r="AW608">
        <v>3</v>
      </c>
      <c r="AX608">
        <v>3</v>
      </c>
      <c r="AY608">
        <v>-99</v>
      </c>
      <c r="AZ608">
        <v>-99</v>
      </c>
      <c r="BA608">
        <v>-99</v>
      </c>
      <c r="BB608">
        <v>-99</v>
      </c>
      <c r="BC608">
        <v>-99</v>
      </c>
      <c r="BD608">
        <v>-99</v>
      </c>
      <c r="BE608">
        <v>-99</v>
      </c>
      <c r="BF608">
        <v>-99</v>
      </c>
      <c r="BG608">
        <v>-99</v>
      </c>
      <c r="BH608">
        <f t="shared" si="189"/>
        <v>3</v>
      </c>
      <c r="BI608" t="str">
        <f t="shared" si="190"/>
        <v/>
      </c>
      <c r="BJ608" t="str">
        <f t="shared" si="191"/>
        <v/>
      </c>
      <c r="BK608" t="str">
        <f t="shared" si="192"/>
        <v/>
      </c>
      <c r="BL608" t="str">
        <f t="shared" si="193"/>
        <v/>
      </c>
      <c r="BM608" t="str">
        <f t="shared" si="194"/>
        <v/>
      </c>
      <c r="BN608" t="str">
        <f t="shared" si="195"/>
        <v/>
      </c>
      <c r="BO608" t="str">
        <f t="shared" si="196"/>
        <v/>
      </c>
      <c r="BP608" t="str">
        <f t="shared" si="197"/>
        <v/>
      </c>
      <c r="BQ608" t="str">
        <f t="shared" si="198"/>
        <v/>
      </c>
      <c r="BR608" t="str">
        <f t="shared" si="199"/>
        <v/>
      </c>
      <c r="BS608" t="str">
        <f t="shared" si="200"/>
        <v/>
      </c>
      <c r="BT608" t="str">
        <f t="shared" si="201"/>
        <v/>
      </c>
      <c r="BU608" t="str">
        <f t="shared" si="202"/>
        <v/>
      </c>
      <c r="BV608" t="str">
        <f t="shared" si="203"/>
        <v/>
      </c>
      <c r="BW608">
        <f t="shared" si="204"/>
        <v>3</v>
      </c>
      <c r="BX608">
        <f t="shared" si="205"/>
        <v>1</v>
      </c>
      <c r="BY608">
        <f t="shared" si="206"/>
        <v>0</v>
      </c>
      <c r="BZ608">
        <f t="shared" si="207"/>
        <v>2</v>
      </c>
      <c r="CA608">
        <f t="shared" si="208"/>
        <v>2</v>
      </c>
      <c r="CB608">
        <f t="shared" si="209"/>
        <v>1</v>
      </c>
    </row>
    <row r="609" spans="1:80" x14ac:dyDescent="0.35">
      <c r="A609">
        <v>5.4190325000000001</v>
      </c>
      <c r="B609">
        <v>2010</v>
      </c>
      <c r="C609">
        <v>70</v>
      </c>
      <c r="D609">
        <v>1</v>
      </c>
      <c r="E609">
        <v>1</v>
      </c>
      <c r="F609">
        <v>3</v>
      </c>
      <c r="G609">
        <v>0</v>
      </c>
      <c r="H609">
        <v>55070</v>
      </c>
      <c r="I609">
        <v>14</v>
      </c>
      <c r="J609">
        <v>1</v>
      </c>
      <c r="K609">
        <v>246704</v>
      </c>
      <c r="L609">
        <v>3</v>
      </c>
      <c r="M609">
        <v>1</v>
      </c>
      <c r="N609">
        <v>20</v>
      </c>
      <c r="O609">
        <v>5569</v>
      </c>
      <c r="P609">
        <v>78551</v>
      </c>
      <c r="Q609">
        <v>7863</v>
      </c>
      <c r="R609">
        <v>35782</v>
      </c>
      <c r="S609">
        <v>34400</v>
      </c>
      <c r="T609">
        <v>42841</v>
      </c>
      <c r="U609">
        <v>4254</v>
      </c>
      <c r="V609">
        <v>42292</v>
      </c>
      <c r="W609">
        <v>51881</v>
      </c>
      <c r="X609">
        <v>389</v>
      </c>
      <c r="Y609">
        <v>99591</v>
      </c>
      <c r="Z609">
        <v>5849</v>
      </c>
      <c r="AA609">
        <v>27651</v>
      </c>
      <c r="AB609">
        <v>4280</v>
      </c>
      <c r="AC609">
        <v>78449</v>
      </c>
      <c r="AD609">
        <v>3768</v>
      </c>
      <c r="AE609">
        <v>3721</v>
      </c>
      <c r="AF609">
        <v>3979</v>
      </c>
      <c r="AG609">
        <v>8847</v>
      </c>
      <c r="AH609">
        <v>4516</v>
      </c>
      <c r="AI609">
        <v>4525</v>
      </c>
      <c r="AJ609">
        <v>8964</v>
      </c>
      <c r="AK609">
        <v>3893</v>
      </c>
      <c r="AL609">
        <v>3322</v>
      </c>
      <c r="AM609">
        <v>17</v>
      </c>
      <c r="AN609">
        <v>9672</v>
      </c>
      <c r="AO609">
        <v>9604</v>
      </c>
      <c r="AP609" t="s">
        <v>62</v>
      </c>
      <c r="AQ609" t="s">
        <v>62</v>
      </c>
      <c r="AR609" t="s">
        <v>62</v>
      </c>
      <c r="AS609">
        <v>4</v>
      </c>
      <c r="AT609">
        <v>4</v>
      </c>
      <c r="AU609">
        <v>6</v>
      </c>
      <c r="AV609">
        <v>6</v>
      </c>
      <c r="AW609">
        <v>30</v>
      </c>
      <c r="AX609">
        <v>30</v>
      </c>
      <c r="AY609">
        <v>1</v>
      </c>
      <c r="AZ609">
        <v>5</v>
      </c>
      <c r="BA609">
        <v>9</v>
      </c>
      <c r="BB609">
        <v>1</v>
      </c>
      <c r="BC609">
        <v>3</v>
      </c>
      <c r="BD609">
        <v>3</v>
      </c>
      <c r="BE609">
        <v>-99</v>
      </c>
      <c r="BF609">
        <v>-99</v>
      </c>
      <c r="BG609">
        <v>-99</v>
      </c>
      <c r="BH609">
        <f t="shared" si="189"/>
        <v>4</v>
      </c>
      <c r="BI609" t="str">
        <f t="shared" si="190"/>
        <v/>
      </c>
      <c r="BJ609" t="str">
        <f t="shared" si="191"/>
        <v/>
      </c>
      <c r="BK609" t="str">
        <f t="shared" si="192"/>
        <v/>
      </c>
      <c r="BL609" t="str">
        <f t="shared" si="193"/>
        <v/>
      </c>
      <c r="BM609" t="str">
        <f t="shared" si="194"/>
        <v/>
      </c>
      <c r="BN609" t="str">
        <f t="shared" si="195"/>
        <v/>
      </c>
      <c r="BO609" t="str">
        <f t="shared" si="196"/>
        <v/>
      </c>
      <c r="BP609" t="str">
        <f t="shared" si="197"/>
        <v/>
      </c>
      <c r="BQ609" t="str">
        <f t="shared" si="198"/>
        <v/>
      </c>
      <c r="BR609" t="str">
        <f t="shared" si="199"/>
        <v/>
      </c>
      <c r="BS609" t="str">
        <f t="shared" si="200"/>
        <v/>
      </c>
      <c r="BT609" t="str">
        <f t="shared" si="201"/>
        <v/>
      </c>
      <c r="BU609" t="str">
        <f t="shared" si="202"/>
        <v/>
      </c>
      <c r="BV609" t="str">
        <f t="shared" si="203"/>
        <v/>
      </c>
      <c r="BW609">
        <f t="shared" si="204"/>
        <v>4</v>
      </c>
      <c r="BX609">
        <f t="shared" si="205"/>
        <v>0</v>
      </c>
      <c r="BY609">
        <f t="shared" si="206"/>
        <v>1</v>
      </c>
      <c r="BZ609">
        <f t="shared" si="207"/>
        <v>0</v>
      </c>
      <c r="CA609">
        <f t="shared" si="208"/>
        <v>0</v>
      </c>
      <c r="CB609">
        <f t="shared" si="209"/>
        <v>1</v>
      </c>
    </row>
    <row r="610" spans="1:80" x14ac:dyDescent="0.35">
      <c r="A610">
        <v>4.9613437999999999</v>
      </c>
      <c r="B610">
        <v>2011</v>
      </c>
      <c r="C610">
        <v>70</v>
      </c>
      <c r="D610">
        <v>0</v>
      </c>
      <c r="E610">
        <v>1</v>
      </c>
      <c r="F610">
        <v>-9</v>
      </c>
      <c r="G610">
        <v>0</v>
      </c>
      <c r="H610">
        <v>13116</v>
      </c>
      <c r="I610">
        <v>20</v>
      </c>
      <c r="J610">
        <v>1</v>
      </c>
      <c r="K610">
        <v>577686</v>
      </c>
      <c r="L610">
        <v>1</v>
      </c>
      <c r="M610">
        <v>1</v>
      </c>
      <c r="N610">
        <v>5</v>
      </c>
      <c r="O610">
        <v>41401</v>
      </c>
      <c r="P610">
        <v>41071</v>
      </c>
      <c r="Q610">
        <v>70703</v>
      </c>
      <c r="R610">
        <v>4589</v>
      </c>
      <c r="S610">
        <v>42789</v>
      </c>
      <c r="T610">
        <v>43811</v>
      </c>
      <c r="U610">
        <v>78820</v>
      </c>
      <c r="V610">
        <v>43889</v>
      </c>
      <c r="W610">
        <v>4019</v>
      </c>
      <c r="X610">
        <v>41071</v>
      </c>
      <c r="Y610" t="s">
        <v>61</v>
      </c>
      <c r="Z610" t="s">
        <v>61</v>
      </c>
      <c r="AA610" t="s">
        <v>61</v>
      </c>
      <c r="AB610" t="s">
        <v>61</v>
      </c>
      <c r="AC610" t="s">
        <v>61</v>
      </c>
      <c r="AD610">
        <v>3768</v>
      </c>
      <c r="AE610">
        <v>3722</v>
      </c>
      <c r="AF610">
        <v>66</v>
      </c>
      <c r="AG610">
        <v>3607</v>
      </c>
      <c r="AH610">
        <v>3606</v>
      </c>
      <c r="AI610">
        <v>48</v>
      </c>
      <c r="AJ610" t="s">
        <v>62</v>
      </c>
      <c r="AK610" t="s">
        <v>62</v>
      </c>
      <c r="AL610" t="s">
        <v>62</v>
      </c>
      <c r="AM610" t="s">
        <v>62</v>
      </c>
      <c r="AN610" t="s">
        <v>62</v>
      </c>
      <c r="AO610" t="s">
        <v>62</v>
      </c>
      <c r="AP610" t="s">
        <v>62</v>
      </c>
      <c r="AQ610" t="s">
        <v>62</v>
      </c>
      <c r="AR610" t="s">
        <v>62</v>
      </c>
      <c r="AS610">
        <v>5</v>
      </c>
      <c r="AT610">
        <v>5</v>
      </c>
      <c r="AU610">
        <v>5</v>
      </c>
      <c r="AV610">
        <v>5</v>
      </c>
      <c r="AW610">
        <v>5</v>
      </c>
      <c r="AX610">
        <v>5</v>
      </c>
      <c r="AY610">
        <v>-99</v>
      </c>
      <c r="AZ610">
        <v>-99</v>
      </c>
      <c r="BA610">
        <v>-99</v>
      </c>
      <c r="BB610">
        <v>-99</v>
      </c>
      <c r="BC610">
        <v>-99</v>
      </c>
      <c r="BD610">
        <v>-99</v>
      </c>
      <c r="BE610">
        <v>-99</v>
      </c>
      <c r="BF610">
        <v>-99</v>
      </c>
      <c r="BG610">
        <v>-99</v>
      </c>
      <c r="BH610">
        <f t="shared" si="189"/>
        <v>5</v>
      </c>
      <c r="BI610" t="str">
        <f t="shared" si="190"/>
        <v/>
      </c>
      <c r="BJ610" t="str">
        <f t="shared" si="191"/>
        <v/>
      </c>
      <c r="BK610" t="str">
        <f t="shared" si="192"/>
        <v/>
      </c>
      <c r="BL610" t="str">
        <f t="shared" si="193"/>
        <v/>
      </c>
      <c r="BM610" t="str">
        <f t="shared" si="194"/>
        <v/>
      </c>
      <c r="BN610" t="str">
        <f t="shared" si="195"/>
        <v/>
      </c>
      <c r="BO610" t="str">
        <f t="shared" si="196"/>
        <v/>
      </c>
      <c r="BP610" t="str">
        <f t="shared" si="197"/>
        <v/>
      </c>
      <c r="BQ610" t="str">
        <f t="shared" si="198"/>
        <v/>
      </c>
      <c r="BR610" t="str">
        <f t="shared" si="199"/>
        <v/>
      </c>
      <c r="BS610" t="str">
        <f t="shared" si="200"/>
        <v/>
      </c>
      <c r="BT610" t="str">
        <f t="shared" si="201"/>
        <v/>
      </c>
      <c r="BU610" t="str">
        <f t="shared" si="202"/>
        <v/>
      </c>
      <c r="BV610" t="str">
        <f t="shared" si="203"/>
        <v/>
      </c>
      <c r="BW610">
        <f t="shared" si="204"/>
        <v>5</v>
      </c>
      <c r="BX610">
        <f t="shared" si="205"/>
        <v>1</v>
      </c>
      <c r="BY610">
        <f t="shared" si="206"/>
        <v>0</v>
      </c>
      <c r="BZ610">
        <f t="shared" si="207"/>
        <v>2</v>
      </c>
      <c r="CA610">
        <f t="shared" si="208"/>
        <v>2</v>
      </c>
      <c r="CB610">
        <f t="shared" si="209"/>
        <v>0</v>
      </c>
    </row>
    <row r="611" spans="1:80" x14ac:dyDescent="0.35">
      <c r="A611">
        <v>4.6516884000000003</v>
      </c>
      <c r="B611">
        <v>2011</v>
      </c>
      <c r="C611">
        <v>70</v>
      </c>
      <c r="D611">
        <v>1</v>
      </c>
      <c r="E611">
        <v>1</v>
      </c>
      <c r="F611">
        <v>3</v>
      </c>
      <c r="G611">
        <v>0</v>
      </c>
      <c r="H611">
        <v>17268</v>
      </c>
      <c r="I611">
        <v>14</v>
      </c>
      <c r="J611">
        <v>1</v>
      </c>
      <c r="K611">
        <v>318895</v>
      </c>
      <c r="L611">
        <v>4</v>
      </c>
      <c r="M611">
        <v>1</v>
      </c>
      <c r="N611">
        <v>20</v>
      </c>
      <c r="O611">
        <v>41071</v>
      </c>
      <c r="P611">
        <v>486</v>
      </c>
      <c r="Q611">
        <v>49392</v>
      </c>
      <c r="R611">
        <v>41401</v>
      </c>
      <c r="S611">
        <v>41402</v>
      </c>
      <c r="T611">
        <v>4142</v>
      </c>
      <c r="U611">
        <v>45829</v>
      </c>
      <c r="V611">
        <v>25000</v>
      </c>
      <c r="W611">
        <v>40390</v>
      </c>
      <c r="X611">
        <v>5859</v>
      </c>
      <c r="Y611">
        <v>2859</v>
      </c>
      <c r="Z611">
        <v>2724</v>
      </c>
      <c r="AA611">
        <v>412</v>
      </c>
      <c r="AB611">
        <v>4408</v>
      </c>
      <c r="AC611" t="s">
        <v>59</v>
      </c>
      <c r="AD611">
        <v>3607</v>
      </c>
      <c r="AE611">
        <v>66</v>
      </c>
      <c r="AF611">
        <v>3768</v>
      </c>
      <c r="AG611">
        <v>3723</v>
      </c>
      <c r="AH611">
        <v>8856</v>
      </c>
      <c r="AI611">
        <v>40</v>
      </c>
      <c r="AJ611">
        <v>45</v>
      </c>
      <c r="AK611">
        <v>3723</v>
      </c>
      <c r="AL611">
        <v>8856</v>
      </c>
      <c r="AM611">
        <v>8857</v>
      </c>
      <c r="AN611">
        <v>8847</v>
      </c>
      <c r="AO611">
        <v>9904</v>
      </c>
      <c r="AP611" t="s">
        <v>62</v>
      </c>
      <c r="AQ611" t="s">
        <v>62</v>
      </c>
      <c r="AR611" t="s">
        <v>62</v>
      </c>
      <c r="AS611">
        <v>6</v>
      </c>
      <c r="AT611">
        <v>6</v>
      </c>
      <c r="AU611">
        <v>6</v>
      </c>
      <c r="AV611">
        <v>6</v>
      </c>
      <c r="AW611">
        <v>6</v>
      </c>
      <c r="AX611">
        <v>6</v>
      </c>
      <c r="AY611">
        <v>6</v>
      </c>
      <c r="AZ611">
        <v>1</v>
      </c>
      <c r="BA611">
        <v>1</v>
      </c>
      <c r="BB611">
        <v>1</v>
      </c>
      <c r="BC611">
        <v>1</v>
      </c>
      <c r="BD611">
        <v>9</v>
      </c>
      <c r="BE611">
        <v>-99</v>
      </c>
      <c r="BF611">
        <v>-99</v>
      </c>
      <c r="BG611">
        <v>-99</v>
      </c>
      <c r="BH611" t="str">
        <f t="shared" si="189"/>
        <v/>
      </c>
      <c r="BI611" t="str">
        <f t="shared" si="190"/>
        <v/>
      </c>
      <c r="BJ611">
        <f t="shared" si="191"/>
        <v>6</v>
      </c>
      <c r="BK611" t="str">
        <f t="shared" si="192"/>
        <v/>
      </c>
      <c r="BL611" t="str">
        <f t="shared" si="193"/>
        <v/>
      </c>
      <c r="BM611" t="str">
        <f t="shared" si="194"/>
        <v/>
      </c>
      <c r="BN611" t="str">
        <f t="shared" si="195"/>
        <v/>
      </c>
      <c r="BO611" t="str">
        <f t="shared" si="196"/>
        <v/>
      </c>
      <c r="BP611" t="str">
        <f t="shared" si="197"/>
        <v/>
      </c>
      <c r="BQ611" t="str">
        <f t="shared" si="198"/>
        <v/>
      </c>
      <c r="BR611" t="str">
        <f t="shared" si="199"/>
        <v/>
      </c>
      <c r="BS611" t="str">
        <f t="shared" si="200"/>
        <v/>
      </c>
      <c r="BT611" t="str">
        <f t="shared" si="201"/>
        <v/>
      </c>
      <c r="BU611" t="str">
        <f t="shared" si="202"/>
        <v/>
      </c>
      <c r="BV611" t="str">
        <f t="shared" si="203"/>
        <v/>
      </c>
      <c r="BW611">
        <f t="shared" si="204"/>
        <v>6</v>
      </c>
      <c r="BX611">
        <f t="shared" si="205"/>
        <v>1</v>
      </c>
      <c r="BY611">
        <f t="shared" si="206"/>
        <v>0</v>
      </c>
      <c r="BZ611">
        <f t="shared" si="207"/>
        <v>1</v>
      </c>
      <c r="CA611">
        <f t="shared" si="208"/>
        <v>1</v>
      </c>
      <c r="CB611">
        <f t="shared" si="209"/>
        <v>0</v>
      </c>
    </row>
    <row r="612" spans="1:80" x14ac:dyDescent="0.35">
      <c r="A612">
        <v>4.5205622999999999</v>
      </c>
      <c r="B612">
        <v>2011</v>
      </c>
      <c r="C612">
        <v>70</v>
      </c>
      <c r="D612">
        <v>0</v>
      </c>
      <c r="E612">
        <v>1</v>
      </c>
      <c r="F612">
        <v>1</v>
      </c>
      <c r="G612">
        <v>0</v>
      </c>
      <c r="H612">
        <v>26022</v>
      </c>
      <c r="I612">
        <v>24</v>
      </c>
      <c r="J612">
        <v>-9</v>
      </c>
      <c r="K612">
        <v>177067</v>
      </c>
      <c r="L612">
        <v>2</v>
      </c>
      <c r="M612">
        <v>1</v>
      </c>
      <c r="N612">
        <v>5</v>
      </c>
      <c r="O612">
        <v>4280</v>
      </c>
      <c r="P612">
        <v>41071</v>
      </c>
      <c r="Q612">
        <v>78551</v>
      </c>
      <c r="R612">
        <v>2639</v>
      </c>
      <c r="S612">
        <v>4260</v>
      </c>
      <c r="T612">
        <v>4941</v>
      </c>
      <c r="U612">
        <v>4254</v>
      </c>
      <c r="V612">
        <v>41401</v>
      </c>
      <c r="W612">
        <v>7140</v>
      </c>
      <c r="X612">
        <v>2858</v>
      </c>
      <c r="Y612">
        <v>311</v>
      </c>
      <c r="Z612">
        <v>53081</v>
      </c>
      <c r="AA612" t="s">
        <v>72</v>
      </c>
      <c r="AB612" t="s">
        <v>118</v>
      </c>
      <c r="AC612" t="s">
        <v>83</v>
      </c>
      <c r="AD612">
        <v>3768</v>
      </c>
      <c r="AE612">
        <v>3722</v>
      </c>
      <c r="AF612">
        <v>66</v>
      </c>
      <c r="AG612">
        <v>8853</v>
      </c>
      <c r="AH612">
        <v>8856</v>
      </c>
      <c r="AI612">
        <v>3721</v>
      </c>
      <c r="AJ612">
        <v>3607</v>
      </c>
      <c r="AK612">
        <v>46</v>
      </c>
      <c r="AL612">
        <v>40</v>
      </c>
      <c r="AM612" t="s">
        <v>62</v>
      </c>
      <c r="AN612" t="s">
        <v>62</v>
      </c>
      <c r="AO612" t="s">
        <v>62</v>
      </c>
      <c r="AP612" t="s">
        <v>62</v>
      </c>
      <c r="AQ612" t="s">
        <v>62</v>
      </c>
      <c r="AR612" t="s">
        <v>62</v>
      </c>
      <c r="AS612">
        <v>7</v>
      </c>
      <c r="AT612">
        <v>3</v>
      </c>
      <c r="AU612">
        <v>7</v>
      </c>
      <c r="AV612">
        <v>3</v>
      </c>
      <c r="AW612">
        <v>3</v>
      </c>
      <c r="AX612">
        <v>7</v>
      </c>
      <c r="AY612">
        <v>7</v>
      </c>
      <c r="AZ612">
        <v>7</v>
      </c>
      <c r="BA612">
        <v>7</v>
      </c>
      <c r="BB612">
        <v>-99</v>
      </c>
      <c r="BC612">
        <v>-99</v>
      </c>
      <c r="BD612">
        <v>-99</v>
      </c>
      <c r="BE612">
        <v>-99</v>
      </c>
      <c r="BF612">
        <v>-99</v>
      </c>
      <c r="BG612">
        <v>-99</v>
      </c>
      <c r="BH612">
        <f t="shared" si="189"/>
        <v>7</v>
      </c>
      <c r="BI612" t="str">
        <f t="shared" si="190"/>
        <v/>
      </c>
      <c r="BJ612" t="str">
        <f t="shared" si="191"/>
        <v/>
      </c>
      <c r="BK612" t="str">
        <f t="shared" si="192"/>
        <v/>
      </c>
      <c r="BL612" t="str">
        <f t="shared" si="193"/>
        <v/>
      </c>
      <c r="BM612" t="str">
        <f t="shared" si="194"/>
        <v/>
      </c>
      <c r="BN612" t="str">
        <f t="shared" si="195"/>
        <v/>
      </c>
      <c r="BO612" t="str">
        <f t="shared" si="196"/>
        <v/>
      </c>
      <c r="BP612" t="str">
        <f t="shared" si="197"/>
        <v/>
      </c>
      <c r="BQ612" t="str">
        <f t="shared" si="198"/>
        <v/>
      </c>
      <c r="BR612" t="str">
        <f t="shared" si="199"/>
        <v/>
      </c>
      <c r="BS612" t="str">
        <f t="shared" si="200"/>
        <v/>
      </c>
      <c r="BT612" t="str">
        <f t="shared" si="201"/>
        <v/>
      </c>
      <c r="BU612" t="str">
        <f t="shared" si="202"/>
        <v/>
      </c>
      <c r="BV612" t="str">
        <f t="shared" si="203"/>
        <v/>
      </c>
      <c r="BW612">
        <f t="shared" si="204"/>
        <v>7</v>
      </c>
      <c r="BX612">
        <f t="shared" si="205"/>
        <v>1</v>
      </c>
      <c r="BY612">
        <f t="shared" si="206"/>
        <v>1</v>
      </c>
      <c r="BZ612">
        <f t="shared" si="207"/>
        <v>1</v>
      </c>
      <c r="CA612">
        <f t="shared" si="208"/>
        <v>1</v>
      </c>
      <c r="CB612">
        <f t="shared" si="209"/>
        <v>1</v>
      </c>
    </row>
    <row r="613" spans="1:80" x14ac:dyDescent="0.35">
      <c r="A613">
        <v>4.5205622999999999</v>
      </c>
      <c r="B613">
        <v>2011</v>
      </c>
      <c r="C613">
        <v>70</v>
      </c>
      <c r="D613">
        <v>1</v>
      </c>
      <c r="E613">
        <v>1</v>
      </c>
      <c r="F613">
        <v>1</v>
      </c>
      <c r="G613">
        <v>1</v>
      </c>
      <c r="H613">
        <v>26022</v>
      </c>
      <c r="I613">
        <v>5</v>
      </c>
      <c r="J613">
        <v>-9</v>
      </c>
      <c r="K613">
        <v>118077</v>
      </c>
      <c r="L613">
        <v>2</v>
      </c>
      <c r="M613">
        <v>2</v>
      </c>
      <c r="N613">
        <v>20</v>
      </c>
      <c r="O613">
        <v>42843</v>
      </c>
      <c r="P613">
        <v>7994</v>
      </c>
      <c r="Q613">
        <v>4254</v>
      </c>
      <c r="R613">
        <v>8672</v>
      </c>
      <c r="S613">
        <v>60782</v>
      </c>
      <c r="T613">
        <v>4280</v>
      </c>
      <c r="U613">
        <v>41401</v>
      </c>
      <c r="V613">
        <v>34590</v>
      </c>
      <c r="W613">
        <v>42731</v>
      </c>
      <c r="X613">
        <v>3051</v>
      </c>
      <c r="Y613">
        <v>3599</v>
      </c>
      <c r="Z613">
        <v>4928</v>
      </c>
      <c r="AA613">
        <v>2859</v>
      </c>
      <c r="AB613">
        <v>42789</v>
      </c>
      <c r="AC613">
        <v>78009</v>
      </c>
      <c r="AD613">
        <v>3768</v>
      </c>
      <c r="AE613">
        <v>8856</v>
      </c>
      <c r="AF613">
        <v>66</v>
      </c>
      <c r="AG613">
        <v>3950</v>
      </c>
      <c r="AH613">
        <v>9390</v>
      </c>
      <c r="AI613">
        <v>8853</v>
      </c>
      <c r="AJ613">
        <v>4516</v>
      </c>
      <c r="AK613">
        <v>9904</v>
      </c>
      <c r="AL613">
        <v>3722</v>
      </c>
      <c r="AM613">
        <v>3607</v>
      </c>
      <c r="AN613">
        <v>41</v>
      </c>
      <c r="AO613">
        <v>47</v>
      </c>
      <c r="AP613">
        <v>40</v>
      </c>
      <c r="AQ613" t="s">
        <v>62</v>
      </c>
      <c r="AR613" t="s">
        <v>62</v>
      </c>
      <c r="AS613">
        <v>7</v>
      </c>
      <c r="AT613">
        <v>4</v>
      </c>
      <c r="AU613">
        <v>7</v>
      </c>
      <c r="AV613">
        <v>7</v>
      </c>
      <c r="AW613">
        <v>0</v>
      </c>
      <c r="AX613">
        <v>4</v>
      </c>
      <c r="AY613">
        <v>2</v>
      </c>
      <c r="AZ613">
        <v>1</v>
      </c>
      <c r="BA613">
        <v>4</v>
      </c>
      <c r="BB613">
        <v>7</v>
      </c>
      <c r="BC613">
        <v>7</v>
      </c>
      <c r="BD613">
        <v>7</v>
      </c>
      <c r="BE613">
        <v>7</v>
      </c>
      <c r="BF613">
        <v>-99</v>
      </c>
      <c r="BG613">
        <v>-99</v>
      </c>
      <c r="BH613">
        <f t="shared" si="189"/>
        <v>7</v>
      </c>
      <c r="BI613" t="str">
        <f t="shared" si="190"/>
        <v/>
      </c>
      <c r="BJ613" t="str">
        <f t="shared" si="191"/>
        <v/>
      </c>
      <c r="BK613" t="str">
        <f t="shared" si="192"/>
        <v/>
      </c>
      <c r="BL613" t="str">
        <f t="shared" si="193"/>
        <v/>
      </c>
      <c r="BM613" t="str">
        <f t="shared" si="194"/>
        <v/>
      </c>
      <c r="BN613" t="str">
        <f t="shared" si="195"/>
        <v/>
      </c>
      <c r="BO613" t="str">
        <f t="shared" si="196"/>
        <v/>
      </c>
      <c r="BP613" t="str">
        <f t="shared" si="197"/>
        <v/>
      </c>
      <c r="BQ613" t="str">
        <f t="shared" si="198"/>
        <v/>
      </c>
      <c r="BR613" t="str">
        <f t="shared" si="199"/>
        <v/>
      </c>
      <c r="BS613" t="str">
        <f t="shared" si="200"/>
        <v/>
      </c>
      <c r="BT613" t="str">
        <f t="shared" si="201"/>
        <v/>
      </c>
      <c r="BU613" t="str">
        <f t="shared" si="202"/>
        <v/>
      </c>
      <c r="BV613" t="str">
        <f t="shared" si="203"/>
        <v/>
      </c>
      <c r="BW613">
        <f t="shared" si="204"/>
        <v>7</v>
      </c>
      <c r="BX613">
        <f t="shared" si="205"/>
        <v>1</v>
      </c>
      <c r="BY613">
        <f t="shared" si="206"/>
        <v>0</v>
      </c>
      <c r="BZ613">
        <f t="shared" si="207"/>
        <v>0</v>
      </c>
      <c r="CA613">
        <f t="shared" si="208"/>
        <v>0</v>
      </c>
      <c r="CB613">
        <f t="shared" si="209"/>
        <v>1</v>
      </c>
    </row>
    <row r="614" spans="1:80" x14ac:dyDescent="0.35">
      <c r="A614">
        <v>4.6576982999999998</v>
      </c>
      <c r="B614">
        <v>2011</v>
      </c>
      <c r="C614">
        <v>70</v>
      </c>
      <c r="D614">
        <v>0</v>
      </c>
      <c r="E614">
        <v>1</v>
      </c>
      <c r="F614">
        <v>2</v>
      </c>
      <c r="G614">
        <v>1</v>
      </c>
      <c r="H614">
        <v>29184</v>
      </c>
      <c r="I614">
        <v>2</v>
      </c>
      <c r="J614">
        <v>1</v>
      </c>
      <c r="K614">
        <v>121987</v>
      </c>
      <c r="L614">
        <v>1</v>
      </c>
      <c r="M614">
        <v>1</v>
      </c>
      <c r="N614">
        <v>1</v>
      </c>
      <c r="O614">
        <v>41401</v>
      </c>
      <c r="P614">
        <v>5990</v>
      </c>
      <c r="Q614">
        <v>4139</v>
      </c>
      <c r="R614">
        <v>4148</v>
      </c>
      <c r="S614">
        <v>4280</v>
      </c>
      <c r="T614">
        <v>42781</v>
      </c>
      <c r="U614" t="s">
        <v>83</v>
      </c>
      <c r="V614">
        <v>42731</v>
      </c>
      <c r="W614" t="s">
        <v>61</v>
      </c>
      <c r="X614" t="s">
        <v>61</v>
      </c>
      <c r="Y614" t="s">
        <v>61</v>
      </c>
      <c r="Z614" t="s">
        <v>61</v>
      </c>
      <c r="AA614" t="s">
        <v>61</v>
      </c>
      <c r="AB614" t="s">
        <v>61</v>
      </c>
      <c r="AC614" t="s">
        <v>61</v>
      </c>
      <c r="AD614">
        <v>3768</v>
      </c>
      <c r="AE614">
        <v>3723</v>
      </c>
      <c r="AF614">
        <v>66</v>
      </c>
      <c r="AG614">
        <v>3606</v>
      </c>
      <c r="AH614">
        <v>42</v>
      </c>
      <c r="AI614">
        <v>47</v>
      </c>
      <c r="AJ614" t="s">
        <v>62</v>
      </c>
      <c r="AK614" t="s">
        <v>62</v>
      </c>
      <c r="AL614" t="s">
        <v>62</v>
      </c>
      <c r="AM614" t="s">
        <v>62</v>
      </c>
      <c r="AN614" t="s">
        <v>62</v>
      </c>
      <c r="AO614" t="s">
        <v>62</v>
      </c>
      <c r="AP614" t="s">
        <v>62</v>
      </c>
      <c r="AQ614" t="s">
        <v>62</v>
      </c>
      <c r="AR614" t="s">
        <v>62</v>
      </c>
      <c r="AS614">
        <v>9</v>
      </c>
      <c r="AT614">
        <v>9</v>
      </c>
      <c r="AU614">
        <v>9</v>
      </c>
      <c r="AV614">
        <v>9</v>
      </c>
      <c r="AW614">
        <v>9</v>
      </c>
      <c r="AX614">
        <v>9</v>
      </c>
      <c r="AY614">
        <v>-99</v>
      </c>
      <c r="AZ614">
        <v>-99</v>
      </c>
      <c r="BA614">
        <v>-99</v>
      </c>
      <c r="BB614">
        <v>-99</v>
      </c>
      <c r="BC614">
        <v>-99</v>
      </c>
      <c r="BD614">
        <v>-99</v>
      </c>
      <c r="BE614">
        <v>-99</v>
      </c>
      <c r="BF614">
        <v>-99</v>
      </c>
      <c r="BG614">
        <v>-99</v>
      </c>
      <c r="BH614">
        <f t="shared" si="189"/>
        <v>9</v>
      </c>
      <c r="BI614" t="str">
        <f t="shared" si="190"/>
        <v/>
      </c>
      <c r="BJ614" t="str">
        <f t="shared" si="191"/>
        <v/>
      </c>
      <c r="BK614" t="str">
        <f t="shared" si="192"/>
        <v/>
      </c>
      <c r="BL614" t="str">
        <f t="shared" si="193"/>
        <v/>
      </c>
      <c r="BM614" t="str">
        <f t="shared" si="194"/>
        <v/>
      </c>
      <c r="BN614" t="str">
        <f t="shared" si="195"/>
        <v/>
      </c>
      <c r="BO614" t="str">
        <f t="shared" si="196"/>
        <v/>
      </c>
      <c r="BP614" t="str">
        <f t="shared" si="197"/>
        <v/>
      </c>
      <c r="BQ614" t="str">
        <f t="shared" si="198"/>
        <v/>
      </c>
      <c r="BR614" t="str">
        <f t="shared" si="199"/>
        <v/>
      </c>
      <c r="BS614" t="str">
        <f t="shared" si="200"/>
        <v/>
      </c>
      <c r="BT614" t="str">
        <f t="shared" si="201"/>
        <v/>
      </c>
      <c r="BU614" t="str">
        <f t="shared" si="202"/>
        <v/>
      </c>
      <c r="BV614" t="str">
        <f t="shared" si="203"/>
        <v/>
      </c>
      <c r="BW614">
        <f t="shared" si="204"/>
        <v>9</v>
      </c>
      <c r="BX614">
        <f t="shared" si="205"/>
        <v>1</v>
      </c>
      <c r="BY614">
        <f t="shared" si="206"/>
        <v>0</v>
      </c>
      <c r="BZ614">
        <f t="shared" si="207"/>
        <v>0</v>
      </c>
      <c r="CA614">
        <f t="shared" si="208"/>
        <v>0</v>
      </c>
      <c r="CB614">
        <f t="shared" si="209"/>
        <v>1</v>
      </c>
    </row>
    <row r="615" spans="1:80" x14ac:dyDescent="0.35">
      <c r="A615">
        <v>4.5922435999999998</v>
      </c>
      <c r="B615">
        <v>2011</v>
      </c>
      <c r="C615">
        <v>70</v>
      </c>
      <c r="D615">
        <v>1</v>
      </c>
      <c r="E615">
        <v>1</v>
      </c>
      <c r="F615">
        <v>2</v>
      </c>
      <c r="G615">
        <v>0</v>
      </c>
      <c r="H615">
        <v>36336</v>
      </c>
      <c r="I615">
        <v>4</v>
      </c>
      <c r="J615">
        <v>2</v>
      </c>
      <c r="K615">
        <v>386689</v>
      </c>
      <c r="L615">
        <v>1</v>
      </c>
      <c r="M615">
        <v>2</v>
      </c>
      <c r="N615">
        <v>20</v>
      </c>
      <c r="O615">
        <v>42823</v>
      </c>
      <c r="P615">
        <v>51881</v>
      </c>
      <c r="Q615">
        <v>5070</v>
      </c>
      <c r="R615">
        <v>4271</v>
      </c>
      <c r="S615">
        <v>2639</v>
      </c>
      <c r="T615">
        <v>5990</v>
      </c>
      <c r="U615">
        <v>45342</v>
      </c>
      <c r="V615">
        <v>45341</v>
      </c>
      <c r="W615">
        <v>41401</v>
      </c>
      <c r="X615">
        <v>2761</v>
      </c>
      <c r="Y615" t="s">
        <v>85</v>
      </c>
      <c r="Z615">
        <v>70703</v>
      </c>
      <c r="AA615">
        <v>81200</v>
      </c>
      <c r="AB615">
        <v>7907</v>
      </c>
      <c r="AC615">
        <v>34290</v>
      </c>
      <c r="AD615">
        <v>3768</v>
      </c>
      <c r="AE615">
        <v>3721</v>
      </c>
      <c r="AF615">
        <v>3612</v>
      </c>
      <c r="AG615">
        <v>17</v>
      </c>
      <c r="AH615">
        <v>3893</v>
      </c>
      <c r="AI615">
        <v>9672</v>
      </c>
      <c r="AJ615">
        <v>9604</v>
      </c>
      <c r="AK615">
        <v>3891</v>
      </c>
      <c r="AL615">
        <v>966</v>
      </c>
      <c r="AM615">
        <v>9904</v>
      </c>
      <c r="AN615">
        <v>3721</v>
      </c>
      <c r="AO615">
        <v>3728</v>
      </c>
      <c r="AP615">
        <v>8842</v>
      </c>
      <c r="AQ615">
        <v>9915</v>
      </c>
      <c r="AR615">
        <v>3961</v>
      </c>
      <c r="AS615">
        <v>12</v>
      </c>
      <c r="AT615">
        <v>-99</v>
      </c>
      <c r="AU615">
        <v>-99</v>
      </c>
      <c r="AV615">
        <v>-99</v>
      </c>
      <c r="AW615">
        <v>-99</v>
      </c>
      <c r="AX615">
        <v>-99</v>
      </c>
      <c r="AY615">
        <v>-99</v>
      </c>
      <c r="AZ615">
        <v>-99</v>
      </c>
      <c r="BA615">
        <v>-99</v>
      </c>
      <c r="BB615">
        <v>-99</v>
      </c>
      <c r="BC615">
        <v>-99</v>
      </c>
      <c r="BD615">
        <v>-99</v>
      </c>
      <c r="BE615">
        <v>-99</v>
      </c>
      <c r="BF615">
        <v>-99</v>
      </c>
      <c r="BG615">
        <v>-99</v>
      </c>
      <c r="BH615">
        <f t="shared" si="189"/>
        <v>12</v>
      </c>
      <c r="BI615" t="str">
        <f t="shared" si="190"/>
        <v/>
      </c>
      <c r="BJ615" t="str">
        <f t="shared" si="191"/>
        <v/>
      </c>
      <c r="BK615" t="str">
        <f t="shared" si="192"/>
        <v/>
      </c>
      <c r="BL615" t="str">
        <f t="shared" si="193"/>
        <v/>
      </c>
      <c r="BM615" t="str">
        <f t="shared" si="194"/>
        <v/>
      </c>
      <c r="BN615" t="str">
        <f t="shared" si="195"/>
        <v/>
      </c>
      <c r="BO615" t="str">
        <f t="shared" si="196"/>
        <v/>
      </c>
      <c r="BP615" t="str">
        <f t="shared" si="197"/>
        <v/>
      </c>
      <c r="BQ615" t="str">
        <f t="shared" si="198"/>
        <v/>
      </c>
      <c r="BR615" t="str">
        <f t="shared" si="199"/>
        <v/>
      </c>
      <c r="BS615" t="str">
        <f t="shared" si="200"/>
        <v/>
      </c>
      <c r="BT615" t="str">
        <f t="shared" si="201"/>
        <v/>
      </c>
      <c r="BU615" t="str">
        <f t="shared" si="202"/>
        <v/>
      </c>
      <c r="BV615" t="str">
        <f t="shared" si="203"/>
        <v/>
      </c>
      <c r="BW615">
        <f t="shared" si="204"/>
        <v>12</v>
      </c>
      <c r="BX615">
        <f t="shared" si="205"/>
        <v>0</v>
      </c>
      <c r="BY615">
        <f t="shared" si="206"/>
        <v>0</v>
      </c>
      <c r="BZ615">
        <f t="shared" si="207"/>
        <v>0</v>
      </c>
      <c r="CA615">
        <f t="shared" si="208"/>
        <v>0</v>
      </c>
      <c r="CB615">
        <f t="shared" si="209"/>
        <v>0</v>
      </c>
    </row>
    <row r="616" spans="1:80" x14ac:dyDescent="0.35">
      <c r="A616">
        <v>4.5922435999999998</v>
      </c>
      <c r="B616">
        <v>2011</v>
      </c>
      <c r="C616">
        <v>70</v>
      </c>
      <c r="D616">
        <v>0</v>
      </c>
      <c r="E616">
        <v>1</v>
      </c>
      <c r="F616">
        <v>4</v>
      </c>
      <c r="G616">
        <v>0</v>
      </c>
      <c r="H616">
        <v>36336</v>
      </c>
      <c r="I616">
        <v>2</v>
      </c>
      <c r="J616">
        <v>3</v>
      </c>
      <c r="K616">
        <v>67851</v>
      </c>
      <c r="L616">
        <v>3</v>
      </c>
      <c r="M616">
        <v>2</v>
      </c>
      <c r="N616">
        <v>1</v>
      </c>
      <c r="O616">
        <v>5849</v>
      </c>
      <c r="P616">
        <v>78551</v>
      </c>
      <c r="Q616">
        <v>389</v>
      </c>
      <c r="R616">
        <v>42823</v>
      </c>
      <c r="S616">
        <v>2762</v>
      </c>
      <c r="T616">
        <v>42654</v>
      </c>
      <c r="U616">
        <v>44024</v>
      </c>
      <c r="V616">
        <v>99591</v>
      </c>
      <c r="W616">
        <v>4280</v>
      </c>
      <c r="X616">
        <v>40391</v>
      </c>
      <c r="Y616">
        <v>25072</v>
      </c>
      <c r="Z616">
        <v>25042</v>
      </c>
      <c r="AA616">
        <v>2767</v>
      </c>
      <c r="AB616">
        <v>4275</v>
      </c>
      <c r="AC616">
        <v>5180</v>
      </c>
      <c r="AD616">
        <v>8413</v>
      </c>
      <c r="AE616">
        <v>3768</v>
      </c>
      <c r="AF616">
        <v>3778</v>
      </c>
      <c r="AG616">
        <v>66</v>
      </c>
      <c r="AH616">
        <v>3721</v>
      </c>
      <c r="AI616">
        <v>8856</v>
      </c>
      <c r="AJ616" t="s">
        <v>62</v>
      </c>
      <c r="AK616" t="s">
        <v>62</v>
      </c>
      <c r="AL616" t="s">
        <v>62</v>
      </c>
      <c r="AM616" t="s">
        <v>62</v>
      </c>
      <c r="AN616" t="s">
        <v>62</v>
      </c>
      <c r="AO616" t="s">
        <v>62</v>
      </c>
      <c r="AP616" t="s">
        <v>62</v>
      </c>
      <c r="AQ616" t="s">
        <v>62</v>
      </c>
      <c r="AR616" t="s">
        <v>62</v>
      </c>
      <c r="AS616">
        <v>7</v>
      </c>
      <c r="AT616">
        <v>12</v>
      </c>
      <c r="AU616">
        <v>7</v>
      </c>
      <c r="AV616">
        <v>12</v>
      </c>
      <c r="AW616">
        <v>6</v>
      </c>
      <c r="AX616">
        <v>6</v>
      </c>
      <c r="AY616">
        <v>-99</v>
      </c>
      <c r="AZ616">
        <v>-99</v>
      </c>
      <c r="BA616">
        <v>-99</v>
      </c>
      <c r="BB616">
        <v>-99</v>
      </c>
      <c r="BC616">
        <v>-99</v>
      </c>
      <c r="BD616">
        <v>-99</v>
      </c>
      <c r="BE616">
        <v>-99</v>
      </c>
      <c r="BF616">
        <v>-99</v>
      </c>
      <c r="BG616">
        <v>-99</v>
      </c>
      <c r="BH616" t="str">
        <f t="shared" si="189"/>
        <v/>
      </c>
      <c r="BI616">
        <f t="shared" si="190"/>
        <v>12</v>
      </c>
      <c r="BJ616" t="str">
        <f t="shared" si="191"/>
        <v/>
      </c>
      <c r="BK616" t="str">
        <f t="shared" si="192"/>
        <v/>
      </c>
      <c r="BL616" t="str">
        <f t="shared" si="193"/>
        <v/>
      </c>
      <c r="BM616" t="str">
        <f t="shared" si="194"/>
        <v/>
      </c>
      <c r="BN616" t="str">
        <f t="shared" si="195"/>
        <v/>
      </c>
      <c r="BO616" t="str">
        <f t="shared" si="196"/>
        <v/>
      </c>
      <c r="BP616" t="str">
        <f t="shared" si="197"/>
        <v/>
      </c>
      <c r="BQ616" t="str">
        <f t="shared" si="198"/>
        <v/>
      </c>
      <c r="BR616" t="str">
        <f t="shared" si="199"/>
        <v/>
      </c>
      <c r="BS616" t="str">
        <f t="shared" si="200"/>
        <v/>
      </c>
      <c r="BT616" t="str">
        <f t="shared" si="201"/>
        <v/>
      </c>
      <c r="BU616" t="str">
        <f t="shared" si="202"/>
        <v/>
      </c>
      <c r="BV616" t="str">
        <f t="shared" si="203"/>
        <v/>
      </c>
      <c r="BW616">
        <f t="shared" si="204"/>
        <v>12</v>
      </c>
      <c r="BX616">
        <f t="shared" si="205"/>
        <v>1</v>
      </c>
      <c r="BY616">
        <f t="shared" si="206"/>
        <v>1</v>
      </c>
      <c r="BZ616">
        <f t="shared" si="207"/>
        <v>0</v>
      </c>
      <c r="CA616">
        <f t="shared" si="208"/>
        <v>0</v>
      </c>
      <c r="CB616">
        <f t="shared" si="209"/>
        <v>1</v>
      </c>
    </row>
    <row r="617" spans="1:80" x14ac:dyDescent="0.35">
      <c r="A617">
        <v>4.5922435999999998</v>
      </c>
      <c r="B617">
        <v>2011</v>
      </c>
      <c r="C617">
        <v>70</v>
      </c>
      <c r="D617">
        <v>1</v>
      </c>
      <c r="E617">
        <v>1</v>
      </c>
      <c r="F617">
        <v>1</v>
      </c>
      <c r="G617">
        <v>0</v>
      </c>
      <c r="H617">
        <v>42116</v>
      </c>
      <c r="I617">
        <v>5</v>
      </c>
      <c r="J617">
        <v>2</v>
      </c>
      <c r="K617">
        <v>287938</v>
      </c>
      <c r="L617">
        <v>1</v>
      </c>
      <c r="M617">
        <v>1</v>
      </c>
      <c r="N617">
        <v>20</v>
      </c>
      <c r="O617">
        <v>20012</v>
      </c>
      <c r="P617">
        <v>4210</v>
      </c>
      <c r="Q617">
        <v>3819</v>
      </c>
      <c r="R617">
        <v>99592</v>
      </c>
      <c r="S617">
        <v>4821</v>
      </c>
      <c r="T617">
        <v>9971</v>
      </c>
      <c r="U617">
        <v>9973</v>
      </c>
      <c r="V617">
        <v>5119</v>
      </c>
      <c r="W617">
        <v>5845</v>
      </c>
      <c r="X617">
        <v>570</v>
      </c>
      <c r="Y617">
        <v>380</v>
      </c>
      <c r="Z617">
        <v>42653</v>
      </c>
      <c r="AA617">
        <v>28489</v>
      </c>
      <c r="AB617">
        <v>2761</v>
      </c>
      <c r="AC617">
        <v>42731</v>
      </c>
      <c r="AD617">
        <v>4105</v>
      </c>
      <c r="AE617">
        <v>4131</v>
      </c>
      <c r="AF617">
        <v>9925</v>
      </c>
      <c r="AG617">
        <v>331</v>
      </c>
      <c r="AH617">
        <v>392</v>
      </c>
      <c r="AI617">
        <v>8605</v>
      </c>
      <c r="AJ617">
        <v>3893</v>
      </c>
      <c r="AK617">
        <v>3521</v>
      </c>
      <c r="AL617">
        <v>3768</v>
      </c>
      <c r="AM617">
        <v>3961</v>
      </c>
      <c r="AN617">
        <v>8872</v>
      </c>
      <c r="AO617">
        <v>9904</v>
      </c>
      <c r="AP617">
        <v>9905</v>
      </c>
      <c r="AQ617">
        <v>9907</v>
      </c>
      <c r="AR617">
        <v>9906</v>
      </c>
      <c r="AS617">
        <v>13</v>
      </c>
      <c r="AT617">
        <v>2</v>
      </c>
      <c r="AU617">
        <v>6</v>
      </c>
      <c r="AV617">
        <v>9</v>
      </c>
      <c r="AW617">
        <v>9</v>
      </c>
      <c r="AX617">
        <v>23</v>
      </c>
      <c r="AY617">
        <v>23</v>
      </c>
      <c r="AZ617">
        <v>29</v>
      </c>
      <c r="BA617">
        <v>29</v>
      </c>
      <c r="BB617">
        <v>29</v>
      </c>
      <c r="BC617">
        <v>29</v>
      </c>
      <c r="BD617">
        <v>29</v>
      </c>
      <c r="BE617">
        <v>29</v>
      </c>
      <c r="BF617">
        <v>29</v>
      </c>
      <c r="BG617">
        <v>29</v>
      </c>
      <c r="BH617" t="str">
        <f t="shared" si="189"/>
        <v/>
      </c>
      <c r="BI617" t="str">
        <f t="shared" si="190"/>
        <v/>
      </c>
      <c r="BJ617" t="str">
        <f t="shared" si="191"/>
        <v/>
      </c>
      <c r="BK617" t="str">
        <f t="shared" si="192"/>
        <v/>
      </c>
      <c r="BL617" t="str">
        <f t="shared" si="193"/>
        <v/>
      </c>
      <c r="BM617" t="str">
        <f t="shared" si="194"/>
        <v/>
      </c>
      <c r="BN617" t="str">
        <f t="shared" si="195"/>
        <v/>
      </c>
      <c r="BO617" t="str">
        <f t="shared" si="196"/>
        <v/>
      </c>
      <c r="BP617">
        <f t="shared" si="197"/>
        <v>29</v>
      </c>
      <c r="BQ617" t="str">
        <f t="shared" si="198"/>
        <v/>
      </c>
      <c r="BR617" t="str">
        <f t="shared" si="199"/>
        <v/>
      </c>
      <c r="BS617" t="str">
        <f t="shared" si="200"/>
        <v/>
      </c>
      <c r="BT617" t="str">
        <f t="shared" si="201"/>
        <v/>
      </c>
      <c r="BU617" t="str">
        <f t="shared" si="202"/>
        <v/>
      </c>
      <c r="BV617" t="str">
        <f t="shared" si="203"/>
        <v/>
      </c>
      <c r="BW617">
        <f t="shared" si="204"/>
        <v>29</v>
      </c>
      <c r="BX617">
        <f t="shared" si="205"/>
        <v>0</v>
      </c>
      <c r="BY617">
        <f t="shared" si="206"/>
        <v>0</v>
      </c>
      <c r="BZ617">
        <f t="shared" si="207"/>
        <v>0</v>
      </c>
      <c r="CA617">
        <f t="shared" si="208"/>
        <v>0</v>
      </c>
      <c r="CB617">
        <f t="shared" si="209"/>
        <v>0</v>
      </c>
    </row>
    <row r="618" spans="1:80" x14ac:dyDescent="0.35">
      <c r="A618">
        <v>4.8502001999999997</v>
      </c>
      <c r="B618">
        <v>2008</v>
      </c>
      <c r="C618">
        <v>71</v>
      </c>
      <c r="D618">
        <v>0</v>
      </c>
      <c r="E618">
        <v>1</v>
      </c>
      <c r="F618">
        <v>-9</v>
      </c>
      <c r="G618">
        <v>1</v>
      </c>
      <c r="H618">
        <v>6350</v>
      </c>
      <c r="I618">
        <v>7</v>
      </c>
      <c r="J618">
        <v>3</v>
      </c>
      <c r="K618">
        <v>225703</v>
      </c>
      <c r="L618">
        <v>3</v>
      </c>
      <c r="M618">
        <v>-9</v>
      </c>
      <c r="N618">
        <v>1</v>
      </c>
      <c r="O618">
        <v>67451</v>
      </c>
      <c r="P618">
        <v>41091</v>
      </c>
      <c r="Q618">
        <v>4275</v>
      </c>
      <c r="R618">
        <v>78551</v>
      </c>
      <c r="S618">
        <v>51881</v>
      </c>
      <c r="T618" t="s">
        <v>84</v>
      </c>
      <c r="U618">
        <v>5849</v>
      </c>
      <c r="V618">
        <v>67142</v>
      </c>
      <c r="W618">
        <v>64861</v>
      </c>
      <c r="X618">
        <v>45341</v>
      </c>
      <c r="Y618">
        <v>66632</v>
      </c>
      <c r="Z618">
        <v>64931</v>
      </c>
      <c r="AA618">
        <v>4271</v>
      </c>
      <c r="AB618" t="s">
        <v>85</v>
      </c>
      <c r="AC618">
        <v>65641</v>
      </c>
      <c r="AD618">
        <v>3768</v>
      </c>
      <c r="AE618">
        <v>9962</v>
      </c>
      <c r="AF618">
        <v>3723</v>
      </c>
      <c r="AG618">
        <v>7359</v>
      </c>
      <c r="AH618">
        <v>9672</v>
      </c>
      <c r="AI618">
        <v>9604</v>
      </c>
      <c r="AJ618">
        <v>3895</v>
      </c>
      <c r="AK618">
        <v>3995</v>
      </c>
      <c r="AL618">
        <v>9744</v>
      </c>
      <c r="AM618" t="s">
        <v>62</v>
      </c>
      <c r="AN618" t="s">
        <v>62</v>
      </c>
      <c r="AO618" t="s">
        <v>62</v>
      </c>
      <c r="AP618" t="s">
        <v>62</v>
      </c>
      <c r="AQ618" t="s">
        <v>62</v>
      </c>
      <c r="AR618" t="s">
        <v>62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-99</v>
      </c>
      <c r="BC618">
        <v>-99</v>
      </c>
      <c r="BD618">
        <v>-99</v>
      </c>
      <c r="BE618">
        <v>-99</v>
      </c>
      <c r="BF618">
        <v>-99</v>
      </c>
      <c r="BG618">
        <v>-99</v>
      </c>
      <c r="BH618">
        <f t="shared" si="189"/>
        <v>0</v>
      </c>
      <c r="BI618" t="str">
        <f t="shared" si="190"/>
        <v/>
      </c>
      <c r="BJ618" t="str">
        <f t="shared" si="191"/>
        <v/>
      </c>
      <c r="BK618" t="str">
        <f t="shared" si="192"/>
        <v/>
      </c>
      <c r="BL618" t="str">
        <f t="shared" si="193"/>
        <v/>
      </c>
      <c r="BM618" t="str">
        <f t="shared" si="194"/>
        <v/>
      </c>
      <c r="BN618" t="str">
        <f t="shared" si="195"/>
        <v/>
      </c>
      <c r="BO618" t="str">
        <f t="shared" si="196"/>
        <v/>
      </c>
      <c r="BP618" t="str">
        <f t="shared" si="197"/>
        <v/>
      </c>
      <c r="BQ618" t="str">
        <f t="shared" si="198"/>
        <v/>
      </c>
      <c r="BR618" t="str">
        <f t="shared" si="199"/>
        <v/>
      </c>
      <c r="BS618" t="str">
        <f t="shared" si="200"/>
        <v/>
      </c>
      <c r="BT618" t="str">
        <f t="shared" si="201"/>
        <v/>
      </c>
      <c r="BU618" t="str">
        <f t="shared" si="202"/>
        <v/>
      </c>
      <c r="BV618" t="str">
        <f t="shared" si="203"/>
        <v/>
      </c>
      <c r="BW618">
        <f t="shared" si="204"/>
        <v>0</v>
      </c>
      <c r="BX618">
        <f t="shared" si="205"/>
        <v>0</v>
      </c>
      <c r="BY618">
        <f t="shared" si="206"/>
        <v>1</v>
      </c>
      <c r="BZ618">
        <f t="shared" si="207"/>
        <v>1</v>
      </c>
      <c r="CA618">
        <f t="shared" si="208"/>
        <v>1</v>
      </c>
      <c r="CB618">
        <f t="shared" si="209"/>
        <v>0</v>
      </c>
    </row>
    <row r="619" spans="1:80" x14ac:dyDescent="0.35">
      <c r="A619">
        <v>4.9165448999999999</v>
      </c>
      <c r="B619">
        <v>2008</v>
      </c>
      <c r="C619">
        <v>71</v>
      </c>
      <c r="D619">
        <v>0</v>
      </c>
      <c r="E619">
        <v>1</v>
      </c>
      <c r="F619">
        <v>1</v>
      </c>
      <c r="G619">
        <v>0</v>
      </c>
      <c r="H619">
        <v>36125</v>
      </c>
      <c r="I619">
        <v>5</v>
      </c>
      <c r="J619">
        <v>1</v>
      </c>
      <c r="K619">
        <v>126727</v>
      </c>
      <c r="L619">
        <v>2</v>
      </c>
      <c r="M619">
        <v>2</v>
      </c>
      <c r="N619">
        <v>5</v>
      </c>
      <c r="O619">
        <v>41401</v>
      </c>
      <c r="P619">
        <v>78551</v>
      </c>
      <c r="Q619">
        <v>78559</v>
      </c>
      <c r="R619">
        <v>4111</v>
      </c>
      <c r="S619">
        <v>5849</v>
      </c>
      <c r="T619">
        <v>43821</v>
      </c>
      <c r="U619">
        <v>2851</v>
      </c>
      <c r="V619">
        <v>5789</v>
      </c>
      <c r="W619">
        <v>5854</v>
      </c>
      <c r="X619">
        <v>99811</v>
      </c>
      <c r="Y619">
        <v>4359</v>
      </c>
      <c r="Z619">
        <v>99799</v>
      </c>
      <c r="AA619">
        <v>4142</v>
      </c>
      <c r="AB619" t="s">
        <v>64</v>
      </c>
      <c r="AC619" t="s">
        <v>69</v>
      </c>
      <c r="AD619">
        <v>3768</v>
      </c>
      <c r="AE619">
        <v>8856</v>
      </c>
      <c r="AF619">
        <v>66</v>
      </c>
      <c r="AG619">
        <v>3607</v>
      </c>
      <c r="AH619">
        <v>46</v>
      </c>
      <c r="AI619">
        <v>40</v>
      </c>
      <c r="AJ619">
        <v>9744</v>
      </c>
      <c r="AK619">
        <v>9904</v>
      </c>
      <c r="AL619">
        <v>8872</v>
      </c>
      <c r="AM619">
        <v>4523</v>
      </c>
      <c r="AN619" t="s">
        <v>62</v>
      </c>
      <c r="AO619" t="s">
        <v>62</v>
      </c>
      <c r="AP619" t="s">
        <v>62</v>
      </c>
      <c r="AQ619" t="s">
        <v>62</v>
      </c>
      <c r="AR619" t="s">
        <v>62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6</v>
      </c>
      <c r="BC619">
        <v>-99</v>
      </c>
      <c r="BD619">
        <v>-99</v>
      </c>
      <c r="BE619">
        <v>-99</v>
      </c>
      <c r="BF619">
        <v>-99</v>
      </c>
      <c r="BG619">
        <v>-99</v>
      </c>
      <c r="BH619">
        <f t="shared" si="189"/>
        <v>0</v>
      </c>
      <c r="BI619" t="str">
        <f t="shared" si="190"/>
        <v/>
      </c>
      <c r="BJ619" t="str">
        <f t="shared" si="191"/>
        <v/>
      </c>
      <c r="BK619" t="str">
        <f t="shared" si="192"/>
        <v/>
      </c>
      <c r="BL619" t="str">
        <f t="shared" si="193"/>
        <v/>
      </c>
      <c r="BM619" t="str">
        <f t="shared" si="194"/>
        <v/>
      </c>
      <c r="BN619" t="str">
        <f t="shared" si="195"/>
        <v/>
      </c>
      <c r="BO619" t="str">
        <f t="shared" si="196"/>
        <v/>
      </c>
      <c r="BP619" t="str">
        <f t="shared" si="197"/>
        <v/>
      </c>
      <c r="BQ619" t="str">
        <f t="shared" si="198"/>
        <v/>
      </c>
      <c r="BR619" t="str">
        <f t="shared" si="199"/>
        <v/>
      </c>
      <c r="BS619" t="str">
        <f t="shared" si="200"/>
        <v/>
      </c>
      <c r="BT619" t="str">
        <f t="shared" si="201"/>
        <v/>
      </c>
      <c r="BU619" t="str">
        <f t="shared" si="202"/>
        <v/>
      </c>
      <c r="BV619" t="str">
        <f t="shared" si="203"/>
        <v/>
      </c>
      <c r="BW619">
        <f t="shared" si="204"/>
        <v>0</v>
      </c>
      <c r="BX619">
        <f t="shared" si="205"/>
        <v>1</v>
      </c>
      <c r="BY619">
        <f t="shared" si="206"/>
        <v>1</v>
      </c>
      <c r="BZ619">
        <f t="shared" si="207"/>
        <v>0</v>
      </c>
      <c r="CA619">
        <f t="shared" si="208"/>
        <v>0</v>
      </c>
      <c r="CB619">
        <f t="shared" si="209"/>
        <v>0</v>
      </c>
    </row>
    <row r="620" spans="1:80" x14ac:dyDescent="0.35">
      <c r="A620">
        <v>4.6917939999999998</v>
      </c>
      <c r="B620">
        <v>2008</v>
      </c>
      <c r="C620">
        <v>71</v>
      </c>
      <c r="D620">
        <v>0</v>
      </c>
      <c r="E620">
        <v>1</v>
      </c>
      <c r="F620">
        <v>-9</v>
      </c>
      <c r="G620">
        <v>0</v>
      </c>
      <c r="H620">
        <v>54008</v>
      </c>
      <c r="I620">
        <v>3</v>
      </c>
      <c r="J620">
        <v>-9</v>
      </c>
      <c r="K620">
        <v>70665</v>
      </c>
      <c r="L620">
        <v>1</v>
      </c>
      <c r="M620">
        <v>3</v>
      </c>
      <c r="N620">
        <v>1</v>
      </c>
      <c r="O620">
        <v>41402</v>
      </c>
      <c r="P620">
        <v>4142</v>
      </c>
      <c r="Q620">
        <v>412</v>
      </c>
      <c r="R620">
        <v>4148</v>
      </c>
      <c r="S620">
        <v>4019</v>
      </c>
      <c r="T620">
        <v>2724</v>
      </c>
      <c r="U620">
        <v>2449</v>
      </c>
      <c r="V620">
        <v>4770</v>
      </c>
      <c r="W620">
        <v>78900</v>
      </c>
      <c r="X620">
        <v>45829</v>
      </c>
      <c r="Y620">
        <v>42789</v>
      </c>
      <c r="Z620" t="s">
        <v>61</v>
      </c>
      <c r="AA620" t="s">
        <v>61</v>
      </c>
      <c r="AB620" t="s">
        <v>61</v>
      </c>
      <c r="AC620" t="s">
        <v>61</v>
      </c>
      <c r="AD620">
        <v>3768</v>
      </c>
      <c r="AE620">
        <v>3722</v>
      </c>
      <c r="AF620">
        <v>66</v>
      </c>
      <c r="AG620">
        <v>3607</v>
      </c>
      <c r="AH620">
        <v>45</v>
      </c>
      <c r="AI620">
        <v>40</v>
      </c>
      <c r="AJ620" t="s">
        <v>62</v>
      </c>
      <c r="AK620" t="s">
        <v>62</v>
      </c>
      <c r="AL620" t="s">
        <v>62</v>
      </c>
      <c r="AM620" t="s">
        <v>62</v>
      </c>
      <c r="AN620" t="s">
        <v>62</v>
      </c>
      <c r="AO620" t="s">
        <v>62</v>
      </c>
      <c r="AP620" t="s">
        <v>62</v>
      </c>
      <c r="AQ620" t="s">
        <v>62</v>
      </c>
      <c r="AR620" t="s">
        <v>62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-99</v>
      </c>
      <c r="AZ620">
        <v>-99</v>
      </c>
      <c r="BA620">
        <v>-99</v>
      </c>
      <c r="BB620">
        <v>-99</v>
      </c>
      <c r="BC620">
        <v>-99</v>
      </c>
      <c r="BD620">
        <v>-99</v>
      </c>
      <c r="BE620">
        <v>-99</v>
      </c>
      <c r="BF620">
        <v>-99</v>
      </c>
      <c r="BG620">
        <v>-99</v>
      </c>
      <c r="BH620">
        <f t="shared" si="189"/>
        <v>0</v>
      </c>
      <c r="BI620" t="str">
        <f t="shared" si="190"/>
        <v/>
      </c>
      <c r="BJ620" t="str">
        <f t="shared" si="191"/>
        <v/>
      </c>
      <c r="BK620" t="str">
        <f t="shared" si="192"/>
        <v/>
      </c>
      <c r="BL620" t="str">
        <f t="shared" si="193"/>
        <v/>
      </c>
      <c r="BM620" t="str">
        <f t="shared" si="194"/>
        <v/>
      </c>
      <c r="BN620" t="str">
        <f t="shared" si="195"/>
        <v/>
      </c>
      <c r="BO620" t="str">
        <f t="shared" si="196"/>
        <v/>
      </c>
      <c r="BP620" t="str">
        <f t="shared" si="197"/>
        <v/>
      </c>
      <c r="BQ620" t="str">
        <f t="shared" si="198"/>
        <v/>
      </c>
      <c r="BR620" t="str">
        <f t="shared" si="199"/>
        <v/>
      </c>
      <c r="BS620" t="str">
        <f t="shared" si="200"/>
        <v/>
      </c>
      <c r="BT620" t="str">
        <f t="shared" si="201"/>
        <v/>
      </c>
      <c r="BU620" t="str">
        <f t="shared" si="202"/>
        <v/>
      </c>
      <c r="BV620" t="str">
        <f t="shared" si="203"/>
        <v/>
      </c>
      <c r="BW620">
        <f t="shared" si="204"/>
        <v>0</v>
      </c>
      <c r="BX620">
        <f t="shared" si="205"/>
        <v>1</v>
      </c>
      <c r="BY620">
        <f t="shared" si="206"/>
        <v>0</v>
      </c>
      <c r="BZ620">
        <f t="shared" si="207"/>
        <v>0</v>
      </c>
      <c r="CA620">
        <f t="shared" si="208"/>
        <v>0</v>
      </c>
      <c r="CB620">
        <f t="shared" si="209"/>
        <v>0</v>
      </c>
    </row>
    <row r="621" spans="1:80" x14ac:dyDescent="0.35">
      <c r="A621">
        <v>5.1304252000000004</v>
      </c>
      <c r="B621">
        <v>2009</v>
      </c>
      <c r="C621">
        <v>71</v>
      </c>
      <c r="D621">
        <v>1</v>
      </c>
      <c r="E621">
        <v>3</v>
      </c>
      <c r="F621">
        <v>-9</v>
      </c>
      <c r="G621">
        <v>0</v>
      </c>
      <c r="H621">
        <v>6060</v>
      </c>
      <c r="I621">
        <v>28</v>
      </c>
      <c r="J621">
        <v>1</v>
      </c>
      <c r="K621">
        <v>199262</v>
      </c>
      <c r="L621">
        <v>4</v>
      </c>
      <c r="M621">
        <v>-9</v>
      </c>
      <c r="N621">
        <v>20</v>
      </c>
      <c r="O621">
        <v>41401</v>
      </c>
      <c r="P621">
        <v>20190</v>
      </c>
      <c r="Q621">
        <v>42822</v>
      </c>
      <c r="R621">
        <v>99812</v>
      </c>
      <c r="S621">
        <v>412</v>
      </c>
      <c r="T621">
        <v>4139</v>
      </c>
      <c r="U621">
        <v>4019</v>
      </c>
      <c r="V621">
        <v>2724</v>
      </c>
      <c r="W621">
        <v>25000</v>
      </c>
      <c r="X621" t="s">
        <v>61</v>
      </c>
      <c r="Y621" t="s">
        <v>61</v>
      </c>
      <c r="Z621" t="s">
        <v>61</v>
      </c>
      <c r="AA621" t="s">
        <v>61</v>
      </c>
      <c r="AB621" t="s">
        <v>61</v>
      </c>
      <c r="AC621" t="s">
        <v>61</v>
      </c>
      <c r="AD621">
        <v>3768</v>
      </c>
      <c r="AE621">
        <v>3722</v>
      </c>
      <c r="AF621">
        <v>8856</v>
      </c>
      <c r="AG621">
        <v>8842</v>
      </c>
      <c r="AH621" t="s">
        <v>62</v>
      </c>
      <c r="AI621" t="s">
        <v>62</v>
      </c>
      <c r="AJ621" t="s">
        <v>62</v>
      </c>
      <c r="AK621" t="s">
        <v>62</v>
      </c>
      <c r="AL621" t="s">
        <v>62</v>
      </c>
      <c r="AM621" t="s">
        <v>62</v>
      </c>
      <c r="AN621" t="s">
        <v>62</v>
      </c>
      <c r="AO621" t="s">
        <v>62</v>
      </c>
      <c r="AP621" t="s">
        <v>62</v>
      </c>
      <c r="AQ621" t="s">
        <v>62</v>
      </c>
      <c r="AR621" t="s">
        <v>62</v>
      </c>
      <c r="AS621">
        <v>0</v>
      </c>
      <c r="AT621">
        <v>0</v>
      </c>
      <c r="AU621">
        <v>0</v>
      </c>
      <c r="AV621">
        <v>0</v>
      </c>
      <c r="AW621">
        <v>-99</v>
      </c>
      <c r="AX621">
        <v>-99</v>
      </c>
      <c r="AY621">
        <v>-99</v>
      </c>
      <c r="AZ621">
        <v>-99</v>
      </c>
      <c r="BA621">
        <v>-99</v>
      </c>
      <c r="BB621">
        <v>-99</v>
      </c>
      <c r="BC621">
        <v>-99</v>
      </c>
      <c r="BD621">
        <v>-99</v>
      </c>
      <c r="BE621">
        <v>-99</v>
      </c>
      <c r="BF621">
        <v>-99</v>
      </c>
      <c r="BG621">
        <v>-99</v>
      </c>
      <c r="BH621">
        <f t="shared" si="189"/>
        <v>0</v>
      </c>
      <c r="BI621" t="str">
        <f t="shared" si="190"/>
        <v/>
      </c>
      <c r="BJ621" t="str">
        <f t="shared" si="191"/>
        <v/>
      </c>
      <c r="BK621" t="str">
        <f t="shared" si="192"/>
        <v/>
      </c>
      <c r="BL621" t="str">
        <f t="shared" si="193"/>
        <v/>
      </c>
      <c r="BM621" t="str">
        <f t="shared" si="194"/>
        <v/>
      </c>
      <c r="BN621" t="str">
        <f t="shared" si="195"/>
        <v/>
      </c>
      <c r="BO621" t="str">
        <f t="shared" si="196"/>
        <v/>
      </c>
      <c r="BP621" t="str">
        <f t="shared" si="197"/>
        <v/>
      </c>
      <c r="BQ621" t="str">
        <f t="shared" si="198"/>
        <v/>
      </c>
      <c r="BR621" t="str">
        <f t="shared" si="199"/>
        <v/>
      </c>
      <c r="BS621" t="str">
        <f t="shared" si="200"/>
        <v/>
      </c>
      <c r="BT621" t="str">
        <f t="shared" si="201"/>
        <v/>
      </c>
      <c r="BU621" t="str">
        <f t="shared" si="202"/>
        <v/>
      </c>
      <c r="BV621" t="str">
        <f t="shared" si="203"/>
        <v/>
      </c>
      <c r="BW621">
        <f t="shared" si="204"/>
        <v>0</v>
      </c>
      <c r="BX621">
        <f t="shared" si="205"/>
        <v>0</v>
      </c>
      <c r="BY621">
        <f t="shared" si="206"/>
        <v>0</v>
      </c>
      <c r="BZ621">
        <f t="shared" si="207"/>
        <v>0</v>
      </c>
      <c r="CA621">
        <f t="shared" si="208"/>
        <v>0</v>
      </c>
      <c r="CB621">
        <f t="shared" si="209"/>
        <v>0</v>
      </c>
    </row>
    <row r="622" spans="1:80" x14ac:dyDescent="0.35">
      <c r="A622">
        <v>5.2392257999999998</v>
      </c>
      <c r="B622">
        <v>2009</v>
      </c>
      <c r="C622">
        <v>71</v>
      </c>
      <c r="D622">
        <v>0</v>
      </c>
      <c r="E622">
        <v>1</v>
      </c>
      <c r="F622">
        <v>-9</v>
      </c>
      <c r="G622">
        <v>0</v>
      </c>
      <c r="H622">
        <v>6624</v>
      </c>
      <c r="I622">
        <v>12</v>
      </c>
      <c r="J622">
        <v>4</v>
      </c>
      <c r="K622">
        <v>213452</v>
      </c>
      <c r="L622">
        <v>3</v>
      </c>
      <c r="M622">
        <v>-9</v>
      </c>
      <c r="N622">
        <v>1</v>
      </c>
      <c r="O622">
        <v>41401</v>
      </c>
      <c r="P622">
        <v>42822</v>
      </c>
      <c r="Q622">
        <v>4280</v>
      </c>
      <c r="R622">
        <v>4019</v>
      </c>
      <c r="S622">
        <v>2724</v>
      </c>
      <c r="T622">
        <v>25080</v>
      </c>
      <c r="U622">
        <v>28249</v>
      </c>
      <c r="V622">
        <v>43820</v>
      </c>
      <c r="W622">
        <v>4148</v>
      </c>
      <c r="X622" t="s">
        <v>65</v>
      </c>
      <c r="Y622" t="s">
        <v>61</v>
      </c>
      <c r="Z622" t="s">
        <v>61</v>
      </c>
      <c r="AA622" t="s">
        <v>61</v>
      </c>
      <c r="AB622" t="s">
        <v>61</v>
      </c>
      <c r="AC622" t="s">
        <v>61</v>
      </c>
      <c r="AD622">
        <v>3768</v>
      </c>
      <c r="AE622">
        <v>66</v>
      </c>
      <c r="AF622">
        <v>3722</v>
      </c>
      <c r="AG622">
        <v>3607</v>
      </c>
      <c r="AH622">
        <v>8856</v>
      </c>
      <c r="AI622">
        <v>8842</v>
      </c>
      <c r="AJ622">
        <v>3964</v>
      </c>
      <c r="AK622">
        <v>43</v>
      </c>
      <c r="AL622">
        <v>48</v>
      </c>
      <c r="AM622" t="s">
        <v>62</v>
      </c>
      <c r="AN622" t="s">
        <v>62</v>
      </c>
      <c r="AO622" t="s">
        <v>62</v>
      </c>
      <c r="AP622" t="s">
        <v>62</v>
      </c>
      <c r="AQ622" t="s">
        <v>62</v>
      </c>
      <c r="AR622" t="s">
        <v>62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-99</v>
      </c>
      <c r="BC622">
        <v>-99</v>
      </c>
      <c r="BD622">
        <v>-99</v>
      </c>
      <c r="BE622">
        <v>-99</v>
      </c>
      <c r="BF622">
        <v>-99</v>
      </c>
      <c r="BG622">
        <v>-99</v>
      </c>
      <c r="BH622">
        <f t="shared" si="189"/>
        <v>0</v>
      </c>
      <c r="BI622" t="str">
        <f t="shared" si="190"/>
        <v/>
      </c>
      <c r="BJ622" t="str">
        <f t="shared" si="191"/>
        <v/>
      </c>
      <c r="BK622" t="str">
        <f t="shared" si="192"/>
        <v/>
      </c>
      <c r="BL622" t="str">
        <f t="shared" si="193"/>
        <v/>
      </c>
      <c r="BM622" t="str">
        <f t="shared" si="194"/>
        <v/>
      </c>
      <c r="BN622" t="str">
        <f t="shared" si="195"/>
        <v/>
      </c>
      <c r="BO622" t="str">
        <f t="shared" si="196"/>
        <v/>
      </c>
      <c r="BP622" t="str">
        <f t="shared" si="197"/>
        <v/>
      </c>
      <c r="BQ622" t="str">
        <f t="shared" si="198"/>
        <v/>
      </c>
      <c r="BR622" t="str">
        <f t="shared" si="199"/>
        <v/>
      </c>
      <c r="BS622" t="str">
        <f t="shared" si="200"/>
        <v/>
      </c>
      <c r="BT622" t="str">
        <f t="shared" si="201"/>
        <v/>
      </c>
      <c r="BU622" t="str">
        <f t="shared" si="202"/>
        <v/>
      </c>
      <c r="BV622" t="str">
        <f t="shared" si="203"/>
        <v/>
      </c>
      <c r="BW622">
        <f t="shared" si="204"/>
        <v>0</v>
      </c>
      <c r="BX622">
        <f t="shared" si="205"/>
        <v>1</v>
      </c>
      <c r="BY622">
        <f t="shared" si="206"/>
        <v>0</v>
      </c>
      <c r="BZ622">
        <f t="shared" si="207"/>
        <v>0</v>
      </c>
      <c r="CA622">
        <f t="shared" si="208"/>
        <v>0</v>
      </c>
      <c r="CB622">
        <f t="shared" si="209"/>
        <v>1</v>
      </c>
    </row>
    <row r="623" spans="1:80" x14ac:dyDescent="0.35">
      <c r="A623">
        <v>4.6981218</v>
      </c>
      <c r="B623">
        <v>2009</v>
      </c>
      <c r="C623">
        <v>71</v>
      </c>
      <c r="D623">
        <v>0</v>
      </c>
      <c r="E623">
        <v>1</v>
      </c>
      <c r="F623">
        <v>1</v>
      </c>
      <c r="G623">
        <v>0</v>
      </c>
      <c r="H623">
        <v>26049</v>
      </c>
      <c r="I623">
        <v>6</v>
      </c>
      <c r="J623">
        <v>1</v>
      </c>
      <c r="K623">
        <v>146657</v>
      </c>
      <c r="L623">
        <v>2</v>
      </c>
      <c r="M623">
        <v>2</v>
      </c>
      <c r="N623">
        <v>1</v>
      </c>
      <c r="O623">
        <v>41401</v>
      </c>
      <c r="P623">
        <v>42842</v>
      </c>
      <c r="Q623">
        <v>4168</v>
      </c>
      <c r="R623">
        <v>25000</v>
      </c>
      <c r="S623">
        <v>4263</v>
      </c>
      <c r="T623" t="s">
        <v>75</v>
      </c>
      <c r="U623">
        <v>4019</v>
      </c>
      <c r="V623">
        <v>32723</v>
      </c>
      <c r="W623" t="s">
        <v>65</v>
      </c>
      <c r="X623">
        <v>79902</v>
      </c>
      <c r="Y623" t="s">
        <v>61</v>
      </c>
      <c r="Z623" t="s">
        <v>61</v>
      </c>
      <c r="AA623" t="s">
        <v>61</v>
      </c>
      <c r="AB623" t="s">
        <v>61</v>
      </c>
      <c r="AC623" t="s">
        <v>61</v>
      </c>
      <c r="AD623">
        <v>3768</v>
      </c>
      <c r="AE623">
        <v>3722</v>
      </c>
      <c r="AF623">
        <v>66</v>
      </c>
      <c r="AG623">
        <v>3607</v>
      </c>
      <c r="AH623">
        <v>47</v>
      </c>
      <c r="AI623">
        <v>42</v>
      </c>
      <c r="AJ623">
        <v>8856</v>
      </c>
      <c r="AK623">
        <v>8853</v>
      </c>
      <c r="AL623">
        <v>9744</v>
      </c>
      <c r="AM623" t="s">
        <v>62</v>
      </c>
      <c r="AN623" t="s">
        <v>62</v>
      </c>
      <c r="AO623" t="s">
        <v>62</v>
      </c>
      <c r="AP623" t="s">
        <v>62</v>
      </c>
      <c r="AQ623" t="s">
        <v>62</v>
      </c>
      <c r="AR623" t="s">
        <v>62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-99</v>
      </c>
      <c r="BC623">
        <v>-99</v>
      </c>
      <c r="BD623">
        <v>-99</v>
      </c>
      <c r="BE623">
        <v>-99</v>
      </c>
      <c r="BF623">
        <v>-99</v>
      </c>
      <c r="BG623">
        <v>-99</v>
      </c>
      <c r="BH623">
        <f t="shared" si="189"/>
        <v>0</v>
      </c>
      <c r="BI623" t="str">
        <f t="shared" si="190"/>
        <v/>
      </c>
      <c r="BJ623" t="str">
        <f t="shared" si="191"/>
        <v/>
      </c>
      <c r="BK623" t="str">
        <f t="shared" si="192"/>
        <v/>
      </c>
      <c r="BL623" t="str">
        <f t="shared" si="193"/>
        <v/>
      </c>
      <c r="BM623" t="str">
        <f t="shared" si="194"/>
        <v/>
      </c>
      <c r="BN623" t="str">
        <f t="shared" si="195"/>
        <v/>
      </c>
      <c r="BO623" t="str">
        <f t="shared" si="196"/>
        <v/>
      </c>
      <c r="BP623" t="str">
        <f t="shared" si="197"/>
        <v/>
      </c>
      <c r="BQ623" t="str">
        <f t="shared" si="198"/>
        <v/>
      </c>
      <c r="BR623" t="str">
        <f t="shared" si="199"/>
        <v/>
      </c>
      <c r="BS623" t="str">
        <f t="shared" si="200"/>
        <v/>
      </c>
      <c r="BT623" t="str">
        <f t="shared" si="201"/>
        <v/>
      </c>
      <c r="BU623" t="str">
        <f t="shared" si="202"/>
        <v/>
      </c>
      <c r="BV623" t="str">
        <f t="shared" si="203"/>
        <v/>
      </c>
      <c r="BW623">
        <f t="shared" si="204"/>
        <v>0</v>
      </c>
      <c r="BX623">
        <f t="shared" si="205"/>
        <v>1</v>
      </c>
      <c r="BY623">
        <f t="shared" si="206"/>
        <v>0</v>
      </c>
      <c r="BZ623">
        <f t="shared" si="207"/>
        <v>0</v>
      </c>
      <c r="CA623">
        <f t="shared" si="208"/>
        <v>0</v>
      </c>
      <c r="CB623">
        <f t="shared" si="209"/>
        <v>0</v>
      </c>
    </row>
    <row r="624" spans="1:80" x14ac:dyDescent="0.35">
      <c r="A624">
        <v>4.6981218</v>
      </c>
      <c r="B624">
        <v>2009</v>
      </c>
      <c r="C624">
        <v>71</v>
      </c>
      <c r="D624">
        <v>0</v>
      </c>
      <c r="E624">
        <v>1</v>
      </c>
      <c r="F624">
        <v>1</v>
      </c>
      <c r="G624">
        <v>0</v>
      </c>
      <c r="H624">
        <v>26072</v>
      </c>
      <c r="I624">
        <v>2</v>
      </c>
      <c r="J624">
        <v>1</v>
      </c>
      <c r="K624">
        <v>99194</v>
      </c>
      <c r="L624">
        <v>4</v>
      </c>
      <c r="M624">
        <v>3</v>
      </c>
      <c r="N624">
        <v>1</v>
      </c>
      <c r="O624">
        <v>41011</v>
      </c>
      <c r="P624">
        <v>42821</v>
      </c>
      <c r="Q624">
        <v>4280</v>
      </c>
      <c r="R624">
        <v>5990</v>
      </c>
      <c r="S624">
        <v>4019</v>
      </c>
      <c r="T624">
        <v>25000</v>
      </c>
      <c r="U624">
        <v>2724</v>
      </c>
      <c r="V624">
        <v>4589</v>
      </c>
      <c r="W624">
        <v>41401</v>
      </c>
      <c r="X624">
        <v>4142</v>
      </c>
      <c r="Y624" t="s">
        <v>61</v>
      </c>
      <c r="Z624" t="s">
        <v>61</v>
      </c>
      <c r="AA624" t="s">
        <v>61</v>
      </c>
      <c r="AB624" t="s">
        <v>61</v>
      </c>
      <c r="AC624" t="s">
        <v>61</v>
      </c>
      <c r="AD624">
        <v>3768</v>
      </c>
      <c r="AE624">
        <v>66</v>
      </c>
      <c r="AF624">
        <v>3722</v>
      </c>
      <c r="AG624">
        <v>8853</v>
      </c>
      <c r="AH624">
        <v>8856</v>
      </c>
      <c r="AI624">
        <v>3607</v>
      </c>
      <c r="AJ624">
        <v>45</v>
      </c>
      <c r="AK624">
        <v>40</v>
      </c>
      <c r="AL624" t="s">
        <v>62</v>
      </c>
      <c r="AM624" t="s">
        <v>62</v>
      </c>
      <c r="AN624" t="s">
        <v>62</v>
      </c>
      <c r="AO624" t="s">
        <v>62</v>
      </c>
      <c r="AP624" t="s">
        <v>62</v>
      </c>
      <c r="AQ624" t="s">
        <v>62</v>
      </c>
      <c r="AR624" t="s">
        <v>62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-99</v>
      </c>
      <c r="BB624">
        <v>-99</v>
      </c>
      <c r="BC624">
        <v>-99</v>
      </c>
      <c r="BD624">
        <v>-99</v>
      </c>
      <c r="BE624">
        <v>-99</v>
      </c>
      <c r="BF624">
        <v>-99</v>
      </c>
      <c r="BG624">
        <v>-99</v>
      </c>
      <c r="BH624">
        <f t="shared" si="189"/>
        <v>0</v>
      </c>
      <c r="BI624" t="str">
        <f t="shared" si="190"/>
        <v/>
      </c>
      <c r="BJ624" t="str">
        <f t="shared" si="191"/>
        <v/>
      </c>
      <c r="BK624" t="str">
        <f t="shared" si="192"/>
        <v/>
      </c>
      <c r="BL624" t="str">
        <f t="shared" si="193"/>
        <v/>
      </c>
      <c r="BM624" t="str">
        <f t="shared" si="194"/>
        <v/>
      </c>
      <c r="BN624" t="str">
        <f t="shared" si="195"/>
        <v/>
      </c>
      <c r="BO624" t="str">
        <f t="shared" si="196"/>
        <v/>
      </c>
      <c r="BP624" t="str">
        <f t="shared" si="197"/>
        <v/>
      </c>
      <c r="BQ624" t="str">
        <f t="shared" si="198"/>
        <v/>
      </c>
      <c r="BR624" t="str">
        <f t="shared" si="199"/>
        <v/>
      </c>
      <c r="BS624" t="str">
        <f t="shared" si="200"/>
        <v/>
      </c>
      <c r="BT624" t="str">
        <f t="shared" si="201"/>
        <v/>
      </c>
      <c r="BU624" t="str">
        <f t="shared" si="202"/>
        <v/>
      </c>
      <c r="BV624" t="str">
        <f t="shared" si="203"/>
        <v/>
      </c>
      <c r="BW624">
        <f t="shared" si="204"/>
        <v>0</v>
      </c>
      <c r="BX624">
        <f t="shared" si="205"/>
        <v>1</v>
      </c>
      <c r="BY624">
        <f t="shared" si="206"/>
        <v>0</v>
      </c>
      <c r="BZ624">
        <f t="shared" si="207"/>
        <v>1</v>
      </c>
      <c r="CA624">
        <f t="shared" si="208"/>
        <v>1</v>
      </c>
      <c r="CB624">
        <f t="shared" si="209"/>
        <v>1</v>
      </c>
    </row>
    <row r="625" spans="1:80" x14ac:dyDescent="0.35">
      <c r="A625">
        <v>5.6621094999999997</v>
      </c>
      <c r="B625">
        <v>2009</v>
      </c>
      <c r="C625">
        <v>71</v>
      </c>
      <c r="D625">
        <v>0</v>
      </c>
      <c r="E625">
        <v>1</v>
      </c>
      <c r="F625">
        <v>3</v>
      </c>
      <c r="G625">
        <v>0</v>
      </c>
      <c r="H625">
        <v>36014</v>
      </c>
      <c r="I625">
        <v>5</v>
      </c>
      <c r="J625">
        <v>1</v>
      </c>
      <c r="K625">
        <v>199203</v>
      </c>
      <c r="L625">
        <v>4</v>
      </c>
      <c r="M625">
        <v>1</v>
      </c>
      <c r="N625">
        <v>1</v>
      </c>
      <c r="O625">
        <v>41401</v>
      </c>
      <c r="P625">
        <v>42842</v>
      </c>
      <c r="Q625">
        <v>4260</v>
      </c>
      <c r="R625">
        <v>4019</v>
      </c>
      <c r="S625">
        <v>53085</v>
      </c>
      <c r="T625">
        <v>60000</v>
      </c>
      <c r="U625" t="s">
        <v>61</v>
      </c>
      <c r="V625" t="s">
        <v>61</v>
      </c>
      <c r="W625" t="s">
        <v>61</v>
      </c>
      <c r="X625" t="s">
        <v>61</v>
      </c>
      <c r="Y625" t="s">
        <v>61</v>
      </c>
      <c r="Z625" t="s">
        <v>61</v>
      </c>
      <c r="AA625" t="s">
        <v>61</v>
      </c>
      <c r="AB625" t="s">
        <v>61</v>
      </c>
      <c r="AC625" t="s">
        <v>61</v>
      </c>
      <c r="AD625">
        <v>3768</v>
      </c>
      <c r="AE625">
        <v>3722</v>
      </c>
      <c r="AF625">
        <v>66</v>
      </c>
      <c r="AG625">
        <v>3607</v>
      </c>
      <c r="AH625">
        <v>8853</v>
      </c>
      <c r="AI625">
        <v>45</v>
      </c>
      <c r="AJ625" t="s">
        <v>62</v>
      </c>
      <c r="AK625" t="s">
        <v>62</v>
      </c>
      <c r="AL625" t="s">
        <v>62</v>
      </c>
      <c r="AM625" t="s">
        <v>62</v>
      </c>
      <c r="AN625" t="s">
        <v>62</v>
      </c>
      <c r="AO625" t="s">
        <v>62</v>
      </c>
      <c r="AP625" t="s">
        <v>62</v>
      </c>
      <c r="AQ625" t="s">
        <v>62</v>
      </c>
      <c r="AR625" t="s">
        <v>62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-99</v>
      </c>
      <c r="AZ625">
        <v>-99</v>
      </c>
      <c r="BA625">
        <v>-99</v>
      </c>
      <c r="BB625">
        <v>-99</v>
      </c>
      <c r="BC625">
        <v>-99</v>
      </c>
      <c r="BD625">
        <v>-99</v>
      </c>
      <c r="BE625">
        <v>-99</v>
      </c>
      <c r="BF625">
        <v>-99</v>
      </c>
      <c r="BG625">
        <v>-99</v>
      </c>
      <c r="BH625">
        <f t="shared" si="189"/>
        <v>0</v>
      </c>
      <c r="BI625" t="str">
        <f t="shared" si="190"/>
        <v/>
      </c>
      <c r="BJ625" t="str">
        <f t="shared" si="191"/>
        <v/>
      </c>
      <c r="BK625" t="str">
        <f t="shared" si="192"/>
        <v/>
      </c>
      <c r="BL625" t="str">
        <f t="shared" si="193"/>
        <v/>
      </c>
      <c r="BM625" t="str">
        <f t="shared" si="194"/>
        <v/>
      </c>
      <c r="BN625" t="str">
        <f t="shared" si="195"/>
        <v/>
      </c>
      <c r="BO625" t="str">
        <f t="shared" si="196"/>
        <v/>
      </c>
      <c r="BP625" t="str">
        <f t="shared" si="197"/>
        <v/>
      </c>
      <c r="BQ625" t="str">
        <f t="shared" si="198"/>
        <v/>
      </c>
      <c r="BR625" t="str">
        <f t="shared" si="199"/>
        <v/>
      </c>
      <c r="BS625" t="str">
        <f t="shared" si="200"/>
        <v/>
      </c>
      <c r="BT625" t="str">
        <f t="shared" si="201"/>
        <v/>
      </c>
      <c r="BU625" t="str">
        <f t="shared" si="202"/>
        <v/>
      </c>
      <c r="BV625" t="str">
        <f t="shared" si="203"/>
        <v/>
      </c>
      <c r="BW625">
        <f t="shared" si="204"/>
        <v>0</v>
      </c>
      <c r="BX625">
        <f t="shared" si="205"/>
        <v>1</v>
      </c>
      <c r="BY625">
        <f t="shared" si="206"/>
        <v>0</v>
      </c>
      <c r="BZ625">
        <f t="shared" si="207"/>
        <v>0</v>
      </c>
      <c r="CA625">
        <f t="shared" si="208"/>
        <v>0</v>
      </c>
      <c r="CB625">
        <f t="shared" si="209"/>
        <v>0</v>
      </c>
    </row>
    <row r="626" spans="1:80" x14ac:dyDescent="0.35">
      <c r="A626">
        <v>5.0674549999999998</v>
      </c>
      <c r="B626">
        <v>2010</v>
      </c>
      <c r="C626">
        <v>71</v>
      </c>
      <c r="D626">
        <v>0</v>
      </c>
      <c r="E626">
        <v>1</v>
      </c>
      <c r="F626">
        <v>-9</v>
      </c>
      <c r="G626">
        <v>1</v>
      </c>
      <c r="H626">
        <v>4050</v>
      </c>
      <c r="I626">
        <v>10</v>
      </c>
      <c r="J626">
        <v>5</v>
      </c>
      <c r="K626">
        <v>443700</v>
      </c>
      <c r="L626">
        <v>1</v>
      </c>
      <c r="M626">
        <v>2</v>
      </c>
      <c r="N626">
        <v>1</v>
      </c>
      <c r="O626">
        <v>41401</v>
      </c>
      <c r="P626">
        <v>42843</v>
      </c>
      <c r="Q626">
        <v>99672</v>
      </c>
      <c r="R626">
        <v>25000</v>
      </c>
      <c r="S626">
        <v>4019</v>
      </c>
      <c r="T626">
        <v>2724</v>
      </c>
      <c r="U626">
        <v>41092</v>
      </c>
      <c r="V626" t="s">
        <v>61</v>
      </c>
      <c r="W626" t="s">
        <v>61</v>
      </c>
      <c r="X626" t="s">
        <v>61</v>
      </c>
      <c r="Y626" t="s">
        <v>61</v>
      </c>
      <c r="Z626" t="s">
        <v>61</v>
      </c>
      <c r="AA626" t="s">
        <v>61</v>
      </c>
      <c r="AB626" t="s">
        <v>61</v>
      </c>
      <c r="AC626" t="s">
        <v>61</v>
      </c>
      <c r="AD626">
        <v>3768</v>
      </c>
      <c r="AE626">
        <v>3722</v>
      </c>
      <c r="AF626">
        <v>66</v>
      </c>
      <c r="AG626">
        <v>8856</v>
      </c>
      <c r="AH626">
        <v>8848</v>
      </c>
      <c r="AI626">
        <v>3607</v>
      </c>
      <c r="AJ626">
        <v>48</v>
      </c>
      <c r="AK626">
        <v>43</v>
      </c>
      <c r="AL626" t="s">
        <v>62</v>
      </c>
      <c r="AM626" t="s">
        <v>62</v>
      </c>
      <c r="AN626" t="s">
        <v>62</v>
      </c>
      <c r="AO626" t="s">
        <v>62</v>
      </c>
      <c r="AP626" t="s">
        <v>62</v>
      </c>
      <c r="AQ626" t="s">
        <v>62</v>
      </c>
      <c r="AR626" t="s">
        <v>62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-99</v>
      </c>
      <c r="BB626">
        <v>-99</v>
      </c>
      <c r="BC626">
        <v>-99</v>
      </c>
      <c r="BD626">
        <v>-99</v>
      </c>
      <c r="BE626">
        <v>-99</v>
      </c>
      <c r="BF626">
        <v>-99</v>
      </c>
      <c r="BG626">
        <v>-99</v>
      </c>
      <c r="BH626">
        <f t="shared" si="189"/>
        <v>1</v>
      </c>
      <c r="BI626" t="str">
        <f t="shared" si="190"/>
        <v/>
      </c>
      <c r="BJ626" t="str">
        <f t="shared" si="191"/>
        <v/>
      </c>
      <c r="BK626" t="str">
        <f t="shared" si="192"/>
        <v/>
      </c>
      <c r="BL626" t="str">
        <f t="shared" si="193"/>
        <v/>
      </c>
      <c r="BM626" t="str">
        <f t="shared" si="194"/>
        <v/>
      </c>
      <c r="BN626" t="str">
        <f t="shared" si="195"/>
        <v/>
      </c>
      <c r="BO626" t="str">
        <f t="shared" si="196"/>
        <v/>
      </c>
      <c r="BP626" t="str">
        <f t="shared" si="197"/>
        <v/>
      </c>
      <c r="BQ626" t="str">
        <f t="shared" si="198"/>
        <v/>
      </c>
      <c r="BR626" t="str">
        <f t="shared" si="199"/>
        <v/>
      </c>
      <c r="BS626" t="str">
        <f t="shared" si="200"/>
        <v/>
      </c>
      <c r="BT626" t="str">
        <f t="shared" si="201"/>
        <v/>
      </c>
      <c r="BU626" t="str">
        <f t="shared" si="202"/>
        <v/>
      </c>
      <c r="BV626" t="str">
        <f t="shared" si="203"/>
        <v/>
      </c>
      <c r="BW626">
        <f t="shared" si="204"/>
        <v>1</v>
      </c>
      <c r="BX626">
        <f t="shared" si="205"/>
        <v>1</v>
      </c>
      <c r="BY626">
        <f t="shared" si="206"/>
        <v>0</v>
      </c>
      <c r="BZ626">
        <f t="shared" si="207"/>
        <v>1</v>
      </c>
      <c r="CA626">
        <f t="shared" si="208"/>
        <v>1</v>
      </c>
      <c r="CB626">
        <f t="shared" si="209"/>
        <v>0</v>
      </c>
    </row>
    <row r="627" spans="1:80" x14ac:dyDescent="0.35">
      <c r="A627">
        <v>4.8175211999999998</v>
      </c>
      <c r="B627">
        <v>2010</v>
      </c>
      <c r="C627">
        <v>71</v>
      </c>
      <c r="D627">
        <v>0</v>
      </c>
      <c r="E627">
        <v>1</v>
      </c>
      <c r="F627">
        <v>-9</v>
      </c>
      <c r="G627">
        <v>1</v>
      </c>
      <c r="H627">
        <v>12017</v>
      </c>
      <c r="I627">
        <v>10</v>
      </c>
      <c r="J627">
        <v>4</v>
      </c>
      <c r="K627">
        <v>512128</v>
      </c>
      <c r="L627">
        <v>2</v>
      </c>
      <c r="M627">
        <v>1</v>
      </c>
      <c r="N627">
        <v>1</v>
      </c>
      <c r="O627">
        <v>41071</v>
      </c>
      <c r="P627">
        <v>78551</v>
      </c>
      <c r="Q627">
        <v>5845</v>
      </c>
      <c r="R627">
        <v>51881</v>
      </c>
      <c r="S627">
        <v>42822</v>
      </c>
      <c r="T627">
        <v>5854</v>
      </c>
      <c r="U627">
        <v>2639</v>
      </c>
      <c r="V627">
        <v>2761</v>
      </c>
      <c r="W627">
        <v>28419</v>
      </c>
      <c r="X627">
        <v>5119</v>
      </c>
      <c r="Y627">
        <v>41401</v>
      </c>
      <c r="Z627">
        <v>412</v>
      </c>
      <c r="AA627">
        <v>4148</v>
      </c>
      <c r="AB627">
        <v>4280</v>
      </c>
      <c r="AC627">
        <v>2724</v>
      </c>
      <c r="AD627">
        <v>3768</v>
      </c>
      <c r="AE627">
        <v>3722</v>
      </c>
      <c r="AF627">
        <v>66</v>
      </c>
      <c r="AG627">
        <v>3491</v>
      </c>
      <c r="AH627">
        <v>3491</v>
      </c>
      <c r="AI627">
        <v>9904</v>
      </c>
      <c r="AJ627">
        <v>3995</v>
      </c>
      <c r="AK627">
        <v>9671</v>
      </c>
      <c r="AL627">
        <v>3607</v>
      </c>
      <c r="AM627">
        <v>8856</v>
      </c>
      <c r="AN627" t="s">
        <v>62</v>
      </c>
      <c r="AO627" t="s">
        <v>62</v>
      </c>
      <c r="AP627" t="s">
        <v>62</v>
      </c>
      <c r="AQ627" t="s">
        <v>62</v>
      </c>
      <c r="AR627" t="s">
        <v>62</v>
      </c>
      <c r="AS627">
        <v>1</v>
      </c>
      <c r="AT627">
        <v>1</v>
      </c>
      <c r="AU627">
        <v>1</v>
      </c>
      <c r="AV627">
        <v>7</v>
      </c>
      <c r="AW627">
        <v>7</v>
      </c>
      <c r="AX627">
        <v>2</v>
      </c>
      <c r="AY627">
        <v>2</v>
      </c>
      <c r="AZ627">
        <v>1</v>
      </c>
      <c r="BA627">
        <v>1</v>
      </c>
      <c r="BB627">
        <v>1</v>
      </c>
      <c r="BC627">
        <v>-99</v>
      </c>
      <c r="BD627">
        <v>-99</v>
      </c>
      <c r="BE627">
        <v>-99</v>
      </c>
      <c r="BF627">
        <v>-99</v>
      </c>
      <c r="BG627">
        <v>-99</v>
      </c>
      <c r="BH627">
        <f t="shared" si="189"/>
        <v>1</v>
      </c>
      <c r="BI627" t="str">
        <f t="shared" si="190"/>
        <v/>
      </c>
      <c r="BJ627" t="str">
        <f t="shared" si="191"/>
        <v/>
      </c>
      <c r="BK627" t="str">
        <f t="shared" si="192"/>
        <v/>
      </c>
      <c r="BL627" t="str">
        <f t="shared" si="193"/>
        <v/>
      </c>
      <c r="BM627" t="str">
        <f t="shared" si="194"/>
        <v/>
      </c>
      <c r="BN627" t="str">
        <f t="shared" si="195"/>
        <v/>
      </c>
      <c r="BO627" t="str">
        <f t="shared" si="196"/>
        <v/>
      </c>
      <c r="BP627" t="str">
        <f t="shared" si="197"/>
        <v/>
      </c>
      <c r="BQ627" t="str">
        <f t="shared" si="198"/>
        <v/>
      </c>
      <c r="BR627" t="str">
        <f t="shared" si="199"/>
        <v/>
      </c>
      <c r="BS627" t="str">
        <f t="shared" si="200"/>
        <v/>
      </c>
      <c r="BT627" t="str">
        <f t="shared" si="201"/>
        <v/>
      </c>
      <c r="BU627" t="str">
        <f t="shared" si="202"/>
        <v/>
      </c>
      <c r="BV627" t="str">
        <f t="shared" si="203"/>
        <v/>
      </c>
      <c r="BW627">
        <f t="shared" si="204"/>
        <v>1</v>
      </c>
      <c r="BX627">
        <f t="shared" si="205"/>
        <v>1</v>
      </c>
      <c r="BY627">
        <f t="shared" si="206"/>
        <v>1</v>
      </c>
      <c r="BZ627">
        <f t="shared" si="207"/>
        <v>1</v>
      </c>
      <c r="CA627">
        <f t="shared" si="208"/>
        <v>1</v>
      </c>
      <c r="CB627">
        <f t="shared" si="209"/>
        <v>1</v>
      </c>
    </row>
    <row r="628" spans="1:80" x14ac:dyDescent="0.35">
      <c r="A628">
        <v>4.8175211999999998</v>
      </c>
      <c r="B628">
        <v>2010</v>
      </c>
      <c r="C628">
        <v>71</v>
      </c>
      <c r="D628">
        <v>1</v>
      </c>
      <c r="E628">
        <v>1</v>
      </c>
      <c r="F628">
        <v>-9</v>
      </c>
      <c r="G628">
        <v>0</v>
      </c>
      <c r="H628">
        <v>12017</v>
      </c>
      <c r="I628">
        <v>1</v>
      </c>
      <c r="J628">
        <v>1</v>
      </c>
      <c r="K628">
        <v>514570</v>
      </c>
      <c r="L628">
        <v>3</v>
      </c>
      <c r="M628">
        <v>1</v>
      </c>
      <c r="N628">
        <v>20</v>
      </c>
      <c r="O628">
        <v>41001</v>
      </c>
      <c r="P628">
        <v>570</v>
      </c>
      <c r="Q628" t="s">
        <v>73</v>
      </c>
      <c r="R628">
        <v>4739</v>
      </c>
      <c r="S628">
        <v>42731</v>
      </c>
      <c r="T628">
        <v>4240</v>
      </c>
      <c r="U628" t="s">
        <v>66</v>
      </c>
      <c r="V628">
        <v>5849</v>
      </c>
      <c r="W628" t="s">
        <v>65</v>
      </c>
      <c r="X628">
        <v>41401</v>
      </c>
      <c r="Y628" t="s">
        <v>90</v>
      </c>
      <c r="Z628">
        <v>2724</v>
      </c>
      <c r="AA628">
        <v>4254</v>
      </c>
      <c r="AB628" t="s">
        <v>68</v>
      </c>
      <c r="AC628">
        <v>78551</v>
      </c>
      <c r="AD628">
        <v>3768</v>
      </c>
      <c r="AE628">
        <v>8856</v>
      </c>
      <c r="AF628">
        <v>3723</v>
      </c>
      <c r="AG628" t="s">
        <v>62</v>
      </c>
      <c r="AH628" t="s">
        <v>62</v>
      </c>
      <c r="AI628" t="s">
        <v>62</v>
      </c>
      <c r="AJ628" t="s">
        <v>62</v>
      </c>
      <c r="AK628" t="s">
        <v>62</v>
      </c>
      <c r="AL628" t="s">
        <v>62</v>
      </c>
      <c r="AM628" t="s">
        <v>62</v>
      </c>
      <c r="AN628" t="s">
        <v>62</v>
      </c>
      <c r="AO628" t="s">
        <v>62</v>
      </c>
      <c r="AP628" t="s">
        <v>62</v>
      </c>
      <c r="AQ628" t="s">
        <v>62</v>
      </c>
      <c r="AR628" t="s">
        <v>62</v>
      </c>
      <c r="AS628">
        <v>1</v>
      </c>
      <c r="AT628">
        <v>1</v>
      </c>
      <c r="AU628">
        <v>1</v>
      </c>
      <c r="AV628">
        <v>-99</v>
      </c>
      <c r="AW628">
        <v>-99</v>
      </c>
      <c r="AX628">
        <v>-99</v>
      </c>
      <c r="AY628">
        <v>-99</v>
      </c>
      <c r="AZ628">
        <v>-99</v>
      </c>
      <c r="BA628">
        <v>-99</v>
      </c>
      <c r="BB628">
        <v>-99</v>
      </c>
      <c r="BC628">
        <v>-99</v>
      </c>
      <c r="BD628">
        <v>-99</v>
      </c>
      <c r="BE628">
        <v>-99</v>
      </c>
      <c r="BF628">
        <v>-99</v>
      </c>
      <c r="BG628">
        <v>-99</v>
      </c>
      <c r="BH628">
        <f t="shared" si="189"/>
        <v>1</v>
      </c>
      <c r="BI628" t="str">
        <f t="shared" si="190"/>
        <v/>
      </c>
      <c r="BJ628" t="str">
        <f t="shared" si="191"/>
        <v/>
      </c>
      <c r="BK628" t="str">
        <f t="shared" si="192"/>
        <v/>
      </c>
      <c r="BL628" t="str">
        <f t="shared" si="193"/>
        <v/>
      </c>
      <c r="BM628" t="str">
        <f t="shared" si="194"/>
        <v/>
      </c>
      <c r="BN628" t="str">
        <f t="shared" si="195"/>
        <v/>
      </c>
      <c r="BO628" t="str">
        <f t="shared" si="196"/>
        <v/>
      </c>
      <c r="BP628" t="str">
        <f t="shared" si="197"/>
        <v/>
      </c>
      <c r="BQ628" t="str">
        <f t="shared" si="198"/>
        <v/>
      </c>
      <c r="BR628" t="str">
        <f t="shared" si="199"/>
        <v/>
      </c>
      <c r="BS628" t="str">
        <f t="shared" si="200"/>
        <v/>
      </c>
      <c r="BT628" t="str">
        <f t="shared" si="201"/>
        <v/>
      </c>
      <c r="BU628" t="str">
        <f t="shared" si="202"/>
        <v/>
      </c>
      <c r="BV628" t="str">
        <f t="shared" si="203"/>
        <v/>
      </c>
      <c r="BW628">
        <f t="shared" si="204"/>
        <v>1</v>
      </c>
      <c r="BX628">
        <f t="shared" si="205"/>
        <v>0</v>
      </c>
      <c r="BY628">
        <f t="shared" si="206"/>
        <v>1</v>
      </c>
      <c r="BZ628">
        <f t="shared" si="207"/>
        <v>1</v>
      </c>
      <c r="CA628">
        <f t="shared" si="208"/>
        <v>1</v>
      </c>
      <c r="CB628">
        <f t="shared" si="209"/>
        <v>0</v>
      </c>
    </row>
    <row r="629" spans="1:80" x14ac:dyDescent="0.35">
      <c r="A629">
        <v>5.4190325000000001</v>
      </c>
      <c r="B629">
        <v>2010</v>
      </c>
      <c r="C629">
        <v>71</v>
      </c>
      <c r="D629">
        <v>1</v>
      </c>
      <c r="E629">
        <v>1</v>
      </c>
      <c r="F629">
        <v>4</v>
      </c>
      <c r="G629">
        <v>1</v>
      </c>
      <c r="H629">
        <v>17265</v>
      </c>
      <c r="I629">
        <v>0</v>
      </c>
      <c r="J629">
        <v>1</v>
      </c>
      <c r="K629">
        <v>151205</v>
      </c>
      <c r="L629">
        <v>3</v>
      </c>
      <c r="M629">
        <v>1</v>
      </c>
      <c r="N629">
        <v>20</v>
      </c>
      <c r="O629">
        <v>4241</v>
      </c>
      <c r="P629">
        <v>78551</v>
      </c>
      <c r="Q629">
        <v>4168</v>
      </c>
      <c r="R629">
        <v>1623</v>
      </c>
      <c r="S629" t="s">
        <v>118</v>
      </c>
      <c r="T629">
        <v>49121</v>
      </c>
      <c r="U629">
        <v>2859</v>
      </c>
      <c r="V629">
        <v>41401</v>
      </c>
      <c r="W629">
        <v>25000</v>
      </c>
      <c r="X629">
        <v>2449</v>
      </c>
      <c r="Y629">
        <v>4019</v>
      </c>
      <c r="Z629">
        <v>53081</v>
      </c>
      <c r="AA629" t="s">
        <v>146</v>
      </c>
      <c r="AB629">
        <v>3051</v>
      </c>
      <c r="AC629" t="s">
        <v>61</v>
      </c>
      <c r="AD629">
        <v>3505</v>
      </c>
      <c r="AE629">
        <v>3722</v>
      </c>
      <c r="AF629">
        <v>3768</v>
      </c>
      <c r="AG629">
        <v>3324</v>
      </c>
      <c r="AH629">
        <v>9904</v>
      </c>
      <c r="AI629">
        <v>8853</v>
      </c>
      <c r="AJ629">
        <v>8856</v>
      </c>
      <c r="AK629">
        <v>3778</v>
      </c>
      <c r="AL629">
        <v>8847</v>
      </c>
      <c r="AM629" t="s">
        <v>62</v>
      </c>
      <c r="AN629" t="s">
        <v>62</v>
      </c>
      <c r="AO629" t="s">
        <v>62</v>
      </c>
      <c r="AP629" t="s">
        <v>62</v>
      </c>
      <c r="AQ629" t="s">
        <v>62</v>
      </c>
      <c r="AR629" t="s">
        <v>62</v>
      </c>
      <c r="AS629">
        <v>1</v>
      </c>
      <c r="AT629">
        <v>1</v>
      </c>
      <c r="AU629">
        <v>1</v>
      </c>
      <c r="AV629">
        <v>11</v>
      </c>
      <c r="AW629">
        <v>2</v>
      </c>
      <c r="AX629">
        <v>1</v>
      </c>
      <c r="AY629">
        <v>1</v>
      </c>
      <c r="AZ629">
        <v>1</v>
      </c>
      <c r="BA629">
        <v>1</v>
      </c>
      <c r="BB629">
        <v>-99</v>
      </c>
      <c r="BC629">
        <v>-99</v>
      </c>
      <c r="BD629">
        <v>-99</v>
      </c>
      <c r="BE629">
        <v>-99</v>
      </c>
      <c r="BF629">
        <v>-99</v>
      </c>
      <c r="BG629">
        <v>-99</v>
      </c>
      <c r="BH629" t="str">
        <f t="shared" si="189"/>
        <v/>
      </c>
      <c r="BI629" t="str">
        <f t="shared" si="190"/>
        <v/>
      </c>
      <c r="BJ629">
        <f t="shared" si="191"/>
        <v>1</v>
      </c>
      <c r="BK629" t="str">
        <f t="shared" si="192"/>
        <v/>
      </c>
      <c r="BL629" t="str">
        <f t="shared" si="193"/>
        <v/>
      </c>
      <c r="BM629" t="str">
        <f t="shared" si="194"/>
        <v/>
      </c>
      <c r="BN629" t="str">
        <f t="shared" si="195"/>
        <v/>
      </c>
      <c r="BO629" t="str">
        <f t="shared" si="196"/>
        <v/>
      </c>
      <c r="BP629" t="str">
        <f t="shared" si="197"/>
        <v/>
      </c>
      <c r="BQ629" t="str">
        <f t="shared" si="198"/>
        <v/>
      </c>
      <c r="BR629" t="str">
        <f t="shared" si="199"/>
        <v/>
      </c>
      <c r="BS629" t="str">
        <f t="shared" si="200"/>
        <v/>
      </c>
      <c r="BT629" t="str">
        <f t="shared" si="201"/>
        <v/>
      </c>
      <c r="BU629" t="str">
        <f t="shared" si="202"/>
        <v/>
      </c>
      <c r="BV629" t="str">
        <f t="shared" si="203"/>
        <v/>
      </c>
      <c r="BW629">
        <f t="shared" si="204"/>
        <v>1</v>
      </c>
      <c r="BX629">
        <f t="shared" si="205"/>
        <v>0</v>
      </c>
      <c r="BY629">
        <f t="shared" si="206"/>
        <v>1</v>
      </c>
      <c r="BZ629">
        <f t="shared" si="207"/>
        <v>0</v>
      </c>
      <c r="CA629">
        <f t="shared" si="208"/>
        <v>0</v>
      </c>
      <c r="CB629">
        <f t="shared" si="209"/>
        <v>0</v>
      </c>
    </row>
    <row r="630" spans="1:80" x14ac:dyDescent="0.35">
      <c r="A630">
        <v>5.3693093999999997</v>
      </c>
      <c r="B630">
        <v>2010</v>
      </c>
      <c r="C630">
        <v>71</v>
      </c>
      <c r="D630">
        <v>1</v>
      </c>
      <c r="E630">
        <v>2</v>
      </c>
      <c r="F630">
        <v>2</v>
      </c>
      <c r="G630">
        <v>1</v>
      </c>
      <c r="H630">
        <v>21048</v>
      </c>
      <c r="I630">
        <v>9</v>
      </c>
      <c r="J630">
        <v>1</v>
      </c>
      <c r="K630">
        <v>139421</v>
      </c>
      <c r="L630">
        <v>3</v>
      </c>
      <c r="M630">
        <v>1</v>
      </c>
      <c r="N630">
        <v>20</v>
      </c>
      <c r="O630">
        <v>4254</v>
      </c>
      <c r="P630">
        <v>78551</v>
      </c>
      <c r="Q630">
        <v>34830</v>
      </c>
      <c r="R630">
        <v>51851</v>
      </c>
      <c r="S630">
        <v>5601</v>
      </c>
      <c r="T630">
        <v>1889</v>
      </c>
      <c r="U630">
        <v>45829</v>
      </c>
      <c r="V630">
        <v>2724</v>
      </c>
      <c r="W630" t="s">
        <v>65</v>
      </c>
      <c r="X630">
        <v>7993</v>
      </c>
      <c r="Y630">
        <v>27669</v>
      </c>
      <c r="Z630" t="s">
        <v>61</v>
      </c>
      <c r="AA630" t="s">
        <v>61</v>
      </c>
      <c r="AB630" t="s">
        <v>61</v>
      </c>
      <c r="AC630" t="s">
        <v>61</v>
      </c>
      <c r="AD630">
        <v>3751</v>
      </c>
      <c r="AE630">
        <v>3768</v>
      </c>
      <c r="AF630">
        <v>3725</v>
      </c>
      <c r="AG630">
        <v>8959</v>
      </c>
      <c r="AH630">
        <v>3961</v>
      </c>
      <c r="AI630">
        <v>9671</v>
      </c>
      <c r="AJ630" t="s">
        <v>62</v>
      </c>
      <c r="AK630" t="s">
        <v>62</v>
      </c>
      <c r="AL630" t="s">
        <v>62</v>
      </c>
      <c r="AM630" t="s">
        <v>62</v>
      </c>
      <c r="AN630" t="s">
        <v>62</v>
      </c>
      <c r="AO630" t="s">
        <v>62</v>
      </c>
      <c r="AP630" t="s">
        <v>62</v>
      </c>
      <c r="AQ630" t="s">
        <v>62</v>
      </c>
      <c r="AR630" t="s">
        <v>62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-99</v>
      </c>
      <c r="AZ630">
        <v>-99</v>
      </c>
      <c r="BA630">
        <v>-99</v>
      </c>
      <c r="BB630">
        <v>-99</v>
      </c>
      <c r="BC630">
        <v>-99</v>
      </c>
      <c r="BD630">
        <v>-99</v>
      </c>
      <c r="BE630">
        <v>-99</v>
      </c>
      <c r="BF630">
        <v>-99</v>
      </c>
      <c r="BG630">
        <v>-99</v>
      </c>
      <c r="BH630" t="str">
        <f t="shared" si="189"/>
        <v/>
      </c>
      <c r="BI630">
        <f t="shared" si="190"/>
        <v>1</v>
      </c>
      <c r="BJ630" t="str">
        <f t="shared" si="191"/>
        <v/>
      </c>
      <c r="BK630" t="str">
        <f t="shared" si="192"/>
        <v/>
      </c>
      <c r="BL630" t="str">
        <f t="shared" si="193"/>
        <v/>
      </c>
      <c r="BM630" t="str">
        <f t="shared" si="194"/>
        <v/>
      </c>
      <c r="BN630" t="str">
        <f t="shared" si="195"/>
        <v/>
      </c>
      <c r="BO630" t="str">
        <f t="shared" si="196"/>
        <v/>
      </c>
      <c r="BP630" t="str">
        <f t="shared" si="197"/>
        <v/>
      </c>
      <c r="BQ630" t="str">
        <f t="shared" si="198"/>
        <v/>
      </c>
      <c r="BR630" t="str">
        <f t="shared" si="199"/>
        <v/>
      </c>
      <c r="BS630" t="str">
        <f t="shared" si="200"/>
        <v/>
      </c>
      <c r="BT630" t="str">
        <f t="shared" si="201"/>
        <v/>
      </c>
      <c r="BU630" t="str">
        <f t="shared" si="202"/>
        <v/>
      </c>
      <c r="BV630" t="str">
        <f t="shared" si="203"/>
        <v/>
      </c>
      <c r="BW630">
        <f t="shared" si="204"/>
        <v>1</v>
      </c>
      <c r="BX630">
        <f t="shared" si="205"/>
        <v>0</v>
      </c>
      <c r="BY630">
        <f t="shared" si="206"/>
        <v>1</v>
      </c>
      <c r="BZ630">
        <f t="shared" si="207"/>
        <v>0</v>
      </c>
      <c r="CA630">
        <f t="shared" si="208"/>
        <v>0</v>
      </c>
      <c r="CB630">
        <f t="shared" si="209"/>
        <v>0</v>
      </c>
    </row>
    <row r="631" spans="1:80" x14ac:dyDescent="0.35">
      <c r="A631">
        <v>5.1950630000000002</v>
      </c>
      <c r="B631">
        <v>2010</v>
      </c>
      <c r="C631">
        <v>71</v>
      </c>
      <c r="D631">
        <v>0</v>
      </c>
      <c r="E631">
        <v>1</v>
      </c>
      <c r="F631">
        <v>-9</v>
      </c>
      <c r="G631">
        <v>1</v>
      </c>
      <c r="H631">
        <v>39079</v>
      </c>
      <c r="I631">
        <v>1</v>
      </c>
      <c r="J631">
        <v>-9</v>
      </c>
      <c r="K631">
        <v>60272</v>
      </c>
      <c r="L631">
        <v>3</v>
      </c>
      <c r="M631">
        <v>3</v>
      </c>
      <c r="N631">
        <v>1</v>
      </c>
      <c r="O631">
        <v>4271</v>
      </c>
      <c r="P631">
        <v>42822</v>
      </c>
      <c r="Q631">
        <v>4254</v>
      </c>
      <c r="R631">
        <v>4280</v>
      </c>
      <c r="S631">
        <v>496</v>
      </c>
      <c r="T631">
        <v>25000</v>
      </c>
      <c r="U631">
        <v>2724</v>
      </c>
      <c r="V631">
        <v>42731</v>
      </c>
      <c r="W631">
        <v>78659</v>
      </c>
      <c r="X631">
        <v>32723</v>
      </c>
      <c r="Y631">
        <v>28860</v>
      </c>
      <c r="Z631" t="s">
        <v>65</v>
      </c>
      <c r="AA631" t="s">
        <v>66</v>
      </c>
      <c r="AB631" t="s">
        <v>91</v>
      </c>
      <c r="AC631" t="s">
        <v>63</v>
      </c>
      <c r="AD631">
        <v>3768</v>
      </c>
      <c r="AE631">
        <v>3722</v>
      </c>
      <c r="AF631">
        <v>8856</v>
      </c>
      <c r="AG631">
        <v>8853</v>
      </c>
      <c r="AH631">
        <v>3726</v>
      </c>
      <c r="AI631">
        <v>3727</v>
      </c>
      <c r="AJ631">
        <v>3721</v>
      </c>
      <c r="AK631" t="s">
        <v>62</v>
      </c>
      <c r="AL631" t="s">
        <v>62</v>
      </c>
      <c r="AM631" t="s">
        <v>62</v>
      </c>
      <c r="AN631" t="s">
        <v>62</v>
      </c>
      <c r="AO631" t="s">
        <v>62</v>
      </c>
      <c r="AP631" t="s">
        <v>62</v>
      </c>
      <c r="AQ631" t="s">
        <v>62</v>
      </c>
      <c r="AR631" t="s">
        <v>62</v>
      </c>
      <c r="AS631">
        <v>2</v>
      </c>
      <c r="AT631">
        <v>1</v>
      </c>
      <c r="AU631">
        <v>1</v>
      </c>
      <c r="AV631">
        <v>1</v>
      </c>
      <c r="AW631">
        <v>2</v>
      </c>
      <c r="AX631">
        <v>2</v>
      </c>
      <c r="AY631">
        <v>4</v>
      </c>
      <c r="AZ631">
        <v>-99</v>
      </c>
      <c r="BA631">
        <v>-99</v>
      </c>
      <c r="BB631">
        <v>-99</v>
      </c>
      <c r="BC631">
        <v>-99</v>
      </c>
      <c r="BD631">
        <v>-99</v>
      </c>
      <c r="BE631">
        <v>-99</v>
      </c>
      <c r="BF631">
        <v>-99</v>
      </c>
      <c r="BG631">
        <v>-99</v>
      </c>
      <c r="BH631">
        <f t="shared" si="189"/>
        <v>2</v>
      </c>
      <c r="BI631" t="str">
        <f t="shared" si="190"/>
        <v/>
      </c>
      <c r="BJ631" t="str">
        <f t="shared" si="191"/>
        <v/>
      </c>
      <c r="BK631" t="str">
        <f t="shared" si="192"/>
        <v/>
      </c>
      <c r="BL631" t="str">
        <f t="shared" si="193"/>
        <v/>
      </c>
      <c r="BM631" t="str">
        <f t="shared" si="194"/>
        <v/>
      </c>
      <c r="BN631" t="str">
        <f t="shared" si="195"/>
        <v/>
      </c>
      <c r="BO631" t="str">
        <f t="shared" si="196"/>
        <v/>
      </c>
      <c r="BP631" t="str">
        <f t="shared" si="197"/>
        <v/>
      </c>
      <c r="BQ631" t="str">
        <f t="shared" si="198"/>
        <v/>
      </c>
      <c r="BR631" t="str">
        <f t="shared" si="199"/>
        <v/>
      </c>
      <c r="BS631" t="str">
        <f t="shared" si="200"/>
        <v/>
      </c>
      <c r="BT631" t="str">
        <f t="shared" si="201"/>
        <v/>
      </c>
      <c r="BU631" t="str">
        <f t="shared" si="202"/>
        <v/>
      </c>
      <c r="BV631" t="str">
        <f t="shared" si="203"/>
        <v/>
      </c>
      <c r="BW631">
        <f t="shared" si="204"/>
        <v>2</v>
      </c>
      <c r="BX631">
        <f t="shared" si="205"/>
        <v>0</v>
      </c>
      <c r="BY631">
        <f t="shared" si="206"/>
        <v>0</v>
      </c>
      <c r="BZ631">
        <f t="shared" si="207"/>
        <v>0</v>
      </c>
      <c r="CA631">
        <f t="shared" si="208"/>
        <v>0</v>
      </c>
      <c r="CB631">
        <f t="shared" si="209"/>
        <v>1</v>
      </c>
    </row>
    <row r="632" spans="1:80" x14ac:dyDescent="0.35">
      <c r="A632">
        <v>5.4700958999999996</v>
      </c>
      <c r="B632">
        <v>2010</v>
      </c>
      <c r="C632">
        <v>71</v>
      </c>
      <c r="D632">
        <v>0</v>
      </c>
      <c r="E632">
        <v>1</v>
      </c>
      <c r="F632">
        <v>-8</v>
      </c>
      <c r="G632">
        <v>0</v>
      </c>
      <c r="H632">
        <v>42038</v>
      </c>
      <c r="I632">
        <v>5</v>
      </c>
      <c r="J632">
        <v>-9</v>
      </c>
      <c r="K632">
        <v>283191</v>
      </c>
      <c r="L632">
        <v>1</v>
      </c>
      <c r="M632">
        <v>3</v>
      </c>
      <c r="N632">
        <v>1</v>
      </c>
      <c r="O632">
        <v>7811</v>
      </c>
      <c r="P632">
        <v>78551</v>
      </c>
      <c r="Q632">
        <v>44329</v>
      </c>
      <c r="R632">
        <v>99731</v>
      </c>
      <c r="S632">
        <v>99683</v>
      </c>
      <c r="T632">
        <v>5185</v>
      </c>
      <c r="U632" t="s">
        <v>119</v>
      </c>
      <c r="V632">
        <v>4280</v>
      </c>
      <c r="W632">
        <v>4275</v>
      </c>
      <c r="X632">
        <v>99811</v>
      </c>
      <c r="Y632">
        <v>99832</v>
      </c>
      <c r="Z632">
        <v>9971</v>
      </c>
      <c r="AA632">
        <v>5180</v>
      </c>
      <c r="AB632">
        <v>413</v>
      </c>
      <c r="AC632">
        <v>99859</v>
      </c>
      <c r="AD632">
        <v>3965</v>
      </c>
      <c r="AE632">
        <v>3768</v>
      </c>
      <c r="AF632">
        <v>6712</v>
      </c>
      <c r="AG632">
        <v>3931</v>
      </c>
      <c r="AH632">
        <v>3764</v>
      </c>
      <c r="AI632">
        <v>3762</v>
      </c>
      <c r="AJ632">
        <v>3959</v>
      </c>
      <c r="AK632">
        <v>3403</v>
      </c>
      <c r="AL632">
        <v>3764</v>
      </c>
      <c r="AM632">
        <v>3768</v>
      </c>
      <c r="AN632">
        <v>311</v>
      </c>
      <c r="AO632">
        <v>3950</v>
      </c>
      <c r="AP632">
        <v>42</v>
      </c>
      <c r="AQ632">
        <v>3324</v>
      </c>
      <c r="AR632" t="s">
        <v>62</v>
      </c>
      <c r="AS632">
        <v>2</v>
      </c>
      <c r="AT632">
        <v>2</v>
      </c>
      <c r="AU632">
        <v>2</v>
      </c>
      <c r="AV632">
        <v>6</v>
      </c>
      <c r="AW632">
        <v>6</v>
      </c>
      <c r="AX632">
        <v>6</v>
      </c>
      <c r="AY632">
        <v>6</v>
      </c>
      <c r="AZ632">
        <v>9</v>
      </c>
      <c r="BA632">
        <v>12</v>
      </c>
      <c r="BB632">
        <v>12</v>
      </c>
      <c r="BC632">
        <v>21</v>
      </c>
      <c r="BD632">
        <v>42</v>
      </c>
      <c r="BE632">
        <v>6</v>
      </c>
      <c r="BF632">
        <v>21</v>
      </c>
      <c r="BG632">
        <v>-99</v>
      </c>
      <c r="BH632" t="str">
        <f t="shared" si="189"/>
        <v/>
      </c>
      <c r="BI632">
        <f t="shared" si="190"/>
        <v>2</v>
      </c>
      <c r="BJ632" t="str">
        <f t="shared" si="191"/>
        <v/>
      </c>
      <c r="BK632" t="str">
        <f t="shared" si="192"/>
        <v/>
      </c>
      <c r="BL632" t="str">
        <f t="shared" si="193"/>
        <v/>
      </c>
      <c r="BM632" t="str">
        <f t="shared" si="194"/>
        <v/>
      </c>
      <c r="BN632" t="str">
        <f t="shared" si="195"/>
        <v/>
      </c>
      <c r="BO632" t="str">
        <f t="shared" si="196"/>
        <v/>
      </c>
      <c r="BP632" t="str">
        <f t="shared" si="197"/>
        <v/>
      </c>
      <c r="BQ632">
        <f t="shared" si="198"/>
        <v>12</v>
      </c>
      <c r="BR632" t="str">
        <f t="shared" si="199"/>
        <v/>
      </c>
      <c r="BS632" t="str">
        <f t="shared" si="200"/>
        <v/>
      </c>
      <c r="BT632" t="str">
        <f t="shared" si="201"/>
        <v/>
      </c>
      <c r="BU632" t="str">
        <f t="shared" si="202"/>
        <v/>
      </c>
      <c r="BV632" t="str">
        <f t="shared" si="203"/>
        <v/>
      </c>
      <c r="BW632">
        <f t="shared" si="204"/>
        <v>2</v>
      </c>
      <c r="BX632">
        <f t="shared" si="205"/>
        <v>0</v>
      </c>
      <c r="BY632">
        <f t="shared" si="206"/>
        <v>1</v>
      </c>
      <c r="BZ632">
        <f t="shared" si="207"/>
        <v>0</v>
      </c>
      <c r="CA632">
        <f t="shared" si="208"/>
        <v>0</v>
      </c>
      <c r="CB632">
        <f t="shared" si="209"/>
        <v>1</v>
      </c>
    </row>
    <row r="633" spans="1:80" x14ac:dyDescent="0.35">
      <c r="A633">
        <v>5.6696948000000003</v>
      </c>
      <c r="B633">
        <v>2011</v>
      </c>
      <c r="C633">
        <v>71</v>
      </c>
      <c r="D633">
        <v>0</v>
      </c>
      <c r="E633">
        <v>1</v>
      </c>
      <c r="F633">
        <v>-9</v>
      </c>
      <c r="G633">
        <v>0</v>
      </c>
      <c r="H633">
        <v>4088</v>
      </c>
      <c r="I633">
        <v>2</v>
      </c>
      <c r="J633">
        <v>1</v>
      </c>
      <c r="K633">
        <v>187015</v>
      </c>
      <c r="L633">
        <v>-9</v>
      </c>
      <c r="M633">
        <v>3</v>
      </c>
      <c r="N633">
        <v>1</v>
      </c>
      <c r="O633">
        <v>4280</v>
      </c>
      <c r="P633">
        <v>4280</v>
      </c>
      <c r="Q633">
        <v>5185</v>
      </c>
      <c r="R633">
        <v>5845</v>
      </c>
      <c r="S633">
        <v>570</v>
      </c>
      <c r="T633">
        <v>2869</v>
      </c>
      <c r="U633">
        <v>9971</v>
      </c>
      <c r="V633">
        <v>4160</v>
      </c>
      <c r="W633">
        <v>2639</v>
      </c>
      <c r="X633">
        <v>4271</v>
      </c>
      <c r="Y633">
        <v>5601</v>
      </c>
      <c r="Z633">
        <v>2763</v>
      </c>
      <c r="AA633">
        <v>4275</v>
      </c>
      <c r="AB633">
        <v>2448</v>
      </c>
      <c r="AC633">
        <v>34889</v>
      </c>
      <c r="AD633">
        <v>3965</v>
      </c>
      <c r="AE633">
        <v>3768</v>
      </c>
      <c r="AF633">
        <v>3721</v>
      </c>
      <c r="AG633">
        <v>9904</v>
      </c>
      <c r="AH633">
        <v>9960</v>
      </c>
      <c r="AI633">
        <v>9604</v>
      </c>
      <c r="AJ633">
        <v>9604</v>
      </c>
      <c r="AK633">
        <v>9671</v>
      </c>
      <c r="AL633">
        <v>8952</v>
      </c>
      <c r="AM633">
        <v>3721</v>
      </c>
      <c r="AN633">
        <v>8871</v>
      </c>
      <c r="AO633" t="s">
        <v>62</v>
      </c>
      <c r="AP633" t="s">
        <v>62</v>
      </c>
      <c r="AQ633" t="s">
        <v>62</v>
      </c>
      <c r="AR633" t="s">
        <v>62</v>
      </c>
      <c r="AS633">
        <v>5</v>
      </c>
      <c r="AT633">
        <v>4</v>
      </c>
      <c r="AU633">
        <v>4</v>
      </c>
      <c r="AV633">
        <v>4</v>
      </c>
      <c r="AW633">
        <v>4</v>
      </c>
      <c r="AX633">
        <v>4</v>
      </c>
      <c r="AY633">
        <v>4</v>
      </c>
      <c r="AZ633">
        <v>4</v>
      </c>
      <c r="BA633">
        <v>4</v>
      </c>
      <c r="BB633">
        <v>2</v>
      </c>
      <c r="BC633">
        <v>5</v>
      </c>
      <c r="BD633">
        <v>-99</v>
      </c>
      <c r="BE633">
        <v>-99</v>
      </c>
      <c r="BF633">
        <v>-99</v>
      </c>
      <c r="BG633">
        <v>-99</v>
      </c>
      <c r="BH633" t="str">
        <f t="shared" si="189"/>
        <v/>
      </c>
      <c r="BI633">
        <f t="shared" si="190"/>
        <v>4</v>
      </c>
      <c r="BJ633" t="str">
        <f t="shared" si="191"/>
        <v/>
      </c>
      <c r="BK633" t="str">
        <f t="shared" si="192"/>
        <v/>
      </c>
      <c r="BL633" t="str">
        <f t="shared" si="193"/>
        <v/>
      </c>
      <c r="BM633" t="str">
        <f t="shared" si="194"/>
        <v/>
      </c>
      <c r="BN633" t="str">
        <f t="shared" si="195"/>
        <v/>
      </c>
      <c r="BO633" t="str">
        <f t="shared" si="196"/>
        <v/>
      </c>
      <c r="BP633" t="str">
        <f t="shared" si="197"/>
        <v/>
      </c>
      <c r="BQ633" t="str">
        <f t="shared" si="198"/>
        <v/>
      </c>
      <c r="BR633" t="str">
        <f t="shared" si="199"/>
        <v/>
      </c>
      <c r="BS633" t="str">
        <f t="shared" si="200"/>
        <v/>
      </c>
      <c r="BT633" t="str">
        <f t="shared" si="201"/>
        <v/>
      </c>
      <c r="BU633" t="str">
        <f t="shared" si="202"/>
        <v/>
      </c>
      <c r="BV633" t="str">
        <f t="shared" si="203"/>
        <v/>
      </c>
      <c r="BW633">
        <f t="shared" si="204"/>
        <v>4</v>
      </c>
      <c r="BX633">
        <f t="shared" si="205"/>
        <v>0</v>
      </c>
      <c r="BY633">
        <f t="shared" si="206"/>
        <v>0</v>
      </c>
      <c r="BZ633">
        <f t="shared" si="207"/>
        <v>0</v>
      </c>
      <c r="CA633">
        <f t="shared" si="208"/>
        <v>0</v>
      </c>
      <c r="CB633">
        <f t="shared" si="209"/>
        <v>2</v>
      </c>
    </row>
    <row r="634" spans="1:80" x14ac:dyDescent="0.35">
      <c r="A634">
        <v>5.6319147999999997</v>
      </c>
      <c r="B634">
        <v>2011</v>
      </c>
      <c r="C634">
        <v>71</v>
      </c>
      <c r="D634">
        <v>0</v>
      </c>
      <c r="E634">
        <v>1</v>
      </c>
      <c r="F634">
        <v>-9</v>
      </c>
      <c r="G634">
        <v>1</v>
      </c>
      <c r="H634">
        <v>6207</v>
      </c>
      <c r="I634">
        <v>32</v>
      </c>
      <c r="J634">
        <v>1</v>
      </c>
      <c r="K634">
        <v>866027</v>
      </c>
      <c r="L634">
        <v>4</v>
      </c>
      <c r="M634">
        <v>-9</v>
      </c>
      <c r="N634">
        <v>5</v>
      </c>
      <c r="O634">
        <v>41401</v>
      </c>
      <c r="P634">
        <v>41071</v>
      </c>
      <c r="Q634">
        <v>41519</v>
      </c>
      <c r="R634">
        <v>42732</v>
      </c>
      <c r="S634">
        <v>45340</v>
      </c>
      <c r="T634">
        <v>5693</v>
      </c>
      <c r="U634">
        <v>42653</v>
      </c>
      <c r="V634">
        <v>78630</v>
      </c>
      <c r="W634">
        <v>43310</v>
      </c>
      <c r="X634">
        <v>44020</v>
      </c>
      <c r="Y634" t="s">
        <v>93</v>
      </c>
      <c r="Z634" t="s">
        <v>91</v>
      </c>
      <c r="AA634">
        <v>4280</v>
      </c>
      <c r="AB634">
        <v>2767</v>
      </c>
      <c r="AC634">
        <v>496</v>
      </c>
      <c r="AD634">
        <v>3768</v>
      </c>
      <c r="AE634">
        <v>3726</v>
      </c>
      <c r="AF634">
        <v>66</v>
      </c>
      <c r="AG634">
        <v>387</v>
      </c>
      <c r="AH634">
        <v>3734</v>
      </c>
      <c r="AI634">
        <v>3607</v>
      </c>
      <c r="AJ634">
        <v>45</v>
      </c>
      <c r="AK634">
        <v>41</v>
      </c>
      <c r="AL634">
        <v>8842</v>
      </c>
      <c r="AM634">
        <v>8848</v>
      </c>
      <c r="AN634">
        <v>3778</v>
      </c>
      <c r="AO634">
        <v>9905</v>
      </c>
      <c r="AP634">
        <v>8872</v>
      </c>
      <c r="AQ634">
        <v>3727</v>
      </c>
      <c r="AR634">
        <v>3729</v>
      </c>
      <c r="AS634">
        <v>4</v>
      </c>
      <c r="AT634">
        <v>12</v>
      </c>
      <c r="AU634">
        <v>4</v>
      </c>
      <c r="AV634">
        <v>14</v>
      </c>
      <c r="AW634">
        <v>12</v>
      </c>
      <c r="AX634">
        <v>4</v>
      </c>
      <c r="AY634">
        <v>4</v>
      </c>
      <c r="AZ634">
        <v>4</v>
      </c>
      <c r="BA634">
        <v>4</v>
      </c>
      <c r="BB634">
        <v>4</v>
      </c>
      <c r="BC634">
        <v>4</v>
      </c>
      <c r="BD634">
        <v>8</v>
      </c>
      <c r="BE634">
        <v>11</v>
      </c>
      <c r="BF634">
        <v>12</v>
      </c>
      <c r="BG634">
        <v>12</v>
      </c>
      <c r="BH634">
        <f t="shared" si="189"/>
        <v>4</v>
      </c>
      <c r="BI634" t="str">
        <f t="shared" si="190"/>
        <v/>
      </c>
      <c r="BJ634" t="str">
        <f t="shared" si="191"/>
        <v/>
      </c>
      <c r="BK634" t="str">
        <f t="shared" si="192"/>
        <v/>
      </c>
      <c r="BL634" t="str">
        <f t="shared" si="193"/>
        <v/>
      </c>
      <c r="BM634" t="str">
        <f t="shared" si="194"/>
        <v/>
      </c>
      <c r="BN634" t="str">
        <f t="shared" si="195"/>
        <v/>
      </c>
      <c r="BO634" t="str">
        <f t="shared" si="196"/>
        <v/>
      </c>
      <c r="BP634" t="str">
        <f t="shared" si="197"/>
        <v/>
      </c>
      <c r="BQ634" t="str">
        <f t="shared" si="198"/>
        <v/>
      </c>
      <c r="BR634" t="str">
        <f t="shared" si="199"/>
        <v/>
      </c>
      <c r="BS634" t="str">
        <f t="shared" si="200"/>
        <v/>
      </c>
      <c r="BT634" t="str">
        <f t="shared" si="201"/>
        <v/>
      </c>
      <c r="BU634" t="str">
        <f t="shared" si="202"/>
        <v/>
      </c>
      <c r="BV634" t="str">
        <f t="shared" si="203"/>
        <v/>
      </c>
      <c r="BW634">
        <f t="shared" si="204"/>
        <v>4</v>
      </c>
      <c r="BX634">
        <f t="shared" si="205"/>
        <v>1</v>
      </c>
      <c r="BY634">
        <f t="shared" si="206"/>
        <v>0</v>
      </c>
      <c r="BZ634">
        <f t="shared" si="207"/>
        <v>1</v>
      </c>
      <c r="CA634">
        <f t="shared" si="208"/>
        <v>1</v>
      </c>
      <c r="CB634">
        <f t="shared" si="209"/>
        <v>1</v>
      </c>
    </row>
    <row r="635" spans="1:80" x14ac:dyDescent="0.35">
      <c r="A635">
        <v>4.6516884000000003</v>
      </c>
      <c r="B635">
        <v>2011</v>
      </c>
      <c r="C635">
        <v>71</v>
      </c>
      <c r="D635">
        <v>0</v>
      </c>
      <c r="E635">
        <v>1</v>
      </c>
      <c r="F635">
        <v>2</v>
      </c>
      <c r="G635">
        <v>0</v>
      </c>
      <c r="H635">
        <v>17277</v>
      </c>
      <c r="I635">
        <v>14</v>
      </c>
      <c r="J635">
        <v>6</v>
      </c>
      <c r="K635">
        <v>367850</v>
      </c>
      <c r="L635">
        <v>2</v>
      </c>
      <c r="M635">
        <v>3</v>
      </c>
      <c r="N635">
        <v>2</v>
      </c>
      <c r="O635">
        <v>41071</v>
      </c>
      <c r="P635">
        <v>42821</v>
      </c>
      <c r="Q635">
        <v>41401</v>
      </c>
      <c r="R635">
        <v>4142</v>
      </c>
      <c r="S635">
        <v>25002</v>
      </c>
      <c r="T635">
        <v>2768</v>
      </c>
      <c r="U635">
        <v>27541</v>
      </c>
      <c r="V635">
        <v>412</v>
      </c>
      <c r="W635">
        <v>4139</v>
      </c>
      <c r="X635" t="s">
        <v>70</v>
      </c>
      <c r="Y635">
        <v>4240</v>
      </c>
      <c r="Z635">
        <v>4280</v>
      </c>
      <c r="AA635">
        <v>4019</v>
      </c>
      <c r="AB635">
        <v>2724</v>
      </c>
      <c r="AC635">
        <v>30001</v>
      </c>
      <c r="AD635">
        <v>3768</v>
      </c>
      <c r="AE635">
        <v>66</v>
      </c>
      <c r="AF635">
        <v>8853</v>
      </c>
      <c r="AG635">
        <v>8872</v>
      </c>
      <c r="AH635">
        <v>8856</v>
      </c>
      <c r="AI635">
        <v>3721</v>
      </c>
      <c r="AJ635">
        <v>8856</v>
      </c>
      <c r="AK635">
        <v>3607</v>
      </c>
      <c r="AL635">
        <v>9744</v>
      </c>
      <c r="AM635">
        <v>41</v>
      </c>
      <c r="AN635">
        <v>46</v>
      </c>
      <c r="AO635" t="s">
        <v>62</v>
      </c>
      <c r="AP635" t="s">
        <v>62</v>
      </c>
      <c r="AQ635" t="s">
        <v>62</v>
      </c>
      <c r="AR635" t="s">
        <v>62</v>
      </c>
      <c r="AS635">
        <v>6</v>
      </c>
      <c r="AT635">
        <v>6</v>
      </c>
      <c r="AU635">
        <v>1</v>
      </c>
      <c r="AV635">
        <v>1</v>
      </c>
      <c r="AW635">
        <v>1</v>
      </c>
      <c r="AX635">
        <v>2</v>
      </c>
      <c r="AY635">
        <v>6</v>
      </c>
      <c r="AZ635">
        <v>6</v>
      </c>
      <c r="BA635">
        <v>6</v>
      </c>
      <c r="BB635">
        <v>6</v>
      </c>
      <c r="BC635">
        <v>2</v>
      </c>
      <c r="BD635">
        <v>-99</v>
      </c>
      <c r="BE635">
        <v>-99</v>
      </c>
      <c r="BF635">
        <v>-99</v>
      </c>
      <c r="BG635">
        <v>-99</v>
      </c>
      <c r="BH635">
        <f t="shared" si="189"/>
        <v>6</v>
      </c>
      <c r="BI635" t="str">
        <f t="shared" si="190"/>
        <v/>
      </c>
      <c r="BJ635" t="str">
        <f t="shared" si="191"/>
        <v/>
      </c>
      <c r="BK635" t="str">
        <f t="shared" si="192"/>
        <v/>
      </c>
      <c r="BL635" t="str">
        <f t="shared" si="193"/>
        <v/>
      </c>
      <c r="BM635" t="str">
        <f t="shared" si="194"/>
        <v/>
      </c>
      <c r="BN635" t="str">
        <f t="shared" si="195"/>
        <v/>
      </c>
      <c r="BO635" t="str">
        <f t="shared" si="196"/>
        <v/>
      </c>
      <c r="BP635" t="str">
        <f t="shared" si="197"/>
        <v/>
      </c>
      <c r="BQ635" t="str">
        <f t="shared" si="198"/>
        <v/>
      </c>
      <c r="BR635" t="str">
        <f t="shared" si="199"/>
        <v/>
      </c>
      <c r="BS635" t="str">
        <f t="shared" si="200"/>
        <v/>
      </c>
      <c r="BT635" t="str">
        <f t="shared" si="201"/>
        <v/>
      </c>
      <c r="BU635" t="str">
        <f t="shared" si="202"/>
        <v/>
      </c>
      <c r="BV635" t="str">
        <f t="shared" si="203"/>
        <v/>
      </c>
      <c r="BW635">
        <f t="shared" si="204"/>
        <v>6</v>
      </c>
      <c r="BX635">
        <f t="shared" si="205"/>
        <v>1</v>
      </c>
      <c r="BY635">
        <f t="shared" si="206"/>
        <v>0</v>
      </c>
      <c r="BZ635">
        <f t="shared" si="207"/>
        <v>1</v>
      </c>
      <c r="CA635">
        <f t="shared" si="208"/>
        <v>1</v>
      </c>
      <c r="CB635">
        <f t="shared" si="209"/>
        <v>1</v>
      </c>
    </row>
    <row r="636" spans="1:80" x14ac:dyDescent="0.35">
      <c r="A636">
        <v>4.5922435999999998</v>
      </c>
      <c r="B636">
        <v>2011</v>
      </c>
      <c r="C636">
        <v>71</v>
      </c>
      <c r="D636">
        <v>1</v>
      </c>
      <c r="E636">
        <v>1</v>
      </c>
      <c r="F636">
        <v>-9</v>
      </c>
      <c r="G636">
        <v>0</v>
      </c>
      <c r="H636">
        <v>25069</v>
      </c>
      <c r="I636">
        <v>7</v>
      </c>
      <c r="J636">
        <v>2</v>
      </c>
      <c r="K636">
        <v>411591</v>
      </c>
      <c r="L636">
        <v>2</v>
      </c>
      <c r="M636">
        <v>3</v>
      </c>
      <c r="N636">
        <v>20</v>
      </c>
      <c r="O636">
        <v>4280</v>
      </c>
      <c r="P636">
        <v>5849</v>
      </c>
      <c r="Q636">
        <v>41401</v>
      </c>
      <c r="R636">
        <v>4142</v>
      </c>
      <c r="S636">
        <v>4148</v>
      </c>
      <c r="T636">
        <v>4408</v>
      </c>
      <c r="U636">
        <v>4400</v>
      </c>
      <c r="V636">
        <v>4439</v>
      </c>
      <c r="W636">
        <v>42731</v>
      </c>
      <c r="X636" t="s">
        <v>61</v>
      </c>
      <c r="Y636" t="s">
        <v>61</v>
      </c>
      <c r="Z636" t="s">
        <v>61</v>
      </c>
      <c r="AA636" t="s">
        <v>61</v>
      </c>
      <c r="AB636" t="s">
        <v>61</v>
      </c>
      <c r="AC636" t="s">
        <v>61</v>
      </c>
      <c r="AD636">
        <v>3768</v>
      </c>
      <c r="AE636">
        <v>3723</v>
      </c>
      <c r="AF636">
        <v>66</v>
      </c>
      <c r="AG636">
        <v>3950</v>
      </c>
      <c r="AH636">
        <v>3607</v>
      </c>
      <c r="AI636">
        <v>8856</v>
      </c>
      <c r="AJ636" t="s">
        <v>62</v>
      </c>
      <c r="AK636" t="s">
        <v>62</v>
      </c>
      <c r="AL636" t="s">
        <v>62</v>
      </c>
      <c r="AM636" t="s">
        <v>62</v>
      </c>
      <c r="AN636" t="s">
        <v>62</v>
      </c>
      <c r="AO636" t="s">
        <v>62</v>
      </c>
      <c r="AP636" t="s">
        <v>62</v>
      </c>
      <c r="AQ636" t="s">
        <v>62</v>
      </c>
      <c r="AR636" t="s">
        <v>62</v>
      </c>
      <c r="AS636">
        <v>7</v>
      </c>
      <c r="AT636">
        <v>7</v>
      </c>
      <c r="AU636">
        <v>7</v>
      </c>
      <c r="AV636">
        <v>7</v>
      </c>
      <c r="AW636">
        <v>7</v>
      </c>
      <c r="AX636">
        <v>7</v>
      </c>
      <c r="AY636">
        <v>-99</v>
      </c>
      <c r="AZ636">
        <v>-99</v>
      </c>
      <c r="BA636">
        <v>-99</v>
      </c>
      <c r="BB636">
        <v>-99</v>
      </c>
      <c r="BC636">
        <v>-99</v>
      </c>
      <c r="BD636">
        <v>-99</v>
      </c>
      <c r="BE636">
        <v>-99</v>
      </c>
      <c r="BF636">
        <v>-99</v>
      </c>
      <c r="BG636">
        <v>-99</v>
      </c>
      <c r="BH636">
        <f t="shared" si="189"/>
        <v>7</v>
      </c>
      <c r="BI636" t="str">
        <f t="shared" si="190"/>
        <v/>
      </c>
      <c r="BJ636" t="str">
        <f t="shared" si="191"/>
        <v/>
      </c>
      <c r="BK636" t="str">
        <f t="shared" si="192"/>
        <v/>
      </c>
      <c r="BL636" t="str">
        <f t="shared" si="193"/>
        <v/>
      </c>
      <c r="BM636" t="str">
        <f t="shared" si="194"/>
        <v/>
      </c>
      <c r="BN636" t="str">
        <f t="shared" si="195"/>
        <v/>
      </c>
      <c r="BO636" t="str">
        <f t="shared" si="196"/>
        <v/>
      </c>
      <c r="BP636" t="str">
        <f t="shared" si="197"/>
        <v/>
      </c>
      <c r="BQ636" t="str">
        <f t="shared" si="198"/>
        <v/>
      </c>
      <c r="BR636" t="str">
        <f t="shared" si="199"/>
        <v/>
      </c>
      <c r="BS636" t="str">
        <f t="shared" si="200"/>
        <v/>
      </c>
      <c r="BT636" t="str">
        <f t="shared" si="201"/>
        <v/>
      </c>
      <c r="BU636" t="str">
        <f t="shared" si="202"/>
        <v/>
      </c>
      <c r="BV636" t="str">
        <f t="shared" si="203"/>
        <v/>
      </c>
      <c r="BW636">
        <f t="shared" si="204"/>
        <v>7</v>
      </c>
      <c r="BX636">
        <f t="shared" si="205"/>
        <v>1</v>
      </c>
      <c r="BY636">
        <f t="shared" si="206"/>
        <v>0</v>
      </c>
      <c r="BZ636">
        <f t="shared" si="207"/>
        <v>0</v>
      </c>
      <c r="CA636">
        <f t="shared" si="208"/>
        <v>0</v>
      </c>
      <c r="CB636">
        <f t="shared" si="209"/>
        <v>1</v>
      </c>
    </row>
    <row r="637" spans="1:80" x14ac:dyDescent="0.35">
      <c r="A637">
        <v>5.2038108000000003</v>
      </c>
      <c r="B637">
        <v>2011</v>
      </c>
      <c r="C637">
        <v>71</v>
      </c>
      <c r="D637">
        <v>1</v>
      </c>
      <c r="E637">
        <v>1</v>
      </c>
      <c r="F637">
        <v>-9</v>
      </c>
      <c r="G637">
        <v>0</v>
      </c>
      <c r="H637">
        <v>26047</v>
      </c>
      <c r="I637">
        <v>3</v>
      </c>
      <c r="J637">
        <v>-9</v>
      </c>
      <c r="K637">
        <v>132071</v>
      </c>
      <c r="L637">
        <v>2</v>
      </c>
      <c r="M637">
        <v>2</v>
      </c>
      <c r="N637">
        <v>20</v>
      </c>
      <c r="O637">
        <v>41071</v>
      </c>
      <c r="P637">
        <v>42821</v>
      </c>
      <c r="Q637">
        <v>4168</v>
      </c>
      <c r="R637">
        <v>2948</v>
      </c>
      <c r="S637">
        <v>41401</v>
      </c>
      <c r="T637">
        <v>40390</v>
      </c>
      <c r="U637">
        <v>4414</v>
      </c>
      <c r="V637">
        <v>4280</v>
      </c>
      <c r="W637">
        <v>5859</v>
      </c>
      <c r="X637">
        <v>2720</v>
      </c>
      <c r="Y637">
        <v>496</v>
      </c>
      <c r="Z637" t="s">
        <v>69</v>
      </c>
      <c r="AA637" t="s">
        <v>65</v>
      </c>
      <c r="AB637" t="s">
        <v>179</v>
      </c>
      <c r="AC637">
        <v>25000</v>
      </c>
      <c r="AD637">
        <v>3768</v>
      </c>
      <c r="AE637">
        <v>3721</v>
      </c>
      <c r="AF637">
        <v>66</v>
      </c>
      <c r="AG637">
        <v>41</v>
      </c>
      <c r="AH637">
        <v>47</v>
      </c>
      <c r="AI637">
        <v>9744</v>
      </c>
      <c r="AJ637">
        <v>3606</v>
      </c>
      <c r="AK637" t="s">
        <v>62</v>
      </c>
      <c r="AL637" t="s">
        <v>62</v>
      </c>
      <c r="AM637" t="s">
        <v>62</v>
      </c>
      <c r="AN637" t="s">
        <v>62</v>
      </c>
      <c r="AO637" t="s">
        <v>62</v>
      </c>
      <c r="AP637" t="s">
        <v>62</v>
      </c>
      <c r="AQ637" t="s">
        <v>62</v>
      </c>
      <c r="AR637" t="s">
        <v>62</v>
      </c>
      <c r="AS637">
        <v>8</v>
      </c>
      <c r="AT637">
        <v>8</v>
      </c>
      <c r="AU637">
        <v>8</v>
      </c>
      <c r="AV637">
        <v>8</v>
      </c>
      <c r="AW637">
        <v>8</v>
      </c>
      <c r="AX637">
        <v>8</v>
      </c>
      <c r="AY637">
        <v>8</v>
      </c>
      <c r="AZ637">
        <v>-99</v>
      </c>
      <c r="BA637">
        <v>-99</v>
      </c>
      <c r="BB637">
        <v>-99</v>
      </c>
      <c r="BC637">
        <v>-99</v>
      </c>
      <c r="BD637">
        <v>-99</v>
      </c>
      <c r="BE637">
        <v>-99</v>
      </c>
      <c r="BF637">
        <v>-99</v>
      </c>
      <c r="BG637">
        <v>-99</v>
      </c>
      <c r="BH637">
        <f t="shared" si="189"/>
        <v>8</v>
      </c>
      <c r="BI637" t="str">
        <f t="shared" si="190"/>
        <v/>
      </c>
      <c r="BJ637" t="str">
        <f t="shared" si="191"/>
        <v/>
      </c>
      <c r="BK637" t="str">
        <f t="shared" si="192"/>
        <v/>
      </c>
      <c r="BL637" t="str">
        <f t="shared" si="193"/>
        <v/>
      </c>
      <c r="BM637" t="str">
        <f t="shared" si="194"/>
        <v/>
      </c>
      <c r="BN637" t="str">
        <f t="shared" si="195"/>
        <v/>
      </c>
      <c r="BO637" t="str">
        <f t="shared" si="196"/>
        <v/>
      </c>
      <c r="BP637" t="str">
        <f t="shared" si="197"/>
        <v/>
      </c>
      <c r="BQ637" t="str">
        <f t="shared" si="198"/>
        <v/>
      </c>
      <c r="BR637" t="str">
        <f t="shared" si="199"/>
        <v/>
      </c>
      <c r="BS637" t="str">
        <f t="shared" si="200"/>
        <v/>
      </c>
      <c r="BT637" t="str">
        <f t="shared" si="201"/>
        <v/>
      </c>
      <c r="BU637" t="str">
        <f t="shared" si="202"/>
        <v/>
      </c>
      <c r="BV637" t="str">
        <f t="shared" si="203"/>
        <v/>
      </c>
      <c r="BW637">
        <f t="shared" si="204"/>
        <v>8</v>
      </c>
      <c r="BX637">
        <f t="shared" si="205"/>
        <v>1</v>
      </c>
      <c r="BY637">
        <f t="shared" si="206"/>
        <v>0</v>
      </c>
      <c r="BZ637">
        <f t="shared" si="207"/>
        <v>1</v>
      </c>
      <c r="CA637">
        <f t="shared" si="208"/>
        <v>1</v>
      </c>
      <c r="CB637">
        <f t="shared" si="209"/>
        <v>1</v>
      </c>
    </row>
    <row r="638" spans="1:80" x14ac:dyDescent="0.35">
      <c r="A638">
        <v>4.5547652999999997</v>
      </c>
      <c r="B638">
        <v>2011</v>
      </c>
      <c r="C638">
        <v>71</v>
      </c>
      <c r="D638">
        <v>1</v>
      </c>
      <c r="E638">
        <v>1</v>
      </c>
      <c r="F638">
        <v>-9</v>
      </c>
      <c r="G638">
        <v>1</v>
      </c>
      <c r="H638">
        <v>28009</v>
      </c>
      <c r="I638">
        <v>2</v>
      </c>
      <c r="J638">
        <v>1</v>
      </c>
      <c r="K638">
        <v>85536</v>
      </c>
      <c r="L638">
        <v>1</v>
      </c>
      <c r="M638">
        <v>1</v>
      </c>
      <c r="N638">
        <v>20</v>
      </c>
      <c r="O638">
        <v>41071</v>
      </c>
      <c r="P638">
        <v>42823</v>
      </c>
      <c r="Q638">
        <v>43310</v>
      </c>
      <c r="R638">
        <v>496</v>
      </c>
      <c r="S638">
        <v>4280</v>
      </c>
      <c r="T638">
        <v>3051</v>
      </c>
      <c r="U638" t="s">
        <v>64</v>
      </c>
      <c r="V638" t="s">
        <v>72</v>
      </c>
      <c r="W638">
        <v>44021</v>
      </c>
      <c r="X638">
        <v>4148</v>
      </c>
      <c r="Y638">
        <v>2720</v>
      </c>
      <c r="Z638">
        <v>2859</v>
      </c>
      <c r="AA638" t="s">
        <v>61</v>
      </c>
      <c r="AB638" t="s">
        <v>61</v>
      </c>
      <c r="AC638" t="s">
        <v>61</v>
      </c>
      <c r="AD638">
        <v>3768</v>
      </c>
      <c r="AE638">
        <v>66</v>
      </c>
      <c r="AF638">
        <v>3950</v>
      </c>
      <c r="AG638">
        <v>3950</v>
      </c>
      <c r="AH638">
        <v>8856</v>
      </c>
      <c r="AI638">
        <v>8853</v>
      </c>
      <c r="AJ638">
        <v>8842</v>
      </c>
      <c r="AK638">
        <v>8848</v>
      </c>
      <c r="AL638">
        <v>8872</v>
      </c>
      <c r="AM638">
        <v>3607</v>
      </c>
      <c r="AN638">
        <v>48</v>
      </c>
      <c r="AO638">
        <v>43</v>
      </c>
      <c r="AP638">
        <v>24</v>
      </c>
      <c r="AQ638">
        <v>8892</v>
      </c>
      <c r="AR638">
        <v>3990</v>
      </c>
      <c r="AS638">
        <v>8</v>
      </c>
      <c r="AT638">
        <v>8</v>
      </c>
      <c r="AU638">
        <v>4</v>
      </c>
      <c r="AV638">
        <v>8</v>
      </c>
      <c r="AW638">
        <v>1</v>
      </c>
      <c r="AX638">
        <v>1</v>
      </c>
      <c r="AY638">
        <v>1</v>
      </c>
      <c r="AZ638">
        <v>1</v>
      </c>
      <c r="BA638">
        <v>3</v>
      </c>
      <c r="BB638">
        <v>8</v>
      </c>
      <c r="BC638">
        <v>8</v>
      </c>
      <c r="BD638">
        <v>8</v>
      </c>
      <c r="BE638">
        <v>8</v>
      </c>
      <c r="BF638">
        <v>2</v>
      </c>
      <c r="BG638">
        <v>4</v>
      </c>
      <c r="BH638">
        <f t="shared" si="189"/>
        <v>8</v>
      </c>
      <c r="BI638" t="str">
        <f t="shared" si="190"/>
        <v/>
      </c>
      <c r="BJ638" t="str">
        <f t="shared" si="191"/>
        <v/>
      </c>
      <c r="BK638" t="str">
        <f t="shared" si="192"/>
        <v/>
      </c>
      <c r="BL638" t="str">
        <f t="shared" si="193"/>
        <v/>
      </c>
      <c r="BM638" t="str">
        <f t="shared" si="194"/>
        <v/>
      </c>
      <c r="BN638" t="str">
        <f t="shared" si="195"/>
        <v/>
      </c>
      <c r="BO638" t="str">
        <f t="shared" si="196"/>
        <v/>
      </c>
      <c r="BP638" t="str">
        <f t="shared" si="197"/>
        <v/>
      </c>
      <c r="BQ638" t="str">
        <f t="shared" si="198"/>
        <v/>
      </c>
      <c r="BR638" t="str">
        <f t="shared" si="199"/>
        <v/>
      </c>
      <c r="BS638" t="str">
        <f t="shared" si="200"/>
        <v/>
      </c>
      <c r="BT638" t="str">
        <f t="shared" si="201"/>
        <v/>
      </c>
      <c r="BU638" t="str">
        <f t="shared" si="202"/>
        <v/>
      </c>
      <c r="BV638" t="str">
        <f t="shared" si="203"/>
        <v/>
      </c>
      <c r="BW638">
        <f t="shared" si="204"/>
        <v>8</v>
      </c>
      <c r="BX638">
        <f t="shared" si="205"/>
        <v>1</v>
      </c>
      <c r="BY638">
        <f t="shared" si="206"/>
        <v>0</v>
      </c>
      <c r="BZ638">
        <f t="shared" si="207"/>
        <v>1</v>
      </c>
      <c r="CA638">
        <f t="shared" si="208"/>
        <v>1</v>
      </c>
      <c r="CB638">
        <f t="shared" si="209"/>
        <v>1</v>
      </c>
    </row>
    <row r="639" spans="1:80" x14ac:dyDescent="0.35">
      <c r="A639">
        <v>4.5922435999999998</v>
      </c>
      <c r="B639">
        <v>2011</v>
      </c>
      <c r="C639">
        <v>71</v>
      </c>
      <c r="D639">
        <v>0</v>
      </c>
      <c r="E639">
        <v>1</v>
      </c>
      <c r="F639">
        <v>3</v>
      </c>
      <c r="G639">
        <v>0</v>
      </c>
      <c r="H639">
        <v>36300</v>
      </c>
      <c r="I639">
        <v>25</v>
      </c>
      <c r="J639">
        <v>1</v>
      </c>
      <c r="K639">
        <v>320245</v>
      </c>
      <c r="L639">
        <v>4</v>
      </c>
      <c r="M639">
        <v>1</v>
      </c>
      <c r="N639">
        <v>6</v>
      </c>
      <c r="O639">
        <v>4271</v>
      </c>
      <c r="P639">
        <v>41061</v>
      </c>
      <c r="Q639">
        <v>42823</v>
      </c>
      <c r="R639">
        <v>5849</v>
      </c>
      <c r="S639">
        <v>5180</v>
      </c>
      <c r="T639">
        <v>2851</v>
      </c>
      <c r="U639">
        <v>99812</v>
      </c>
      <c r="V639">
        <v>78551</v>
      </c>
      <c r="W639">
        <v>42741</v>
      </c>
      <c r="X639">
        <v>4240</v>
      </c>
      <c r="Y639">
        <v>59970</v>
      </c>
      <c r="Z639">
        <v>7847</v>
      </c>
      <c r="AA639">
        <v>41400</v>
      </c>
      <c r="AB639">
        <v>4280</v>
      </c>
      <c r="AC639">
        <v>42731</v>
      </c>
      <c r="AD639">
        <v>3768</v>
      </c>
      <c r="AE639">
        <v>3721</v>
      </c>
      <c r="AF639">
        <v>9671</v>
      </c>
      <c r="AG639">
        <v>3734</v>
      </c>
      <c r="AH639">
        <v>8872</v>
      </c>
      <c r="AI639">
        <v>9904</v>
      </c>
      <c r="AJ639" t="s">
        <v>62</v>
      </c>
      <c r="AK639" t="s">
        <v>62</v>
      </c>
      <c r="AL639" t="s">
        <v>62</v>
      </c>
      <c r="AM639" t="s">
        <v>62</v>
      </c>
      <c r="AN639" t="s">
        <v>62</v>
      </c>
      <c r="AO639" t="s">
        <v>62</v>
      </c>
      <c r="AP639" t="s">
        <v>62</v>
      </c>
      <c r="AQ639" t="s">
        <v>62</v>
      </c>
      <c r="AR639" t="s">
        <v>62</v>
      </c>
      <c r="AS639">
        <v>10</v>
      </c>
      <c r="AT639">
        <v>7</v>
      </c>
      <c r="AU639">
        <v>10</v>
      </c>
      <c r="AV639">
        <v>10</v>
      </c>
      <c r="AW639">
        <v>2</v>
      </c>
      <c r="AX639">
        <v>11</v>
      </c>
      <c r="AY639">
        <v>-99</v>
      </c>
      <c r="AZ639">
        <v>-99</v>
      </c>
      <c r="BA639">
        <v>-99</v>
      </c>
      <c r="BB639">
        <v>-99</v>
      </c>
      <c r="BC639">
        <v>-99</v>
      </c>
      <c r="BD639">
        <v>-99</v>
      </c>
      <c r="BE639">
        <v>-99</v>
      </c>
      <c r="BF639">
        <v>-99</v>
      </c>
      <c r="BG639">
        <v>-99</v>
      </c>
      <c r="BH639">
        <f t="shared" si="189"/>
        <v>10</v>
      </c>
      <c r="BI639" t="str">
        <f t="shared" si="190"/>
        <v/>
      </c>
      <c r="BJ639" t="str">
        <f t="shared" si="191"/>
        <v/>
      </c>
      <c r="BK639" t="str">
        <f t="shared" si="192"/>
        <v/>
      </c>
      <c r="BL639" t="str">
        <f t="shared" si="193"/>
        <v/>
      </c>
      <c r="BM639" t="str">
        <f t="shared" si="194"/>
        <v/>
      </c>
      <c r="BN639" t="str">
        <f t="shared" si="195"/>
        <v/>
      </c>
      <c r="BO639" t="str">
        <f t="shared" si="196"/>
        <v/>
      </c>
      <c r="BP639" t="str">
        <f t="shared" si="197"/>
        <v/>
      </c>
      <c r="BQ639" t="str">
        <f t="shared" si="198"/>
        <v/>
      </c>
      <c r="BR639" t="str">
        <f t="shared" si="199"/>
        <v/>
      </c>
      <c r="BS639" t="str">
        <f t="shared" si="200"/>
        <v/>
      </c>
      <c r="BT639" t="str">
        <f t="shared" si="201"/>
        <v/>
      </c>
      <c r="BU639" t="str">
        <f t="shared" si="202"/>
        <v/>
      </c>
      <c r="BV639" t="str">
        <f t="shared" si="203"/>
        <v/>
      </c>
      <c r="BW639">
        <f t="shared" si="204"/>
        <v>10</v>
      </c>
      <c r="BX639">
        <f t="shared" si="205"/>
        <v>0</v>
      </c>
      <c r="BY639">
        <f t="shared" si="206"/>
        <v>1</v>
      </c>
      <c r="BZ639">
        <f t="shared" si="207"/>
        <v>1</v>
      </c>
      <c r="CA639">
        <f t="shared" si="208"/>
        <v>1</v>
      </c>
      <c r="CB639">
        <f t="shared" si="209"/>
        <v>1</v>
      </c>
    </row>
    <row r="640" spans="1:80" x14ac:dyDescent="0.35">
      <c r="A640">
        <v>4.5922435999999998</v>
      </c>
      <c r="B640">
        <v>2011</v>
      </c>
      <c r="C640">
        <v>71</v>
      </c>
      <c r="D640">
        <v>1</v>
      </c>
      <c r="E640">
        <v>2</v>
      </c>
      <c r="F640">
        <v>4</v>
      </c>
      <c r="G640">
        <v>0</v>
      </c>
      <c r="H640">
        <v>36336</v>
      </c>
      <c r="I640">
        <v>33</v>
      </c>
      <c r="J640">
        <v>6</v>
      </c>
      <c r="K640">
        <v>700546</v>
      </c>
      <c r="L640">
        <v>3</v>
      </c>
      <c r="M640">
        <v>1</v>
      </c>
      <c r="N640">
        <v>20</v>
      </c>
      <c r="O640">
        <v>4271</v>
      </c>
      <c r="P640">
        <v>570</v>
      </c>
      <c r="Q640">
        <v>5845</v>
      </c>
      <c r="R640">
        <v>5185</v>
      </c>
      <c r="S640" t="s">
        <v>81</v>
      </c>
      <c r="T640">
        <v>49121</v>
      </c>
      <c r="U640">
        <v>41402</v>
      </c>
      <c r="V640">
        <v>9971</v>
      </c>
      <c r="W640">
        <v>2762</v>
      </c>
      <c r="X640">
        <v>78551</v>
      </c>
      <c r="Y640">
        <v>4168</v>
      </c>
      <c r="Z640">
        <v>42789</v>
      </c>
      <c r="AA640">
        <v>79092</v>
      </c>
      <c r="AB640">
        <v>78651</v>
      </c>
      <c r="AC640">
        <v>4142</v>
      </c>
      <c r="AD640">
        <v>3768</v>
      </c>
      <c r="AE640">
        <v>3722</v>
      </c>
      <c r="AF640">
        <v>66</v>
      </c>
      <c r="AG640">
        <v>3734</v>
      </c>
      <c r="AH640">
        <v>3607</v>
      </c>
      <c r="AI640">
        <v>46</v>
      </c>
      <c r="AJ640">
        <v>41</v>
      </c>
      <c r="AK640">
        <v>8856</v>
      </c>
      <c r="AL640">
        <v>24</v>
      </c>
      <c r="AM640">
        <v>3727</v>
      </c>
      <c r="AN640">
        <v>3726</v>
      </c>
      <c r="AO640">
        <v>8949</v>
      </c>
      <c r="AP640">
        <v>9604</v>
      </c>
      <c r="AQ640">
        <v>9671</v>
      </c>
      <c r="AR640">
        <v>3897</v>
      </c>
      <c r="AS640">
        <v>12</v>
      </c>
      <c r="AT640">
        <v>12</v>
      </c>
      <c r="AU640">
        <v>12</v>
      </c>
      <c r="AV640">
        <v>11</v>
      </c>
      <c r="AW640">
        <v>12</v>
      </c>
      <c r="AX640">
        <v>12</v>
      </c>
      <c r="AY640">
        <v>12</v>
      </c>
      <c r="AZ640">
        <v>12</v>
      </c>
      <c r="BA640">
        <v>12</v>
      </c>
      <c r="BB640">
        <v>11</v>
      </c>
      <c r="BC640">
        <v>11</v>
      </c>
      <c r="BD640">
        <v>5</v>
      </c>
      <c r="BE640">
        <v>11</v>
      </c>
      <c r="BF640">
        <v>11</v>
      </c>
      <c r="BG640">
        <v>13</v>
      </c>
      <c r="BH640">
        <f t="shared" si="189"/>
        <v>12</v>
      </c>
      <c r="BI640" t="str">
        <f t="shared" si="190"/>
        <v/>
      </c>
      <c r="BJ640" t="str">
        <f t="shared" si="191"/>
        <v/>
      </c>
      <c r="BK640" t="str">
        <f t="shared" si="192"/>
        <v/>
      </c>
      <c r="BL640" t="str">
        <f t="shared" si="193"/>
        <v/>
      </c>
      <c r="BM640" t="str">
        <f t="shared" si="194"/>
        <v/>
      </c>
      <c r="BN640" t="str">
        <f t="shared" si="195"/>
        <v/>
      </c>
      <c r="BO640" t="str">
        <f t="shared" si="196"/>
        <v/>
      </c>
      <c r="BP640" t="str">
        <f t="shared" si="197"/>
        <v/>
      </c>
      <c r="BQ640" t="str">
        <f t="shared" si="198"/>
        <v/>
      </c>
      <c r="BR640" t="str">
        <f t="shared" si="199"/>
        <v/>
      </c>
      <c r="BS640" t="str">
        <f t="shared" si="200"/>
        <v/>
      </c>
      <c r="BT640" t="str">
        <f t="shared" si="201"/>
        <v/>
      </c>
      <c r="BU640" t="str">
        <f t="shared" si="202"/>
        <v/>
      </c>
      <c r="BV640" t="str">
        <f t="shared" si="203"/>
        <v/>
      </c>
      <c r="BW640">
        <f t="shared" si="204"/>
        <v>12</v>
      </c>
      <c r="BX640">
        <f t="shared" si="205"/>
        <v>1</v>
      </c>
      <c r="BY640">
        <f t="shared" si="206"/>
        <v>1</v>
      </c>
      <c r="BZ640">
        <f t="shared" si="207"/>
        <v>0</v>
      </c>
      <c r="CA640">
        <f t="shared" si="208"/>
        <v>0</v>
      </c>
      <c r="CB640">
        <f t="shared" si="209"/>
        <v>0</v>
      </c>
    </row>
    <row r="641" spans="1:80" x14ac:dyDescent="0.35">
      <c r="A641">
        <v>4.6285534999999998</v>
      </c>
      <c r="B641">
        <v>2011</v>
      </c>
      <c r="C641">
        <v>71</v>
      </c>
      <c r="D641">
        <v>1</v>
      </c>
      <c r="E641">
        <v>1</v>
      </c>
      <c r="F641">
        <v>-9</v>
      </c>
      <c r="G641">
        <v>0</v>
      </c>
      <c r="H641">
        <v>40038</v>
      </c>
      <c r="I641">
        <v>4</v>
      </c>
      <c r="J641">
        <v>1</v>
      </c>
      <c r="K641">
        <v>283278</v>
      </c>
      <c r="L641">
        <v>1</v>
      </c>
      <c r="M641">
        <v>2</v>
      </c>
      <c r="N641">
        <v>20</v>
      </c>
      <c r="O641">
        <v>4241</v>
      </c>
      <c r="P641">
        <v>41412</v>
      </c>
      <c r="Q641">
        <v>42732</v>
      </c>
      <c r="R641">
        <v>9982</v>
      </c>
      <c r="S641">
        <v>5849</v>
      </c>
      <c r="T641">
        <v>99811</v>
      </c>
      <c r="U641">
        <v>51189</v>
      </c>
      <c r="V641">
        <v>389</v>
      </c>
      <c r="W641">
        <v>99592</v>
      </c>
      <c r="X641">
        <v>4271</v>
      </c>
      <c r="Y641">
        <v>9971</v>
      </c>
      <c r="Z641">
        <v>2851</v>
      </c>
      <c r="AA641">
        <v>41401</v>
      </c>
      <c r="AB641">
        <v>45829</v>
      </c>
      <c r="AC641">
        <v>44020</v>
      </c>
      <c r="AD641">
        <v>3521</v>
      </c>
      <c r="AE641">
        <v>3721</v>
      </c>
      <c r="AF641">
        <v>3499</v>
      </c>
      <c r="AG641">
        <v>3711</v>
      </c>
      <c r="AH641">
        <v>3768</v>
      </c>
      <c r="AI641">
        <v>66</v>
      </c>
      <c r="AJ641">
        <v>3961</v>
      </c>
      <c r="AK641">
        <v>8856</v>
      </c>
      <c r="AL641">
        <v>8842</v>
      </c>
      <c r="AM641">
        <v>8844</v>
      </c>
      <c r="AN641">
        <v>3722</v>
      </c>
      <c r="AO641">
        <v>3606</v>
      </c>
      <c r="AP641">
        <v>48</v>
      </c>
      <c r="AQ641">
        <v>43</v>
      </c>
      <c r="AR641">
        <v>8856</v>
      </c>
      <c r="AS641">
        <v>9</v>
      </c>
      <c r="AT641">
        <v>1</v>
      </c>
      <c r="AU641">
        <v>9</v>
      </c>
      <c r="AV641">
        <v>9</v>
      </c>
      <c r="AW641">
        <v>17</v>
      </c>
      <c r="AX641">
        <v>17</v>
      </c>
      <c r="AY641">
        <v>9</v>
      </c>
      <c r="AZ641">
        <v>1</v>
      </c>
      <c r="BA641">
        <v>1</v>
      </c>
      <c r="BB641">
        <v>1</v>
      </c>
      <c r="BC641">
        <v>17</v>
      </c>
      <c r="BD641">
        <v>17</v>
      </c>
      <c r="BE641">
        <v>17</v>
      </c>
      <c r="BF641">
        <v>17</v>
      </c>
      <c r="BG641">
        <v>17</v>
      </c>
      <c r="BH641" t="str">
        <f t="shared" si="189"/>
        <v/>
      </c>
      <c r="BI641" t="str">
        <f t="shared" si="190"/>
        <v/>
      </c>
      <c r="BJ641" t="str">
        <f t="shared" si="191"/>
        <v/>
      </c>
      <c r="BK641" t="str">
        <f t="shared" si="192"/>
        <v/>
      </c>
      <c r="BL641">
        <f t="shared" si="193"/>
        <v>17</v>
      </c>
      <c r="BM641" t="str">
        <f t="shared" si="194"/>
        <v/>
      </c>
      <c r="BN641" t="str">
        <f t="shared" si="195"/>
        <v/>
      </c>
      <c r="BO641" t="str">
        <f t="shared" si="196"/>
        <v/>
      </c>
      <c r="BP641" t="str">
        <f t="shared" si="197"/>
        <v/>
      </c>
      <c r="BQ641" t="str">
        <f t="shared" si="198"/>
        <v/>
      </c>
      <c r="BR641" t="str">
        <f t="shared" si="199"/>
        <v/>
      </c>
      <c r="BS641" t="str">
        <f t="shared" si="200"/>
        <v/>
      </c>
      <c r="BT641" t="str">
        <f t="shared" si="201"/>
        <v/>
      </c>
      <c r="BU641" t="str">
        <f t="shared" si="202"/>
        <v/>
      </c>
      <c r="BV641" t="str">
        <f t="shared" si="203"/>
        <v/>
      </c>
      <c r="BW641">
        <f t="shared" si="204"/>
        <v>17</v>
      </c>
      <c r="BX641">
        <f t="shared" si="205"/>
        <v>1</v>
      </c>
      <c r="BY641">
        <f t="shared" si="206"/>
        <v>0</v>
      </c>
      <c r="BZ641">
        <f t="shared" si="207"/>
        <v>0</v>
      </c>
      <c r="CA641">
        <f t="shared" si="208"/>
        <v>0</v>
      </c>
      <c r="CB641">
        <f t="shared" si="209"/>
        <v>0</v>
      </c>
    </row>
    <row r="642" spans="1:80" x14ac:dyDescent="0.35">
      <c r="A642">
        <v>4.8502001999999997</v>
      </c>
      <c r="B642">
        <v>2008</v>
      </c>
      <c r="C642">
        <v>72</v>
      </c>
      <c r="D642">
        <v>0</v>
      </c>
      <c r="E642">
        <v>1</v>
      </c>
      <c r="F642">
        <v>-9</v>
      </c>
      <c r="G642">
        <v>1</v>
      </c>
      <c r="H642">
        <v>6350</v>
      </c>
      <c r="I642">
        <v>8</v>
      </c>
      <c r="J642">
        <v>3</v>
      </c>
      <c r="K642">
        <v>273322</v>
      </c>
      <c r="L642">
        <v>1</v>
      </c>
      <c r="M642">
        <v>-9</v>
      </c>
      <c r="N642">
        <v>5</v>
      </c>
      <c r="O642">
        <v>41401</v>
      </c>
      <c r="P642">
        <v>42822</v>
      </c>
      <c r="Q642">
        <v>4111</v>
      </c>
      <c r="R642">
        <v>2851</v>
      </c>
      <c r="S642">
        <v>99812</v>
      </c>
      <c r="T642">
        <v>41404</v>
      </c>
      <c r="U642">
        <v>41402</v>
      </c>
      <c r="V642">
        <v>4280</v>
      </c>
      <c r="W642">
        <v>53081</v>
      </c>
      <c r="X642">
        <v>71690</v>
      </c>
      <c r="Y642">
        <v>4148</v>
      </c>
      <c r="Z642" t="s">
        <v>86</v>
      </c>
      <c r="AA642" t="s">
        <v>76</v>
      </c>
      <c r="AB642" t="s">
        <v>61</v>
      </c>
      <c r="AC642" t="s">
        <v>61</v>
      </c>
      <c r="AD642">
        <v>3768</v>
      </c>
      <c r="AE642">
        <v>66</v>
      </c>
      <c r="AF642">
        <v>3607</v>
      </c>
      <c r="AG642">
        <v>46</v>
      </c>
      <c r="AH642">
        <v>42</v>
      </c>
      <c r="AI642">
        <v>8842</v>
      </c>
      <c r="AJ642">
        <v>44</v>
      </c>
      <c r="AK642">
        <v>24</v>
      </c>
      <c r="AL642" t="s">
        <v>62</v>
      </c>
      <c r="AM642" t="s">
        <v>62</v>
      </c>
      <c r="AN642" t="s">
        <v>62</v>
      </c>
      <c r="AO642" t="s">
        <v>62</v>
      </c>
      <c r="AP642" t="s">
        <v>62</v>
      </c>
      <c r="AQ642" t="s">
        <v>62</v>
      </c>
      <c r="AR642" t="s">
        <v>62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-99</v>
      </c>
      <c r="BB642">
        <v>-99</v>
      </c>
      <c r="BC642">
        <v>-99</v>
      </c>
      <c r="BD642">
        <v>-99</v>
      </c>
      <c r="BE642">
        <v>-99</v>
      </c>
      <c r="BF642">
        <v>-99</v>
      </c>
      <c r="BG642">
        <v>-99</v>
      </c>
      <c r="BH642">
        <f t="shared" ref="BH642:BH705" si="210">IFERROR(VLOOKUP(3768, AD642:AS642, 16, FALSE), "")</f>
        <v>0</v>
      </c>
      <c r="BI642" t="str">
        <f t="shared" ref="BI642:BI705" si="211">IFERROR(VLOOKUP(3768, AE642:AT642, 16, FALSE), "")</f>
        <v/>
      </c>
      <c r="BJ642" t="str">
        <f t="shared" ref="BJ642:BJ705" si="212">IFERROR(VLOOKUP(3768, AF642:AU642, 16, FALSE), "")</f>
        <v/>
      </c>
      <c r="BK642" t="str">
        <f t="shared" ref="BK642:BK705" si="213">IFERROR(VLOOKUP(3768, AG642:AV642, 16, FALSE), "")</f>
        <v/>
      </c>
      <c r="BL642" t="str">
        <f t="shared" ref="BL642:BL705" si="214">IFERROR(VLOOKUP(3768, AH642:AW642, 16, FALSE), "")</f>
        <v/>
      </c>
      <c r="BM642" t="str">
        <f t="shared" ref="BM642:BM705" si="215">IFERROR(VLOOKUP(3768, AI642:AX642, 16, FALSE), "")</f>
        <v/>
      </c>
      <c r="BN642" t="str">
        <f t="shared" ref="BN642:BN705" si="216">IFERROR(VLOOKUP(3768, AJ642:AY642, 16, FALSE), "")</f>
        <v/>
      </c>
      <c r="BO642" t="str">
        <f t="shared" ref="BO642:BO705" si="217">IFERROR(VLOOKUP(3768, AK642:AZ642, 16, FALSE), "")</f>
        <v/>
      </c>
      <c r="BP642" t="str">
        <f t="shared" ref="BP642:BP705" si="218">IFERROR(VLOOKUP(3768, AL642:BA642, 16, FALSE), "")</f>
        <v/>
      </c>
      <c r="BQ642" t="str">
        <f t="shared" ref="BQ642:BQ705" si="219">IFERROR(VLOOKUP(3768, AM642:BB642, 16, FALSE), "")</f>
        <v/>
      </c>
      <c r="BR642" t="str">
        <f t="shared" ref="BR642:BR705" si="220">IFERROR(VLOOKUP(3768, AN642:BC642, 16, FALSE), "")</f>
        <v/>
      </c>
      <c r="BS642" t="str">
        <f t="shared" ref="BS642:BS705" si="221">IFERROR(VLOOKUP(3768, AO642:BD642, 16, FALSE), "")</f>
        <v/>
      </c>
      <c r="BT642" t="str">
        <f t="shared" ref="BT642:BT705" si="222">IFERROR(VLOOKUP(3768, AP642:BE642, 16, FALSE), "")</f>
        <v/>
      </c>
      <c r="BU642" t="str">
        <f t="shared" ref="BU642:BU705" si="223">IFERROR(VLOOKUP(3768, AQ642:BF642, 16, FALSE), "")</f>
        <v/>
      </c>
      <c r="BV642" t="str">
        <f t="shared" ref="BV642:BV705" si="224">IFERROR(VLOOKUP(3768, AR642:BG642, 16, FALSE), "")</f>
        <v/>
      </c>
      <c r="BW642">
        <f t="shared" ref="BW642:BW705" si="225">IF(OR(BH642=-99, BI642=-99, BJ642=-99, BK642=-99, BL642=-99, BM642=-99, BN642=-99, BO642=-99, BP642=-99, BQ642=-99, BR642=-99, BS642=-99, BT642=-99, BU642=-99, BV642=-99), " ", MIN(BH642:BV642))</f>
        <v>0</v>
      </c>
      <c r="BX642">
        <f t="shared" ref="BX642:BX705" si="226">COUNTIF($AD642:$AR642, "=66") + COUNTIF($AD642:$AR642, "=3601") + COUNTIF($AD642:$AR642, "=3602") + COUNTIF($AD642:$AR642, "=3605")</f>
        <v>1</v>
      </c>
      <c r="BY642">
        <f t="shared" ref="BY642:BY705" si="227">COUNTIF(O642:AC642, "=78551")</f>
        <v>0</v>
      </c>
      <c r="BZ642">
        <f t="shared" ref="BZ642:BZ705" si="228">SUMPRODUCT(--(LEFT(O642:AC642,3)="410"))</f>
        <v>0</v>
      </c>
      <c r="CA642">
        <f t="shared" ref="CA642:CA705" si="229">SUM(BZ642:BZ642)</f>
        <v>0</v>
      </c>
      <c r="CB642">
        <f t="shared" ref="CB642:CB705" si="230">COUNTIF(O642:AC642, "=4280")</f>
        <v>1</v>
      </c>
    </row>
    <row r="643" spans="1:80" x14ac:dyDescent="0.35">
      <c r="A643">
        <v>5.6621094999999997</v>
      </c>
      <c r="B643">
        <v>2009</v>
      </c>
      <c r="C643">
        <v>72</v>
      </c>
      <c r="D643">
        <v>0</v>
      </c>
      <c r="E643">
        <v>1</v>
      </c>
      <c r="F643">
        <v>-9</v>
      </c>
      <c r="G643">
        <v>1</v>
      </c>
      <c r="H643">
        <v>36188</v>
      </c>
      <c r="I643">
        <v>16</v>
      </c>
      <c r="J643">
        <v>1</v>
      </c>
      <c r="K643">
        <v>347771</v>
      </c>
      <c r="L643">
        <v>4</v>
      </c>
      <c r="M643">
        <v>2</v>
      </c>
      <c r="N643">
        <v>6</v>
      </c>
      <c r="O643">
        <v>41401</v>
      </c>
      <c r="P643">
        <v>496</v>
      </c>
      <c r="Q643">
        <v>41092</v>
      </c>
      <c r="R643">
        <v>27650</v>
      </c>
      <c r="S643">
        <v>33829</v>
      </c>
      <c r="T643">
        <v>2724</v>
      </c>
      <c r="U643">
        <v>45829</v>
      </c>
      <c r="V643">
        <v>42789</v>
      </c>
      <c r="W643">
        <v>6961</v>
      </c>
      <c r="X643">
        <v>2720</v>
      </c>
      <c r="Y643">
        <v>7245</v>
      </c>
      <c r="Z643" t="s">
        <v>71</v>
      </c>
      <c r="AA643" t="s">
        <v>69</v>
      </c>
      <c r="AB643" t="s">
        <v>61</v>
      </c>
      <c r="AC643" t="s">
        <v>61</v>
      </c>
      <c r="AD643">
        <v>3768</v>
      </c>
      <c r="AE643">
        <v>3722</v>
      </c>
      <c r="AF643">
        <v>66</v>
      </c>
      <c r="AG643">
        <v>3607</v>
      </c>
      <c r="AH643">
        <v>8853</v>
      </c>
      <c r="AI643">
        <v>48</v>
      </c>
      <c r="AJ643" t="s">
        <v>62</v>
      </c>
      <c r="AK643" t="s">
        <v>62</v>
      </c>
      <c r="AL643" t="s">
        <v>62</v>
      </c>
      <c r="AM643" t="s">
        <v>62</v>
      </c>
      <c r="AN643" t="s">
        <v>62</v>
      </c>
      <c r="AO643" t="s">
        <v>62</v>
      </c>
      <c r="AP643" t="s">
        <v>62</v>
      </c>
      <c r="AQ643" t="s">
        <v>62</v>
      </c>
      <c r="AR643" t="s">
        <v>62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-99</v>
      </c>
      <c r="AZ643">
        <v>-99</v>
      </c>
      <c r="BA643">
        <v>-99</v>
      </c>
      <c r="BB643">
        <v>-99</v>
      </c>
      <c r="BC643">
        <v>-99</v>
      </c>
      <c r="BD643">
        <v>-99</v>
      </c>
      <c r="BE643">
        <v>-99</v>
      </c>
      <c r="BF643">
        <v>-99</v>
      </c>
      <c r="BG643">
        <v>-99</v>
      </c>
      <c r="BH643">
        <f t="shared" si="210"/>
        <v>0</v>
      </c>
      <c r="BI643" t="str">
        <f t="shared" si="211"/>
        <v/>
      </c>
      <c r="BJ643" t="str">
        <f t="shared" si="212"/>
        <v/>
      </c>
      <c r="BK643" t="str">
        <f t="shared" si="213"/>
        <v/>
      </c>
      <c r="BL643" t="str">
        <f t="shared" si="214"/>
        <v/>
      </c>
      <c r="BM643" t="str">
        <f t="shared" si="215"/>
        <v/>
      </c>
      <c r="BN643" t="str">
        <f t="shared" si="216"/>
        <v/>
      </c>
      <c r="BO643" t="str">
        <f t="shared" si="217"/>
        <v/>
      </c>
      <c r="BP643" t="str">
        <f t="shared" si="218"/>
        <v/>
      </c>
      <c r="BQ643" t="str">
        <f t="shared" si="219"/>
        <v/>
      </c>
      <c r="BR643" t="str">
        <f t="shared" si="220"/>
        <v/>
      </c>
      <c r="BS643" t="str">
        <f t="shared" si="221"/>
        <v/>
      </c>
      <c r="BT643" t="str">
        <f t="shared" si="222"/>
        <v/>
      </c>
      <c r="BU643" t="str">
        <f t="shared" si="223"/>
        <v/>
      </c>
      <c r="BV643" t="str">
        <f t="shared" si="224"/>
        <v/>
      </c>
      <c r="BW643">
        <f t="shared" si="225"/>
        <v>0</v>
      </c>
      <c r="BX643">
        <f t="shared" si="226"/>
        <v>1</v>
      </c>
      <c r="BY643">
        <f t="shared" si="227"/>
        <v>0</v>
      </c>
      <c r="BZ643">
        <f t="shared" si="228"/>
        <v>1</v>
      </c>
      <c r="CA643">
        <f t="shared" si="229"/>
        <v>1</v>
      </c>
      <c r="CB643">
        <f t="shared" si="230"/>
        <v>0</v>
      </c>
    </row>
    <row r="644" spans="1:80" x14ac:dyDescent="0.35">
      <c r="A644">
        <v>5.4347421000000002</v>
      </c>
      <c r="B644">
        <v>2009</v>
      </c>
      <c r="C644">
        <v>72</v>
      </c>
      <c r="D644">
        <v>0</v>
      </c>
      <c r="E644">
        <v>1</v>
      </c>
      <c r="F644">
        <v>-9</v>
      </c>
      <c r="G644">
        <v>0</v>
      </c>
      <c r="H644">
        <v>42028</v>
      </c>
      <c r="I644">
        <v>12</v>
      </c>
      <c r="J644">
        <v>1</v>
      </c>
      <c r="K644">
        <v>207353</v>
      </c>
      <c r="L644">
        <v>2</v>
      </c>
      <c r="M644">
        <v>2</v>
      </c>
      <c r="N644">
        <v>6</v>
      </c>
      <c r="O644">
        <v>41401</v>
      </c>
      <c r="P644">
        <v>431</v>
      </c>
      <c r="Q644">
        <v>42822</v>
      </c>
      <c r="R644">
        <v>34290</v>
      </c>
      <c r="S644">
        <v>4280</v>
      </c>
      <c r="T644">
        <v>2724</v>
      </c>
      <c r="U644">
        <v>4148</v>
      </c>
      <c r="V644">
        <v>3051</v>
      </c>
      <c r="W644">
        <v>496</v>
      </c>
      <c r="X644">
        <v>34889</v>
      </c>
      <c r="Y644">
        <v>7991</v>
      </c>
      <c r="Z644">
        <v>79029</v>
      </c>
      <c r="AA644" t="s">
        <v>61</v>
      </c>
      <c r="AB644" t="s">
        <v>61</v>
      </c>
      <c r="AC644" t="s">
        <v>61</v>
      </c>
      <c r="AD644">
        <v>66</v>
      </c>
      <c r="AE644">
        <v>3768</v>
      </c>
      <c r="AF644">
        <v>3607</v>
      </c>
      <c r="AG644">
        <v>45</v>
      </c>
      <c r="AH644">
        <v>44</v>
      </c>
      <c r="AI644">
        <v>42</v>
      </c>
      <c r="AJ644">
        <v>3722</v>
      </c>
      <c r="AK644">
        <v>8853</v>
      </c>
      <c r="AL644">
        <v>8856</v>
      </c>
      <c r="AM644">
        <v>9604</v>
      </c>
      <c r="AN644">
        <v>9671</v>
      </c>
      <c r="AO644" t="s">
        <v>62</v>
      </c>
      <c r="AP644" t="s">
        <v>62</v>
      </c>
      <c r="AQ644" t="s">
        <v>62</v>
      </c>
      <c r="AR644" t="s">
        <v>62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0</v>
      </c>
      <c r="AZ644">
        <v>0</v>
      </c>
      <c r="BA644">
        <v>0</v>
      </c>
      <c r="BB644">
        <v>3</v>
      </c>
      <c r="BC644">
        <v>3</v>
      </c>
      <c r="BD644">
        <v>-99</v>
      </c>
      <c r="BE644">
        <v>-99</v>
      </c>
      <c r="BF644">
        <v>-99</v>
      </c>
      <c r="BG644">
        <v>-99</v>
      </c>
      <c r="BH644" t="str">
        <f t="shared" si="210"/>
        <v/>
      </c>
      <c r="BI644">
        <f t="shared" si="211"/>
        <v>1</v>
      </c>
      <c r="BJ644" t="str">
        <f t="shared" si="212"/>
        <v/>
      </c>
      <c r="BK644" t="str">
        <f t="shared" si="213"/>
        <v/>
      </c>
      <c r="BL644" t="str">
        <f t="shared" si="214"/>
        <v/>
      </c>
      <c r="BM644" t="str">
        <f t="shared" si="215"/>
        <v/>
      </c>
      <c r="BN644" t="str">
        <f t="shared" si="216"/>
        <v/>
      </c>
      <c r="BO644" t="str">
        <f t="shared" si="217"/>
        <v/>
      </c>
      <c r="BP644" t="str">
        <f t="shared" si="218"/>
        <v/>
      </c>
      <c r="BQ644" t="str">
        <f t="shared" si="219"/>
        <v/>
      </c>
      <c r="BR644" t="str">
        <f t="shared" si="220"/>
        <v/>
      </c>
      <c r="BS644" t="str">
        <f t="shared" si="221"/>
        <v/>
      </c>
      <c r="BT644" t="str">
        <f t="shared" si="222"/>
        <v/>
      </c>
      <c r="BU644" t="str">
        <f t="shared" si="223"/>
        <v/>
      </c>
      <c r="BV644" t="str">
        <f t="shared" si="224"/>
        <v/>
      </c>
      <c r="BW644">
        <f t="shared" si="225"/>
        <v>1</v>
      </c>
      <c r="BX644">
        <f t="shared" si="226"/>
        <v>1</v>
      </c>
      <c r="BY644">
        <f t="shared" si="227"/>
        <v>0</v>
      </c>
      <c r="BZ644">
        <f t="shared" si="228"/>
        <v>0</v>
      </c>
      <c r="CA644">
        <f t="shared" si="229"/>
        <v>0</v>
      </c>
      <c r="CB644">
        <f t="shared" si="230"/>
        <v>1</v>
      </c>
    </row>
    <row r="645" spans="1:80" x14ac:dyDescent="0.35">
      <c r="A645">
        <v>5.6621094999999997</v>
      </c>
      <c r="B645">
        <v>2009</v>
      </c>
      <c r="C645">
        <v>72</v>
      </c>
      <c r="D645">
        <v>0</v>
      </c>
      <c r="E645">
        <v>3</v>
      </c>
      <c r="F645">
        <v>1</v>
      </c>
      <c r="G645">
        <v>0</v>
      </c>
      <c r="H645">
        <v>42038</v>
      </c>
      <c r="I645">
        <v>9</v>
      </c>
      <c r="J645">
        <v>1</v>
      </c>
      <c r="K645">
        <v>302357</v>
      </c>
      <c r="L645">
        <v>2</v>
      </c>
      <c r="M645">
        <v>1</v>
      </c>
      <c r="N645">
        <v>1</v>
      </c>
      <c r="O645">
        <v>42823</v>
      </c>
      <c r="P645">
        <v>41519</v>
      </c>
      <c r="Q645">
        <v>4148</v>
      </c>
      <c r="R645">
        <v>78551</v>
      </c>
      <c r="S645">
        <v>42732</v>
      </c>
      <c r="T645">
        <v>4271</v>
      </c>
      <c r="U645">
        <v>42781</v>
      </c>
      <c r="V645">
        <v>4275</v>
      </c>
      <c r="W645">
        <v>45341</v>
      </c>
      <c r="X645">
        <v>51881</v>
      </c>
      <c r="Y645">
        <v>41072</v>
      </c>
      <c r="Z645">
        <v>41011</v>
      </c>
      <c r="AA645">
        <v>42742</v>
      </c>
      <c r="AB645">
        <v>2760</v>
      </c>
      <c r="AC645">
        <v>4280</v>
      </c>
      <c r="AD645">
        <v>3768</v>
      </c>
      <c r="AE645">
        <v>387</v>
      </c>
      <c r="AF645">
        <v>9656</v>
      </c>
      <c r="AG645">
        <v>9962</v>
      </c>
      <c r="AH645">
        <v>8856</v>
      </c>
      <c r="AI645">
        <v>3893</v>
      </c>
      <c r="AJ645">
        <v>3322</v>
      </c>
      <c r="AK645">
        <v>3794</v>
      </c>
      <c r="AL645">
        <v>9656</v>
      </c>
      <c r="AM645">
        <v>9604</v>
      </c>
      <c r="AN645">
        <v>3322</v>
      </c>
      <c r="AO645">
        <v>9960</v>
      </c>
      <c r="AP645">
        <v>9672</v>
      </c>
      <c r="AQ645">
        <v>9744</v>
      </c>
      <c r="AR645">
        <v>3723</v>
      </c>
      <c r="AS645">
        <v>1</v>
      </c>
      <c r="AT645">
        <v>10</v>
      </c>
      <c r="AU645">
        <v>7</v>
      </c>
      <c r="AV645">
        <v>1</v>
      </c>
      <c r="AW645">
        <v>1</v>
      </c>
      <c r="AX645">
        <v>1</v>
      </c>
      <c r="AY645">
        <v>4</v>
      </c>
      <c r="AZ645">
        <v>18</v>
      </c>
      <c r="BA645">
        <v>4</v>
      </c>
      <c r="BB645">
        <v>1</v>
      </c>
      <c r="BC645">
        <v>7</v>
      </c>
      <c r="BD645">
        <v>1</v>
      </c>
      <c r="BE645">
        <v>1</v>
      </c>
      <c r="BF645">
        <v>5</v>
      </c>
      <c r="BG645">
        <v>1</v>
      </c>
      <c r="BH645">
        <f t="shared" si="210"/>
        <v>1</v>
      </c>
      <c r="BI645" t="str">
        <f t="shared" si="211"/>
        <v/>
      </c>
      <c r="BJ645" t="str">
        <f t="shared" si="212"/>
        <v/>
      </c>
      <c r="BK645" t="str">
        <f t="shared" si="213"/>
        <v/>
      </c>
      <c r="BL645" t="str">
        <f t="shared" si="214"/>
        <v/>
      </c>
      <c r="BM645" t="str">
        <f t="shared" si="215"/>
        <v/>
      </c>
      <c r="BN645" t="str">
        <f t="shared" si="216"/>
        <v/>
      </c>
      <c r="BO645" t="str">
        <f t="shared" si="217"/>
        <v/>
      </c>
      <c r="BP645" t="str">
        <f t="shared" si="218"/>
        <v/>
      </c>
      <c r="BQ645" t="str">
        <f t="shared" si="219"/>
        <v/>
      </c>
      <c r="BR645" t="str">
        <f t="shared" si="220"/>
        <v/>
      </c>
      <c r="BS645" t="str">
        <f t="shared" si="221"/>
        <v/>
      </c>
      <c r="BT645" t="str">
        <f t="shared" si="222"/>
        <v/>
      </c>
      <c r="BU645" t="str">
        <f t="shared" si="223"/>
        <v/>
      </c>
      <c r="BV645" t="str">
        <f t="shared" si="224"/>
        <v/>
      </c>
      <c r="BW645">
        <f t="shared" si="225"/>
        <v>1</v>
      </c>
      <c r="BX645">
        <f t="shared" si="226"/>
        <v>0</v>
      </c>
      <c r="BY645">
        <f t="shared" si="227"/>
        <v>1</v>
      </c>
      <c r="BZ645">
        <f t="shared" si="228"/>
        <v>2</v>
      </c>
      <c r="CA645">
        <f t="shared" si="229"/>
        <v>2</v>
      </c>
      <c r="CB645">
        <f t="shared" si="230"/>
        <v>1</v>
      </c>
    </row>
    <row r="646" spans="1:80" x14ac:dyDescent="0.35">
      <c r="A646">
        <v>3.8217538000000002</v>
      </c>
      <c r="B646">
        <v>2009</v>
      </c>
      <c r="C646">
        <v>72</v>
      </c>
      <c r="D646">
        <v>0</v>
      </c>
      <c r="E646">
        <v>1</v>
      </c>
      <c r="F646">
        <v>3</v>
      </c>
      <c r="G646">
        <v>0</v>
      </c>
      <c r="H646">
        <v>42174</v>
      </c>
      <c r="I646">
        <v>4</v>
      </c>
      <c r="J646">
        <v>1</v>
      </c>
      <c r="K646">
        <v>104189</v>
      </c>
      <c r="L646">
        <v>3</v>
      </c>
      <c r="M646">
        <v>1</v>
      </c>
      <c r="N646">
        <v>1</v>
      </c>
      <c r="O646">
        <v>41401</v>
      </c>
      <c r="P646">
        <v>78551</v>
      </c>
      <c r="Q646">
        <v>99601</v>
      </c>
      <c r="R646">
        <v>78552</v>
      </c>
      <c r="S646">
        <v>5070</v>
      </c>
      <c r="T646">
        <v>99592</v>
      </c>
      <c r="U646">
        <v>2763</v>
      </c>
      <c r="V646">
        <v>5845</v>
      </c>
      <c r="W646">
        <v>570</v>
      </c>
      <c r="X646">
        <v>4271</v>
      </c>
      <c r="Y646">
        <v>42732</v>
      </c>
      <c r="Z646">
        <v>389</v>
      </c>
      <c r="AA646">
        <v>42741</v>
      </c>
      <c r="AB646">
        <v>51881</v>
      </c>
      <c r="AC646">
        <v>42833</v>
      </c>
      <c r="AD646">
        <v>3768</v>
      </c>
      <c r="AE646">
        <v>66</v>
      </c>
      <c r="AF646">
        <v>3891</v>
      </c>
      <c r="AG646">
        <v>46</v>
      </c>
      <c r="AH646">
        <v>9960</v>
      </c>
      <c r="AI646">
        <v>41</v>
      </c>
      <c r="AJ646">
        <v>9604</v>
      </c>
      <c r="AK646">
        <v>8856</v>
      </c>
      <c r="AL646">
        <v>9671</v>
      </c>
      <c r="AM646">
        <v>24</v>
      </c>
      <c r="AN646">
        <v>3893</v>
      </c>
      <c r="AO646">
        <v>3607</v>
      </c>
      <c r="AP646">
        <v>8853</v>
      </c>
      <c r="AQ646">
        <v>9962</v>
      </c>
      <c r="AR646">
        <v>3722</v>
      </c>
      <c r="AS646">
        <v>1</v>
      </c>
      <c r="AT646">
        <v>1</v>
      </c>
      <c r="AU646">
        <v>2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3</v>
      </c>
      <c r="BD646">
        <v>1</v>
      </c>
      <c r="BE646">
        <v>1</v>
      </c>
      <c r="BF646">
        <v>1</v>
      </c>
      <c r="BG646">
        <v>1</v>
      </c>
      <c r="BH646">
        <f t="shared" si="210"/>
        <v>1</v>
      </c>
      <c r="BI646" t="str">
        <f t="shared" si="211"/>
        <v/>
      </c>
      <c r="BJ646" t="str">
        <f t="shared" si="212"/>
        <v/>
      </c>
      <c r="BK646" t="str">
        <f t="shared" si="213"/>
        <v/>
      </c>
      <c r="BL646" t="str">
        <f t="shared" si="214"/>
        <v/>
      </c>
      <c r="BM646" t="str">
        <f t="shared" si="215"/>
        <v/>
      </c>
      <c r="BN646" t="str">
        <f t="shared" si="216"/>
        <v/>
      </c>
      <c r="BO646" t="str">
        <f t="shared" si="217"/>
        <v/>
      </c>
      <c r="BP646" t="str">
        <f t="shared" si="218"/>
        <v/>
      </c>
      <c r="BQ646" t="str">
        <f t="shared" si="219"/>
        <v/>
      </c>
      <c r="BR646" t="str">
        <f t="shared" si="220"/>
        <v/>
      </c>
      <c r="BS646" t="str">
        <f t="shared" si="221"/>
        <v/>
      </c>
      <c r="BT646" t="str">
        <f t="shared" si="222"/>
        <v/>
      </c>
      <c r="BU646" t="str">
        <f t="shared" si="223"/>
        <v/>
      </c>
      <c r="BV646" t="str">
        <f t="shared" si="224"/>
        <v/>
      </c>
      <c r="BW646">
        <f t="shared" si="225"/>
        <v>1</v>
      </c>
      <c r="BX646">
        <f t="shared" si="226"/>
        <v>1</v>
      </c>
      <c r="BY646">
        <f t="shared" si="227"/>
        <v>1</v>
      </c>
      <c r="BZ646">
        <f t="shared" si="228"/>
        <v>0</v>
      </c>
      <c r="CA646">
        <f t="shared" si="229"/>
        <v>0</v>
      </c>
      <c r="CB646">
        <f t="shared" si="230"/>
        <v>0</v>
      </c>
    </row>
    <row r="647" spans="1:80" x14ac:dyDescent="0.35">
      <c r="A647">
        <v>4.5808131000000003</v>
      </c>
      <c r="B647">
        <v>2009</v>
      </c>
      <c r="C647">
        <v>72</v>
      </c>
      <c r="D647">
        <v>0</v>
      </c>
      <c r="E647">
        <v>1</v>
      </c>
      <c r="F647">
        <v>-9</v>
      </c>
      <c r="G647">
        <v>0</v>
      </c>
      <c r="H647">
        <v>48227</v>
      </c>
      <c r="I647">
        <v>15</v>
      </c>
      <c r="J647">
        <v>1</v>
      </c>
      <c r="K647">
        <v>155162</v>
      </c>
      <c r="L647">
        <v>3</v>
      </c>
      <c r="M647">
        <v>3</v>
      </c>
      <c r="N647">
        <v>6</v>
      </c>
      <c r="O647">
        <v>41071</v>
      </c>
      <c r="P647">
        <v>5849</v>
      </c>
      <c r="Q647">
        <v>41401</v>
      </c>
      <c r="R647">
        <v>2724</v>
      </c>
      <c r="S647">
        <v>25000</v>
      </c>
      <c r="T647">
        <v>27800</v>
      </c>
      <c r="U647">
        <v>2859</v>
      </c>
      <c r="V647">
        <v>4280</v>
      </c>
      <c r="W647">
        <v>4148</v>
      </c>
      <c r="X647">
        <v>9975</v>
      </c>
      <c r="Y647">
        <v>5859</v>
      </c>
      <c r="Z647">
        <v>56400</v>
      </c>
      <c r="AA647" t="s">
        <v>75</v>
      </c>
      <c r="AB647">
        <v>40390</v>
      </c>
      <c r="AC647">
        <v>28860</v>
      </c>
      <c r="AD647">
        <v>3768</v>
      </c>
      <c r="AE647">
        <v>3723</v>
      </c>
      <c r="AF647">
        <v>66</v>
      </c>
      <c r="AG647">
        <v>9904</v>
      </c>
      <c r="AH647">
        <v>8856</v>
      </c>
      <c r="AI647">
        <v>8853</v>
      </c>
      <c r="AJ647">
        <v>3607</v>
      </c>
      <c r="AK647">
        <v>46</v>
      </c>
      <c r="AL647">
        <v>41</v>
      </c>
      <c r="AM647">
        <v>8856</v>
      </c>
      <c r="AN647" t="s">
        <v>62</v>
      </c>
      <c r="AO647" t="s">
        <v>62</v>
      </c>
      <c r="AP647" t="s">
        <v>62</v>
      </c>
      <c r="AQ647" t="s">
        <v>62</v>
      </c>
      <c r="AR647" t="s">
        <v>62</v>
      </c>
      <c r="AS647">
        <v>1</v>
      </c>
      <c r="AT647">
        <v>0</v>
      </c>
      <c r="AU647">
        <v>0</v>
      </c>
      <c r="AV647">
        <v>6</v>
      </c>
      <c r="AW647">
        <v>0</v>
      </c>
      <c r="AX647">
        <v>0</v>
      </c>
      <c r="AY647">
        <v>1</v>
      </c>
      <c r="AZ647">
        <v>1</v>
      </c>
      <c r="BA647">
        <v>1</v>
      </c>
      <c r="BB647">
        <v>1</v>
      </c>
      <c r="BC647">
        <v>-99</v>
      </c>
      <c r="BD647">
        <v>-99</v>
      </c>
      <c r="BE647">
        <v>-99</v>
      </c>
      <c r="BF647">
        <v>-99</v>
      </c>
      <c r="BG647">
        <v>-99</v>
      </c>
      <c r="BH647">
        <f t="shared" si="210"/>
        <v>1</v>
      </c>
      <c r="BI647" t="str">
        <f t="shared" si="211"/>
        <v/>
      </c>
      <c r="BJ647" t="str">
        <f t="shared" si="212"/>
        <v/>
      </c>
      <c r="BK647" t="str">
        <f t="shared" si="213"/>
        <v/>
      </c>
      <c r="BL647" t="str">
        <f t="shared" si="214"/>
        <v/>
      </c>
      <c r="BM647" t="str">
        <f t="shared" si="215"/>
        <v/>
      </c>
      <c r="BN647" t="str">
        <f t="shared" si="216"/>
        <v/>
      </c>
      <c r="BO647" t="str">
        <f t="shared" si="217"/>
        <v/>
      </c>
      <c r="BP647" t="str">
        <f t="shared" si="218"/>
        <v/>
      </c>
      <c r="BQ647" t="str">
        <f t="shared" si="219"/>
        <v/>
      </c>
      <c r="BR647" t="str">
        <f t="shared" si="220"/>
        <v/>
      </c>
      <c r="BS647" t="str">
        <f t="shared" si="221"/>
        <v/>
      </c>
      <c r="BT647" t="str">
        <f t="shared" si="222"/>
        <v/>
      </c>
      <c r="BU647" t="str">
        <f t="shared" si="223"/>
        <v/>
      </c>
      <c r="BV647" t="str">
        <f t="shared" si="224"/>
        <v/>
      </c>
      <c r="BW647">
        <f t="shared" si="225"/>
        <v>1</v>
      </c>
      <c r="BX647">
        <f t="shared" si="226"/>
        <v>1</v>
      </c>
      <c r="BY647">
        <f t="shared" si="227"/>
        <v>0</v>
      </c>
      <c r="BZ647">
        <f t="shared" si="228"/>
        <v>1</v>
      </c>
      <c r="CA647">
        <f t="shared" si="229"/>
        <v>1</v>
      </c>
      <c r="CB647">
        <f t="shared" si="230"/>
        <v>1</v>
      </c>
    </row>
    <row r="648" spans="1:80" x14ac:dyDescent="0.35">
      <c r="A648">
        <v>5.2392257999999998</v>
      </c>
      <c r="B648">
        <v>2009</v>
      </c>
      <c r="C648">
        <v>72</v>
      </c>
      <c r="D648">
        <v>1</v>
      </c>
      <c r="E648">
        <v>1</v>
      </c>
      <c r="F648">
        <v>3</v>
      </c>
      <c r="G648">
        <v>0</v>
      </c>
      <c r="H648">
        <v>53065</v>
      </c>
      <c r="I648">
        <v>8</v>
      </c>
      <c r="J648">
        <v>2</v>
      </c>
      <c r="K648">
        <v>498670</v>
      </c>
      <c r="L648">
        <v>4</v>
      </c>
      <c r="M648">
        <v>1</v>
      </c>
      <c r="N648">
        <v>20</v>
      </c>
      <c r="O648">
        <v>41401</v>
      </c>
      <c r="P648">
        <v>78551</v>
      </c>
      <c r="Q648">
        <v>51881</v>
      </c>
      <c r="R648">
        <v>570</v>
      </c>
      <c r="S648">
        <v>5845</v>
      </c>
      <c r="T648">
        <v>3963</v>
      </c>
      <c r="U648">
        <v>57510</v>
      </c>
      <c r="V648">
        <v>5184</v>
      </c>
      <c r="W648">
        <v>2762</v>
      </c>
      <c r="X648">
        <v>4254</v>
      </c>
      <c r="Y648">
        <v>30391</v>
      </c>
      <c r="Z648">
        <v>79092</v>
      </c>
      <c r="AA648">
        <v>2752</v>
      </c>
      <c r="AB648">
        <v>2768</v>
      </c>
      <c r="AC648">
        <v>27541</v>
      </c>
      <c r="AD648">
        <v>3768</v>
      </c>
      <c r="AE648">
        <v>3722</v>
      </c>
      <c r="AF648">
        <v>66</v>
      </c>
      <c r="AG648">
        <v>3607</v>
      </c>
      <c r="AH648">
        <v>40</v>
      </c>
      <c r="AI648">
        <v>45</v>
      </c>
      <c r="AJ648">
        <v>8856</v>
      </c>
      <c r="AK648">
        <v>9744</v>
      </c>
      <c r="AL648">
        <v>9671</v>
      </c>
      <c r="AM648">
        <v>3891</v>
      </c>
      <c r="AN648" t="s">
        <v>62</v>
      </c>
      <c r="AO648" t="s">
        <v>62</v>
      </c>
      <c r="AP648" t="s">
        <v>62</v>
      </c>
      <c r="AQ648" t="s">
        <v>62</v>
      </c>
      <c r="AR648" t="s">
        <v>62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0</v>
      </c>
      <c r="BB648">
        <v>0</v>
      </c>
      <c r="BC648">
        <v>-99</v>
      </c>
      <c r="BD648">
        <v>-99</v>
      </c>
      <c r="BE648">
        <v>-99</v>
      </c>
      <c r="BF648">
        <v>-99</v>
      </c>
      <c r="BG648">
        <v>-99</v>
      </c>
      <c r="BH648">
        <f t="shared" si="210"/>
        <v>1</v>
      </c>
      <c r="BI648" t="str">
        <f t="shared" si="211"/>
        <v/>
      </c>
      <c r="BJ648" t="str">
        <f t="shared" si="212"/>
        <v/>
      </c>
      <c r="BK648" t="str">
        <f t="shared" si="213"/>
        <v/>
      </c>
      <c r="BL648" t="str">
        <f t="shared" si="214"/>
        <v/>
      </c>
      <c r="BM648" t="str">
        <f t="shared" si="215"/>
        <v/>
      </c>
      <c r="BN648" t="str">
        <f t="shared" si="216"/>
        <v/>
      </c>
      <c r="BO648" t="str">
        <f t="shared" si="217"/>
        <v/>
      </c>
      <c r="BP648" t="str">
        <f t="shared" si="218"/>
        <v/>
      </c>
      <c r="BQ648" t="str">
        <f t="shared" si="219"/>
        <v/>
      </c>
      <c r="BR648" t="str">
        <f t="shared" si="220"/>
        <v/>
      </c>
      <c r="BS648" t="str">
        <f t="shared" si="221"/>
        <v/>
      </c>
      <c r="BT648" t="str">
        <f t="shared" si="222"/>
        <v/>
      </c>
      <c r="BU648" t="str">
        <f t="shared" si="223"/>
        <v/>
      </c>
      <c r="BV648" t="str">
        <f t="shared" si="224"/>
        <v/>
      </c>
      <c r="BW648">
        <f t="shared" si="225"/>
        <v>1</v>
      </c>
      <c r="BX648">
        <f t="shared" si="226"/>
        <v>1</v>
      </c>
      <c r="BY648">
        <f t="shared" si="227"/>
        <v>1</v>
      </c>
      <c r="BZ648">
        <f t="shared" si="228"/>
        <v>0</v>
      </c>
      <c r="CA648">
        <f t="shared" si="229"/>
        <v>0</v>
      </c>
      <c r="CB648">
        <f t="shared" si="230"/>
        <v>0</v>
      </c>
    </row>
    <row r="649" spans="1:80" x14ac:dyDescent="0.35">
      <c r="A649">
        <v>4.8175211999999998</v>
      </c>
      <c r="B649">
        <v>2010</v>
      </c>
      <c r="C649">
        <v>72</v>
      </c>
      <c r="D649">
        <v>0</v>
      </c>
      <c r="E649">
        <v>1</v>
      </c>
      <c r="F649">
        <v>-9</v>
      </c>
      <c r="G649">
        <v>0</v>
      </c>
      <c r="H649">
        <v>12017</v>
      </c>
      <c r="I649">
        <v>9</v>
      </c>
      <c r="J649">
        <v>1</v>
      </c>
      <c r="K649">
        <v>662376</v>
      </c>
      <c r="L649">
        <v>1</v>
      </c>
      <c r="M649">
        <v>1</v>
      </c>
      <c r="N649">
        <v>5</v>
      </c>
      <c r="O649">
        <v>41071</v>
      </c>
      <c r="P649">
        <v>4275</v>
      </c>
      <c r="Q649">
        <v>51881</v>
      </c>
      <c r="R649">
        <v>78551</v>
      </c>
      <c r="S649">
        <v>5070</v>
      </c>
      <c r="T649">
        <v>4820</v>
      </c>
      <c r="U649">
        <v>2875</v>
      </c>
      <c r="V649">
        <v>42823</v>
      </c>
      <c r="W649">
        <v>5849</v>
      </c>
      <c r="X649">
        <v>3481</v>
      </c>
      <c r="Y649">
        <v>45341</v>
      </c>
      <c r="Z649">
        <v>5601</v>
      </c>
      <c r="AA649">
        <v>2851</v>
      </c>
      <c r="AB649">
        <v>9972</v>
      </c>
      <c r="AC649">
        <v>845</v>
      </c>
      <c r="AD649">
        <v>3768</v>
      </c>
      <c r="AE649">
        <v>8856</v>
      </c>
      <c r="AF649">
        <v>66</v>
      </c>
      <c r="AG649">
        <v>3794</v>
      </c>
      <c r="AH649">
        <v>3952</v>
      </c>
      <c r="AI649">
        <v>3607</v>
      </c>
      <c r="AJ649">
        <v>41</v>
      </c>
      <c r="AK649">
        <v>47</v>
      </c>
      <c r="AL649">
        <v>9672</v>
      </c>
      <c r="AM649">
        <v>8961</v>
      </c>
      <c r="AN649">
        <v>17</v>
      </c>
      <c r="AO649">
        <v>9604</v>
      </c>
      <c r="AP649" t="s">
        <v>62</v>
      </c>
      <c r="AQ649" t="s">
        <v>62</v>
      </c>
      <c r="AR649" t="s">
        <v>62</v>
      </c>
      <c r="AS649">
        <v>1</v>
      </c>
      <c r="AT649">
        <v>1</v>
      </c>
      <c r="AU649">
        <v>1</v>
      </c>
      <c r="AV649">
        <v>23</v>
      </c>
      <c r="AW649">
        <v>29</v>
      </c>
      <c r="AX649">
        <v>1</v>
      </c>
      <c r="AY649">
        <v>1</v>
      </c>
      <c r="AZ649">
        <v>1</v>
      </c>
      <c r="BA649">
        <v>0</v>
      </c>
      <c r="BB649">
        <v>0</v>
      </c>
      <c r="BC649">
        <v>0</v>
      </c>
      <c r="BD649">
        <v>7</v>
      </c>
      <c r="BE649">
        <v>-99</v>
      </c>
      <c r="BF649">
        <v>-99</v>
      </c>
      <c r="BG649">
        <v>-99</v>
      </c>
      <c r="BH649">
        <f t="shared" si="210"/>
        <v>1</v>
      </c>
      <c r="BI649" t="str">
        <f t="shared" si="211"/>
        <v/>
      </c>
      <c r="BJ649" t="str">
        <f t="shared" si="212"/>
        <v/>
      </c>
      <c r="BK649" t="str">
        <f t="shared" si="213"/>
        <v/>
      </c>
      <c r="BL649" t="str">
        <f t="shared" si="214"/>
        <v/>
      </c>
      <c r="BM649" t="str">
        <f t="shared" si="215"/>
        <v/>
      </c>
      <c r="BN649" t="str">
        <f t="shared" si="216"/>
        <v/>
      </c>
      <c r="BO649" t="str">
        <f t="shared" si="217"/>
        <v/>
      </c>
      <c r="BP649" t="str">
        <f t="shared" si="218"/>
        <v/>
      </c>
      <c r="BQ649" t="str">
        <f t="shared" si="219"/>
        <v/>
      </c>
      <c r="BR649" t="str">
        <f t="shared" si="220"/>
        <v/>
      </c>
      <c r="BS649" t="str">
        <f t="shared" si="221"/>
        <v/>
      </c>
      <c r="BT649" t="str">
        <f t="shared" si="222"/>
        <v/>
      </c>
      <c r="BU649" t="str">
        <f t="shared" si="223"/>
        <v/>
      </c>
      <c r="BV649" t="str">
        <f t="shared" si="224"/>
        <v/>
      </c>
      <c r="BW649">
        <f t="shared" si="225"/>
        <v>1</v>
      </c>
      <c r="BX649">
        <f t="shared" si="226"/>
        <v>1</v>
      </c>
      <c r="BY649">
        <f t="shared" si="227"/>
        <v>1</v>
      </c>
      <c r="BZ649">
        <f t="shared" si="228"/>
        <v>1</v>
      </c>
      <c r="CA649">
        <f t="shared" si="229"/>
        <v>1</v>
      </c>
      <c r="CB649">
        <f t="shared" si="230"/>
        <v>0</v>
      </c>
    </row>
    <row r="650" spans="1:80" x14ac:dyDescent="0.35">
      <c r="A650">
        <v>4.8175211999999998</v>
      </c>
      <c r="B650">
        <v>2010</v>
      </c>
      <c r="C650">
        <v>72</v>
      </c>
      <c r="D650">
        <v>0</v>
      </c>
      <c r="E650">
        <v>1</v>
      </c>
      <c r="F650">
        <v>-9</v>
      </c>
      <c r="G650">
        <v>0</v>
      </c>
      <c r="H650">
        <v>12017</v>
      </c>
      <c r="I650">
        <v>12</v>
      </c>
      <c r="J650">
        <v>1</v>
      </c>
      <c r="K650">
        <v>606650</v>
      </c>
      <c r="L650">
        <v>1</v>
      </c>
      <c r="M650">
        <v>5</v>
      </c>
      <c r="N650">
        <v>5</v>
      </c>
      <c r="O650">
        <v>41402</v>
      </c>
      <c r="P650">
        <v>42823</v>
      </c>
      <c r="Q650">
        <v>5990</v>
      </c>
      <c r="R650">
        <v>496</v>
      </c>
      <c r="S650">
        <v>4148</v>
      </c>
      <c r="T650">
        <v>412</v>
      </c>
      <c r="U650">
        <v>4139</v>
      </c>
      <c r="V650">
        <v>4280</v>
      </c>
      <c r="W650">
        <v>4019</v>
      </c>
      <c r="X650">
        <v>2724</v>
      </c>
      <c r="Y650">
        <v>43889</v>
      </c>
      <c r="Z650">
        <v>78079</v>
      </c>
      <c r="AA650">
        <v>3051</v>
      </c>
      <c r="AB650" t="s">
        <v>113</v>
      </c>
      <c r="AC650" t="s">
        <v>75</v>
      </c>
      <c r="AD650">
        <v>3768</v>
      </c>
      <c r="AE650">
        <v>3722</v>
      </c>
      <c r="AF650">
        <v>66</v>
      </c>
      <c r="AG650">
        <v>3607</v>
      </c>
      <c r="AH650">
        <v>45</v>
      </c>
      <c r="AI650">
        <v>40</v>
      </c>
      <c r="AJ650">
        <v>9955</v>
      </c>
      <c r="AK650" t="s">
        <v>62</v>
      </c>
      <c r="AL650" t="s">
        <v>62</v>
      </c>
      <c r="AM650" t="s">
        <v>62</v>
      </c>
      <c r="AN650" t="s">
        <v>62</v>
      </c>
      <c r="AO650" t="s">
        <v>62</v>
      </c>
      <c r="AP650" t="s">
        <v>62</v>
      </c>
      <c r="AQ650" t="s">
        <v>62</v>
      </c>
      <c r="AR650" t="s">
        <v>62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-99</v>
      </c>
      <c r="BA650">
        <v>-99</v>
      </c>
      <c r="BB650">
        <v>-99</v>
      </c>
      <c r="BC650">
        <v>-99</v>
      </c>
      <c r="BD650">
        <v>-99</v>
      </c>
      <c r="BE650">
        <v>-99</v>
      </c>
      <c r="BF650">
        <v>-99</v>
      </c>
      <c r="BG650">
        <v>-99</v>
      </c>
      <c r="BH650">
        <f t="shared" si="210"/>
        <v>1</v>
      </c>
      <c r="BI650" t="str">
        <f t="shared" si="211"/>
        <v/>
      </c>
      <c r="BJ650" t="str">
        <f t="shared" si="212"/>
        <v/>
      </c>
      <c r="BK650" t="str">
        <f t="shared" si="213"/>
        <v/>
      </c>
      <c r="BL650" t="str">
        <f t="shared" si="214"/>
        <v/>
      </c>
      <c r="BM650" t="str">
        <f t="shared" si="215"/>
        <v/>
      </c>
      <c r="BN650" t="str">
        <f t="shared" si="216"/>
        <v/>
      </c>
      <c r="BO650" t="str">
        <f t="shared" si="217"/>
        <v/>
      </c>
      <c r="BP650" t="str">
        <f t="shared" si="218"/>
        <v/>
      </c>
      <c r="BQ650" t="str">
        <f t="shared" si="219"/>
        <v/>
      </c>
      <c r="BR650" t="str">
        <f t="shared" si="220"/>
        <v/>
      </c>
      <c r="BS650" t="str">
        <f t="shared" si="221"/>
        <v/>
      </c>
      <c r="BT650" t="str">
        <f t="shared" si="222"/>
        <v/>
      </c>
      <c r="BU650" t="str">
        <f t="shared" si="223"/>
        <v/>
      </c>
      <c r="BV650" t="str">
        <f t="shared" si="224"/>
        <v/>
      </c>
      <c r="BW650">
        <f t="shared" si="225"/>
        <v>1</v>
      </c>
      <c r="BX650">
        <f t="shared" si="226"/>
        <v>1</v>
      </c>
      <c r="BY650">
        <f t="shared" si="227"/>
        <v>0</v>
      </c>
      <c r="BZ650">
        <f t="shared" si="228"/>
        <v>0</v>
      </c>
      <c r="CA650">
        <f t="shared" si="229"/>
        <v>0</v>
      </c>
      <c r="CB650">
        <f t="shared" si="230"/>
        <v>1</v>
      </c>
    </row>
    <row r="651" spans="1:80" x14ac:dyDescent="0.35">
      <c r="A651">
        <v>5.1950630000000002</v>
      </c>
      <c r="B651">
        <v>2010</v>
      </c>
      <c r="C651">
        <v>72</v>
      </c>
      <c r="D651">
        <v>0</v>
      </c>
      <c r="E651">
        <v>1</v>
      </c>
      <c r="F651">
        <v>2</v>
      </c>
      <c r="G651">
        <v>1</v>
      </c>
      <c r="H651">
        <v>17123</v>
      </c>
      <c r="I651">
        <v>10</v>
      </c>
      <c r="J651">
        <v>2</v>
      </c>
      <c r="K651">
        <v>325801</v>
      </c>
      <c r="L651">
        <v>1</v>
      </c>
      <c r="M651">
        <v>2</v>
      </c>
      <c r="N651">
        <v>6</v>
      </c>
      <c r="O651">
        <v>389</v>
      </c>
      <c r="P651">
        <v>51881</v>
      </c>
      <c r="Q651">
        <v>5849</v>
      </c>
      <c r="R651">
        <v>78552</v>
      </c>
      <c r="S651">
        <v>78551</v>
      </c>
      <c r="T651">
        <v>2859</v>
      </c>
      <c r="U651">
        <v>25000</v>
      </c>
      <c r="V651">
        <v>4271</v>
      </c>
      <c r="W651">
        <v>2761</v>
      </c>
      <c r="X651">
        <v>5990</v>
      </c>
      <c r="Y651">
        <v>42822</v>
      </c>
      <c r="Z651">
        <v>45342</v>
      </c>
      <c r="AA651">
        <v>29620</v>
      </c>
      <c r="AB651">
        <v>99609</v>
      </c>
      <c r="AC651">
        <v>99592</v>
      </c>
      <c r="AD651">
        <v>3768</v>
      </c>
      <c r="AE651">
        <v>8964</v>
      </c>
      <c r="AF651">
        <v>8847</v>
      </c>
      <c r="AG651">
        <v>9744</v>
      </c>
      <c r="AH651">
        <v>9960</v>
      </c>
      <c r="AI651">
        <v>9672</v>
      </c>
      <c r="AJ651" t="s">
        <v>62</v>
      </c>
      <c r="AK651" t="s">
        <v>62</v>
      </c>
      <c r="AL651" t="s">
        <v>62</v>
      </c>
      <c r="AM651" t="s">
        <v>62</v>
      </c>
      <c r="AN651" t="s">
        <v>62</v>
      </c>
      <c r="AO651" t="s">
        <v>62</v>
      </c>
      <c r="AP651" t="s">
        <v>62</v>
      </c>
      <c r="AQ651" t="s">
        <v>62</v>
      </c>
      <c r="AR651" t="s">
        <v>62</v>
      </c>
      <c r="AS651">
        <v>1</v>
      </c>
      <c r="AT651">
        <v>0</v>
      </c>
      <c r="AU651">
        <v>1</v>
      </c>
      <c r="AV651">
        <v>3</v>
      </c>
      <c r="AW651">
        <v>2</v>
      </c>
      <c r="AX651">
        <v>0</v>
      </c>
      <c r="AY651">
        <v>-99</v>
      </c>
      <c r="AZ651">
        <v>-99</v>
      </c>
      <c r="BA651">
        <v>-99</v>
      </c>
      <c r="BB651">
        <v>-99</v>
      </c>
      <c r="BC651">
        <v>-99</v>
      </c>
      <c r="BD651">
        <v>-99</v>
      </c>
      <c r="BE651">
        <v>-99</v>
      </c>
      <c r="BF651">
        <v>-99</v>
      </c>
      <c r="BG651">
        <v>-99</v>
      </c>
      <c r="BH651">
        <f t="shared" si="210"/>
        <v>1</v>
      </c>
      <c r="BI651" t="str">
        <f t="shared" si="211"/>
        <v/>
      </c>
      <c r="BJ651" t="str">
        <f t="shared" si="212"/>
        <v/>
      </c>
      <c r="BK651" t="str">
        <f t="shared" si="213"/>
        <v/>
      </c>
      <c r="BL651" t="str">
        <f t="shared" si="214"/>
        <v/>
      </c>
      <c r="BM651" t="str">
        <f t="shared" si="215"/>
        <v/>
      </c>
      <c r="BN651" t="str">
        <f t="shared" si="216"/>
        <v/>
      </c>
      <c r="BO651" t="str">
        <f t="shared" si="217"/>
        <v/>
      </c>
      <c r="BP651" t="str">
        <f t="shared" si="218"/>
        <v/>
      </c>
      <c r="BQ651" t="str">
        <f t="shared" si="219"/>
        <v/>
      </c>
      <c r="BR651" t="str">
        <f t="shared" si="220"/>
        <v/>
      </c>
      <c r="BS651" t="str">
        <f t="shared" si="221"/>
        <v/>
      </c>
      <c r="BT651" t="str">
        <f t="shared" si="222"/>
        <v/>
      </c>
      <c r="BU651" t="str">
        <f t="shared" si="223"/>
        <v/>
      </c>
      <c r="BV651" t="str">
        <f t="shared" si="224"/>
        <v/>
      </c>
      <c r="BW651">
        <f t="shared" si="225"/>
        <v>1</v>
      </c>
      <c r="BX651">
        <f t="shared" si="226"/>
        <v>0</v>
      </c>
      <c r="BY651">
        <f t="shared" si="227"/>
        <v>1</v>
      </c>
      <c r="BZ651">
        <f t="shared" si="228"/>
        <v>0</v>
      </c>
      <c r="CA651">
        <f t="shared" si="229"/>
        <v>0</v>
      </c>
      <c r="CB651">
        <f t="shared" si="230"/>
        <v>0</v>
      </c>
    </row>
    <row r="652" spans="1:80" x14ac:dyDescent="0.35">
      <c r="A652">
        <v>4.2371436999999998</v>
      </c>
      <c r="B652">
        <v>2010</v>
      </c>
      <c r="C652">
        <v>72</v>
      </c>
      <c r="D652">
        <v>0</v>
      </c>
      <c r="E652">
        <v>1</v>
      </c>
      <c r="F652">
        <v>-9</v>
      </c>
      <c r="G652">
        <v>0</v>
      </c>
      <c r="H652">
        <v>28009</v>
      </c>
      <c r="I652">
        <v>4</v>
      </c>
      <c r="J652">
        <v>1</v>
      </c>
      <c r="K652">
        <v>107511</v>
      </c>
      <c r="L652">
        <v>1</v>
      </c>
      <c r="M652">
        <v>1</v>
      </c>
      <c r="N652">
        <v>1</v>
      </c>
      <c r="O652">
        <v>99672</v>
      </c>
      <c r="P652">
        <v>42823</v>
      </c>
      <c r="Q652">
        <v>4280</v>
      </c>
      <c r="R652">
        <v>25002</v>
      </c>
      <c r="S652">
        <v>5853</v>
      </c>
      <c r="T652">
        <v>41071</v>
      </c>
      <c r="U652">
        <v>41401</v>
      </c>
      <c r="V652">
        <v>40390</v>
      </c>
      <c r="W652">
        <v>2724</v>
      </c>
      <c r="X652">
        <v>28529</v>
      </c>
      <c r="Y652">
        <v>4148</v>
      </c>
      <c r="Z652" t="s">
        <v>70</v>
      </c>
      <c r="AA652">
        <v>45829</v>
      </c>
      <c r="AB652" t="s">
        <v>61</v>
      </c>
      <c r="AC652" t="s">
        <v>61</v>
      </c>
      <c r="AD652">
        <v>3768</v>
      </c>
      <c r="AE652">
        <v>66</v>
      </c>
      <c r="AF652">
        <v>3607</v>
      </c>
      <c r="AG652">
        <v>42</v>
      </c>
      <c r="AH652">
        <v>47</v>
      </c>
      <c r="AI652">
        <v>3722</v>
      </c>
      <c r="AJ652">
        <v>8856</v>
      </c>
      <c r="AK652">
        <v>8853</v>
      </c>
      <c r="AL652">
        <v>3722</v>
      </c>
      <c r="AM652">
        <v>8856</v>
      </c>
      <c r="AN652">
        <v>8853</v>
      </c>
      <c r="AO652">
        <v>8872</v>
      </c>
      <c r="AP652">
        <v>9744</v>
      </c>
      <c r="AQ652" t="s">
        <v>62</v>
      </c>
      <c r="AR652" t="s">
        <v>62</v>
      </c>
      <c r="AS652">
        <v>2</v>
      </c>
      <c r="AT652">
        <v>2</v>
      </c>
      <c r="AU652">
        <v>2</v>
      </c>
      <c r="AV652">
        <v>2</v>
      </c>
      <c r="AW652">
        <v>2</v>
      </c>
      <c r="AX652">
        <v>2</v>
      </c>
      <c r="AY652">
        <v>2</v>
      </c>
      <c r="AZ652">
        <v>2</v>
      </c>
      <c r="BA652">
        <v>0</v>
      </c>
      <c r="BB652">
        <v>0</v>
      </c>
      <c r="BC652">
        <v>0</v>
      </c>
      <c r="BD652">
        <v>1</v>
      </c>
      <c r="BE652">
        <v>2</v>
      </c>
      <c r="BF652">
        <v>-99</v>
      </c>
      <c r="BG652">
        <v>-99</v>
      </c>
      <c r="BH652">
        <f t="shared" si="210"/>
        <v>2</v>
      </c>
      <c r="BI652" t="str">
        <f t="shared" si="211"/>
        <v/>
      </c>
      <c r="BJ652" t="str">
        <f t="shared" si="212"/>
        <v/>
      </c>
      <c r="BK652" t="str">
        <f t="shared" si="213"/>
        <v/>
      </c>
      <c r="BL652" t="str">
        <f t="shared" si="214"/>
        <v/>
      </c>
      <c r="BM652" t="str">
        <f t="shared" si="215"/>
        <v/>
      </c>
      <c r="BN652" t="str">
        <f t="shared" si="216"/>
        <v/>
      </c>
      <c r="BO652" t="str">
        <f t="shared" si="217"/>
        <v/>
      </c>
      <c r="BP652" t="str">
        <f t="shared" si="218"/>
        <v/>
      </c>
      <c r="BQ652" t="str">
        <f t="shared" si="219"/>
        <v/>
      </c>
      <c r="BR652" t="str">
        <f t="shared" si="220"/>
        <v/>
      </c>
      <c r="BS652" t="str">
        <f t="shared" si="221"/>
        <v/>
      </c>
      <c r="BT652" t="str">
        <f t="shared" si="222"/>
        <v/>
      </c>
      <c r="BU652" t="str">
        <f t="shared" si="223"/>
        <v/>
      </c>
      <c r="BV652" t="str">
        <f t="shared" si="224"/>
        <v/>
      </c>
      <c r="BW652">
        <f t="shared" si="225"/>
        <v>2</v>
      </c>
      <c r="BX652">
        <f t="shared" si="226"/>
        <v>1</v>
      </c>
      <c r="BY652">
        <f t="shared" si="227"/>
        <v>0</v>
      </c>
      <c r="BZ652">
        <f t="shared" si="228"/>
        <v>1</v>
      </c>
      <c r="CA652">
        <f t="shared" si="229"/>
        <v>1</v>
      </c>
      <c r="CB652">
        <f t="shared" si="230"/>
        <v>1</v>
      </c>
    </row>
    <row r="653" spans="1:80" x14ac:dyDescent="0.35">
      <c r="A653">
        <v>5.0364098999999998</v>
      </c>
      <c r="B653">
        <v>2010</v>
      </c>
      <c r="C653">
        <v>72</v>
      </c>
      <c r="D653">
        <v>0</v>
      </c>
      <c r="E653">
        <v>1</v>
      </c>
      <c r="F653">
        <v>4</v>
      </c>
      <c r="G653">
        <v>0</v>
      </c>
      <c r="H653">
        <v>29017</v>
      </c>
      <c r="I653">
        <v>2</v>
      </c>
      <c r="J653">
        <v>1</v>
      </c>
      <c r="K653">
        <v>120660</v>
      </c>
      <c r="L653">
        <v>4</v>
      </c>
      <c r="M653">
        <v>3</v>
      </c>
      <c r="N653">
        <v>1</v>
      </c>
      <c r="O653">
        <v>41401</v>
      </c>
      <c r="P653">
        <v>5856</v>
      </c>
      <c r="Q653">
        <v>40391</v>
      </c>
      <c r="R653">
        <v>4111</v>
      </c>
      <c r="S653">
        <v>28521</v>
      </c>
      <c r="T653">
        <v>412</v>
      </c>
      <c r="U653" t="s">
        <v>66</v>
      </c>
      <c r="V653">
        <v>4589</v>
      </c>
      <c r="W653">
        <v>53081</v>
      </c>
      <c r="X653" t="s">
        <v>61</v>
      </c>
      <c r="Y653" t="s">
        <v>61</v>
      </c>
      <c r="Z653" t="s">
        <v>61</v>
      </c>
      <c r="AA653" t="s">
        <v>61</v>
      </c>
      <c r="AB653" t="s">
        <v>61</v>
      </c>
      <c r="AC653" t="s">
        <v>61</v>
      </c>
      <c r="AD653">
        <v>3768</v>
      </c>
      <c r="AE653">
        <v>3721</v>
      </c>
      <c r="AF653">
        <v>66</v>
      </c>
      <c r="AG653">
        <v>45</v>
      </c>
      <c r="AH653">
        <v>40</v>
      </c>
      <c r="AI653" t="s">
        <v>62</v>
      </c>
      <c r="AJ653" t="s">
        <v>62</v>
      </c>
      <c r="AK653" t="s">
        <v>62</v>
      </c>
      <c r="AL653" t="s">
        <v>62</v>
      </c>
      <c r="AM653" t="s">
        <v>62</v>
      </c>
      <c r="AN653" t="s">
        <v>62</v>
      </c>
      <c r="AO653" t="s">
        <v>62</v>
      </c>
      <c r="AP653" t="s">
        <v>62</v>
      </c>
      <c r="AQ653" t="s">
        <v>62</v>
      </c>
      <c r="AR653" t="s">
        <v>62</v>
      </c>
      <c r="AS653">
        <v>2</v>
      </c>
      <c r="AT653">
        <v>2</v>
      </c>
      <c r="AU653">
        <v>2</v>
      </c>
      <c r="AV653">
        <v>2</v>
      </c>
      <c r="AW653">
        <v>2</v>
      </c>
      <c r="AX653">
        <v>-99</v>
      </c>
      <c r="AY653">
        <v>-99</v>
      </c>
      <c r="AZ653">
        <v>-99</v>
      </c>
      <c r="BA653">
        <v>-99</v>
      </c>
      <c r="BB653">
        <v>-99</v>
      </c>
      <c r="BC653">
        <v>-99</v>
      </c>
      <c r="BD653">
        <v>-99</v>
      </c>
      <c r="BE653">
        <v>-99</v>
      </c>
      <c r="BF653">
        <v>-99</v>
      </c>
      <c r="BG653">
        <v>-99</v>
      </c>
      <c r="BH653">
        <f t="shared" si="210"/>
        <v>2</v>
      </c>
      <c r="BI653" t="str">
        <f t="shared" si="211"/>
        <v/>
      </c>
      <c r="BJ653" t="str">
        <f t="shared" si="212"/>
        <v/>
      </c>
      <c r="BK653" t="str">
        <f t="shared" si="213"/>
        <v/>
      </c>
      <c r="BL653" t="str">
        <f t="shared" si="214"/>
        <v/>
      </c>
      <c r="BM653" t="str">
        <f t="shared" si="215"/>
        <v/>
      </c>
      <c r="BN653" t="str">
        <f t="shared" si="216"/>
        <v/>
      </c>
      <c r="BO653" t="str">
        <f t="shared" si="217"/>
        <v/>
      </c>
      <c r="BP653" t="str">
        <f t="shared" si="218"/>
        <v/>
      </c>
      <c r="BQ653" t="str">
        <f t="shared" si="219"/>
        <v/>
      </c>
      <c r="BR653" t="str">
        <f t="shared" si="220"/>
        <v/>
      </c>
      <c r="BS653" t="str">
        <f t="shared" si="221"/>
        <v/>
      </c>
      <c r="BT653" t="str">
        <f t="shared" si="222"/>
        <v/>
      </c>
      <c r="BU653" t="str">
        <f t="shared" si="223"/>
        <v/>
      </c>
      <c r="BV653" t="str">
        <f t="shared" si="224"/>
        <v/>
      </c>
      <c r="BW653">
        <f t="shared" si="225"/>
        <v>2</v>
      </c>
      <c r="BX653">
        <f t="shared" si="226"/>
        <v>1</v>
      </c>
      <c r="BY653">
        <f t="shared" si="227"/>
        <v>0</v>
      </c>
      <c r="BZ653">
        <f t="shared" si="228"/>
        <v>0</v>
      </c>
      <c r="CA653">
        <f t="shared" si="229"/>
        <v>0</v>
      </c>
      <c r="CB653">
        <f t="shared" si="230"/>
        <v>0</v>
      </c>
    </row>
    <row r="654" spans="1:80" x14ac:dyDescent="0.35">
      <c r="A654">
        <v>3.9238781</v>
      </c>
      <c r="B654">
        <v>2010</v>
      </c>
      <c r="C654">
        <v>72</v>
      </c>
      <c r="D654">
        <v>1</v>
      </c>
      <c r="E654">
        <v>1</v>
      </c>
      <c r="F654">
        <v>-9</v>
      </c>
      <c r="G654">
        <v>0</v>
      </c>
      <c r="H654">
        <v>42067</v>
      </c>
      <c r="I654">
        <v>0</v>
      </c>
      <c r="J654">
        <v>1</v>
      </c>
      <c r="K654">
        <v>246066</v>
      </c>
      <c r="L654">
        <v>2</v>
      </c>
      <c r="M654">
        <v>3</v>
      </c>
      <c r="N654">
        <v>20</v>
      </c>
      <c r="O654">
        <v>42823</v>
      </c>
      <c r="P654">
        <v>41071</v>
      </c>
      <c r="Q654">
        <v>41401</v>
      </c>
      <c r="R654">
        <v>2724</v>
      </c>
      <c r="S654">
        <v>2749</v>
      </c>
      <c r="T654">
        <v>3961</v>
      </c>
      <c r="U654">
        <v>40390</v>
      </c>
      <c r="V654">
        <v>5853</v>
      </c>
      <c r="W654">
        <v>4280</v>
      </c>
      <c r="X654">
        <v>60000</v>
      </c>
      <c r="Y654">
        <v>2859</v>
      </c>
      <c r="Z654">
        <v>496</v>
      </c>
      <c r="AA654">
        <v>59971</v>
      </c>
      <c r="AB654" t="s">
        <v>155</v>
      </c>
      <c r="AC654" t="s">
        <v>65</v>
      </c>
      <c r="AD654">
        <v>3768</v>
      </c>
      <c r="AE654">
        <v>3722</v>
      </c>
      <c r="AF654">
        <v>66</v>
      </c>
      <c r="AG654">
        <v>8853</v>
      </c>
      <c r="AH654">
        <v>8856</v>
      </c>
      <c r="AI654">
        <v>3607</v>
      </c>
      <c r="AJ654" t="s">
        <v>62</v>
      </c>
      <c r="AK654" t="s">
        <v>62</v>
      </c>
      <c r="AL654" t="s">
        <v>62</v>
      </c>
      <c r="AM654" t="s">
        <v>62</v>
      </c>
      <c r="AN654" t="s">
        <v>62</v>
      </c>
      <c r="AO654" t="s">
        <v>62</v>
      </c>
      <c r="AP654" t="s">
        <v>62</v>
      </c>
      <c r="AQ654" t="s">
        <v>62</v>
      </c>
      <c r="AR654" t="s">
        <v>62</v>
      </c>
      <c r="AS654">
        <v>2</v>
      </c>
      <c r="AT654">
        <v>0</v>
      </c>
      <c r="AU654">
        <v>2</v>
      </c>
      <c r="AV654">
        <v>0</v>
      </c>
      <c r="AW654">
        <v>0</v>
      </c>
      <c r="AX654">
        <v>2</v>
      </c>
      <c r="AY654">
        <v>-99</v>
      </c>
      <c r="AZ654">
        <v>-99</v>
      </c>
      <c r="BA654">
        <v>-99</v>
      </c>
      <c r="BB654">
        <v>-99</v>
      </c>
      <c r="BC654">
        <v>-99</v>
      </c>
      <c r="BD654">
        <v>-99</v>
      </c>
      <c r="BE654">
        <v>-99</v>
      </c>
      <c r="BF654">
        <v>-99</v>
      </c>
      <c r="BG654">
        <v>-99</v>
      </c>
      <c r="BH654">
        <f t="shared" si="210"/>
        <v>2</v>
      </c>
      <c r="BI654" t="str">
        <f t="shared" si="211"/>
        <v/>
      </c>
      <c r="BJ654" t="str">
        <f t="shared" si="212"/>
        <v/>
      </c>
      <c r="BK654" t="str">
        <f t="shared" si="213"/>
        <v/>
      </c>
      <c r="BL654" t="str">
        <f t="shared" si="214"/>
        <v/>
      </c>
      <c r="BM654" t="str">
        <f t="shared" si="215"/>
        <v/>
      </c>
      <c r="BN654" t="str">
        <f t="shared" si="216"/>
        <v/>
      </c>
      <c r="BO654" t="str">
        <f t="shared" si="217"/>
        <v/>
      </c>
      <c r="BP654" t="str">
        <f t="shared" si="218"/>
        <v/>
      </c>
      <c r="BQ654" t="str">
        <f t="shared" si="219"/>
        <v/>
      </c>
      <c r="BR654" t="str">
        <f t="shared" si="220"/>
        <v/>
      </c>
      <c r="BS654" t="str">
        <f t="shared" si="221"/>
        <v/>
      </c>
      <c r="BT654" t="str">
        <f t="shared" si="222"/>
        <v/>
      </c>
      <c r="BU654" t="str">
        <f t="shared" si="223"/>
        <v/>
      </c>
      <c r="BV654" t="str">
        <f t="shared" si="224"/>
        <v/>
      </c>
      <c r="BW654">
        <f t="shared" si="225"/>
        <v>2</v>
      </c>
      <c r="BX654">
        <f t="shared" si="226"/>
        <v>1</v>
      </c>
      <c r="BY654">
        <f t="shared" si="227"/>
        <v>0</v>
      </c>
      <c r="BZ654">
        <f t="shared" si="228"/>
        <v>1</v>
      </c>
      <c r="CA654">
        <f t="shared" si="229"/>
        <v>1</v>
      </c>
      <c r="CB654">
        <f t="shared" si="230"/>
        <v>1</v>
      </c>
    </row>
    <row r="655" spans="1:80" x14ac:dyDescent="0.35">
      <c r="A655">
        <v>5.3693093999999997</v>
      </c>
      <c r="B655">
        <v>2010</v>
      </c>
      <c r="C655">
        <v>72</v>
      </c>
      <c r="D655">
        <v>0</v>
      </c>
      <c r="E655">
        <v>1</v>
      </c>
      <c r="F655">
        <v>3</v>
      </c>
      <c r="G655">
        <v>0</v>
      </c>
      <c r="H655">
        <v>45046</v>
      </c>
      <c r="I655">
        <v>15</v>
      </c>
      <c r="J655">
        <v>2</v>
      </c>
      <c r="K655">
        <v>208839</v>
      </c>
      <c r="L655">
        <v>-9</v>
      </c>
      <c r="M655">
        <v>2</v>
      </c>
      <c r="N655">
        <v>6</v>
      </c>
      <c r="O655">
        <v>41071</v>
      </c>
      <c r="P655">
        <v>41402</v>
      </c>
      <c r="Q655">
        <v>5550</v>
      </c>
      <c r="R655">
        <v>41401</v>
      </c>
      <c r="S655">
        <v>4142</v>
      </c>
      <c r="T655">
        <v>4148</v>
      </c>
      <c r="U655">
        <v>5641</v>
      </c>
      <c r="V655" t="s">
        <v>83</v>
      </c>
      <c r="W655" t="s">
        <v>72</v>
      </c>
      <c r="X655" t="s">
        <v>61</v>
      </c>
      <c r="Y655" t="s">
        <v>61</v>
      </c>
      <c r="Z655" t="s">
        <v>61</v>
      </c>
      <c r="AA655" t="s">
        <v>61</v>
      </c>
      <c r="AB655" t="s">
        <v>61</v>
      </c>
      <c r="AC655" t="s">
        <v>61</v>
      </c>
      <c r="AD655">
        <v>3768</v>
      </c>
      <c r="AE655">
        <v>3722</v>
      </c>
      <c r="AF655">
        <v>66</v>
      </c>
      <c r="AG655">
        <v>3607</v>
      </c>
      <c r="AH655">
        <v>8856</v>
      </c>
      <c r="AI655">
        <v>8842</v>
      </c>
      <c r="AJ655">
        <v>40</v>
      </c>
      <c r="AK655">
        <v>45</v>
      </c>
      <c r="AL655" t="s">
        <v>62</v>
      </c>
      <c r="AM655" t="s">
        <v>62</v>
      </c>
      <c r="AN655" t="s">
        <v>62</v>
      </c>
      <c r="AO655" t="s">
        <v>62</v>
      </c>
      <c r="AP655" t="s">
        <v>62</v>
      </c>
      <c r="AQ655" t="s">
        <v>62</v>
      </c>
      <c r="AR655" t="s">
        <v>62</v>
      </c>
      <c r="AS655">
        <v>3</v>
      </c>
      <c r="AT655">
        <v>1</v>
      </c>
      <c r="AU655">
        <v>3</v>
      </c>
      <c r="AV655">
        <v>3</v>
      </c>
      <c r="AW655">
        <v>1</v>
      </c>
      <c r="AX655">
        <v>1</v>
      </c>
      <c r="AY655">
        <v>3</v>
      </c>
      <c r="AZ655">
        <v>3</v>
      </c>
      <c r="BA655">
        <v>-99</v>
      </c>
      <c r="BB655">
        <v>-99</v>
      </c>
      <c r="BC655">
        <v>-99</v>
      </c>
      <c r="BD655">
        <v>-99</v>
      </c>
      <c r="BE655">
        <v>-99</v>
      </c>
      <c r="BF655">
        <v>-99</v>
      </c>
      <c r="BG655">
        <v>-99</v>
      </c>
      <c r="BH655">
        <f t="shared" si="210"/>
        <v>3</v>
      </c>
      <c r="BI655" t="str">
        <f t="shared" si="211"/>
        <v/>
      </c>
      <c r="BJ655" t="str">
        <f t="shared" si="212"/>
        <v/>
      </c>
      <c r="BK655" t="str">
        <f t="shared" si="213"/>
        <v/>
      </c>
      <c r="BL655" t="str">
        <f t="shared" si="214"/>
        <v/>
      </c>
      <c r="BM655" t="str">
        <f t="shared" si="215"/>
        <v/>
      </c>
      <c r="BN655" t="str">
        <f t="shared" si="216"/>
        <v/>
      </c>
      <c r="BO655" t="str">
        <f t="shared" si="217"/>
        <v/>
      </c>
      <c r="BP655" t="str">
        <f t="shared" si="218"/>
        <v/>
      </c>
      <c r="BQ655" t="str">
        <f t="shared" si="219"/>
        <v/>
      </c>
      <c r="BR655" t="str">
        <f t="shared" si="220"/>
        <v/>
      </c>
      <c r="BS655" t="str">
        <f t="shared" si="221"/>
        <v/>
      </c>
      <c r="BT655" t="str">
        <f t="shared" si="222"/>
        <v/>
      </c>
      <c r="BU655" t="str">
        <f t="shared" si="223"/>
        <v/>
      </c>
      <c r="BV655" t="str">
        <f t="shared" si="224"/>
        <v/>
      </c>
      <c r="BW655">
        <f t="shared" si="225"/>
        <v>3</v>
      </c>
      <c r="BX655">
        <f t="shared" si="226"/>
        <v>1</v>
      </c>
      <c r="BY655">
        <f t="shared" si="227"/>
        <v>0</v>
      </c>
      <c r="BZ655">
        <f t="shared" si="228"/>
        <v>1</v>
      </c>
      <c r="CA655">
        <f t="shared" si="229"/>
        <v>1</v>
      </c>
      <c r="CB655">
        <f t="shared" si="230"/>
        <v>0</v>
      </c>
    </row>
    <row r="656" spans="1:80" x14ac:dyDescent="0.35">
      <c r="A656">
        <v>5.3693093999999997</v>
      </c>
      <c r="B656">
        <v>2010</v>
      </c>
      <c r="C656">
        <v>72</v>
      </c>
      <c r="D656">
        <v>0</v>
      </c>
      <c r="E656">
        <v>1</v>
      </c>
      <c r="F656">
        <v>3</v>
      </c>
      <c r="G656">
        <v>0</v>
      </c>
      <c r="H656">
        <v>47045</v>
      </c>
      <c r="I656">
        <v>6</v>
      </c>
      <c r="J656">
        <v>1</v>
      </c>
      <c r="K656">
        <v>100865</v>
      </c>
      <c r="L656">
        <v>1</v>
      </c>
      <c r="M656">
        <v>1</v>
      </c>
      <c r="N656">
        <v>1</v>
      </c>
      <c r="O656">
        <v>41071</v>
      </c>
      <c r="P656">
        <v>51881</v>
      </c>
      <c r="Q656">
        <v>5855</v>
      </c>
      <c r="R656">
        <v>5780</v>
      </c>
      <c r="S656">
        <v>570</v>
      </c>
      <c r="T656">
        <v>99811</v>
      </c>
      <c r="U656">
        <v>2762</v>
      </c>
      <c r="V656">
        <v>2763</v>
      </c>
      <c r="W656">
        <v>40391</v>
      </c>
      <c r="X656">
        <v>41401</v>
      </c>
      <c r="Y656">
        <v>78551</v>
      </c>
      <c r="Z656">
        <v>25000</v>
      </c>
      <c r="AA656">
        <v>4280</v>
      </c>
      <c r="AB656">
        <v>2724</v>
      </c>
      <c r="AC656">
        <v>4439</v>
      </c>
      <c r="AD656">
        <v>3768</v>
      </c>
      <c r="AE656">
        <v>3722</v>
      </c>
      <c r="AF656">
        <v>3615</v>
      </c>
      <c r="AG656">
        <v>3613</v>
      </c>
      <c r="AH656">
        <v>3932</v>
      </c>
      <c r="AI656">
        <v>7761</v>
      </c>
      <c r="AJ656">
        <v>9672</v>
      </c>
      <c r="AK656">
        <v>9604</v>
      </c>
      <c r="AL656">
        <v>8856</v>
      </c>
      <c r="AM656">
        <v>3895</v>
      </c>
      <c r="AN656">
        <v>3995</v>
      </c>
      <c r="AO656">
        <v>9915</v>
      </c>
      <c r="AP656">
        <v>8659</v>
      </c>
      <c r="AQ656">
        <v>8848</v>
      </c>
      <c r="AR656">
        <v>9744</v>
      </c>
      <c r="AS656">
        <v>3</v>
      </c>
      <c r="AT656">
        <v>1</v>
      </c>
      <c r="AU656">
        <v>2</v>
      </c>
      <c r="AV656">
        <v>2</v>
      </c>
      <c r="AW656">
        <v>6</v>
      </c>
      <c r="AX656">
        <v>6</v>
      </c>
      <c r="AY656">
        <v>2</v>
      </c>
      <c r="AZ656">
        <v>2</v>
      </c>
      <c r="BA656">
        <v>1</v>
      </c>
      <c r="BB656">
        <v>1</v>
      </c>
      <c r="BC656">
        <v>1</v>
      </c>
      <c r="BD656">
        <v>4</v>
      </c>
      <c r="BE656">
        <v>6</v>
      </c>
      <c r="BF656">
        <v>3</v>
      </c>
      <c r="BG656">
        <v>8</v>
      </c>
      <c r="BH656">
        <f t="shared" si="210"/>
        <v>3</v>
      </c>
      <c r="BI656" t="str">
        <f t="shared" si="211"/>
        <v/>
      </c>
      <c r="BJ656" t="str">
        <f t="shared" si="212"/>
        <v/>
      </c>
      <c r="BK656" t="str">
        <f t="shared" si="213"/>
        <v/>
      </c>
      <c r="BL656" t="str">
        <f t="shared" si="214"/>
        <v/>
      </c>
      <c r="BM656" t="str">
        <f t="shared" si="215"/>
        <v/>
      </c>
      <c r="BN656" t="str">
        <f t="shared" si="216"/>
        <v/>
      </c>
      <c r="BO656" t="str">
        <f t="shared" si="217"/>
        <v/>
      </c>
      <c r="BP656" t="str">
        <f t="shared" si="218"/>
        <v/>
      </c>
      <c r="BQ656" t="str">
        <f t="shared" si="219"/>
        <v/>
      </c>
      <c r="BR656" t="str">
        <f t="shared" si="220"/>
        <v/>
      </c>
      <c r="BS656" t="str">
        <f t="shared" si="221"/>
        <v/>
      </c>
      <c r="BT656" t="str">
        <f t="shared" si="222"/>
        <v/>
      </c>
      <c r="BU656" t="str">
        <f t="shared" si="223"/>
        <v/>
      </c>
      <c r="BV656" t="str">
        <f t="shared" si="224"/>
        <v/>
      </c>
      <c r="BW656">
        <f t="shared" si="225"/>
        <v>3</v>
      </c>
      <c r="BX656">
        <f t="shared" si="226"/>
        <v>0</v>
      </c>
      <c r="BY656">
        <f t="shared" si="227"/>
        <v>1</v>
      </c>
      <c r="BZ656">
        <f t="shared" si="228"/>
        <v>1</v>
      </c>
      <c r="CA656">
        <f t="shared" si="229"/>
        <v>1</v>
      </c>
      <c r="CB656">
        <f t="shared" si="230"/>
        <v>1</v>
      </c>
    </row>
    <row r="657" spans="1:80" x14ac:dyDescent="0.35">
      <c r="A657">
        <v>5.3693093999999997</v>
      </c>
      <c r="B657">
        <v>2010</v>
      </c>
      <c r="C657">
        <v>72</v>
      </c>
      <c r="D657">
        <v>1</v>
      </c>
      <c r="E657">
        <v>1</v>
      </c>
      <c r="F657">
        <v>3</v>
      </c>
      <c r="G657">
        <v>0</v>
      </c>
      <c r="H657">
        <v>47045</v>
      </c>
      <c r="I657">
        <v>20</v>
      </c>
      <c r="J657">
        <v>1</v>
      </c>
      <c r="K657">
        <v>198549</v>
      </c>
      <c r="L657">
        <v>1</v>
      </c>
      <c r="M657">
        <v>1</v>
      </c>
      <c r="N657">
        <v>20</v>
      </c>
      <c r="O657">
        <v>41401</v>
      </c>
      <c r="P657">
        <v>5070</v>
      </c>
      <c r="Q657">
        <v>5570</v>
      </c>
      <c r="R657">
        <v>51881</v>
      </c>
      <c r="S657">
        <v>5849</v>
      </c>
      <c r="T657">
        <v>41410</v>
      </c>
      <c r="U657">
        <v>4111</v>
      </c>
      <c r="V657">
        <v>5601</v>
      </c>
      <c r="W657">
        <v>99590</v>
      </c>
      <c r="X657">
        <v>42741</v>
      </c>
      <c r="Y657">
        <v>78551</v>
      </c>
      <c r="Z657">
        <v>4019</v>
      </c>
      <c r="AA657">
        <v>496</v>
      </c>
      <c r="AB657">
        <v>2724</v>
      </c>
      <c r="AC657">
        <v>5739</v>
      </c>
      <c r="AD657">
        <v>3965</v>
      </c>
      <c r="AE657">
        <v>3611</v>
      </c>
      <c r="AF657">
        <v>3615</v>
      </c>
      <c r="AG657">
        <v>3768</v>
      </c>
      <c r="AH657">
        <v>5411</v>
      </c>
      <c r="AI657">
        <v>3961</v>
      </c>
      <c r="AJ657">
        <v>8872</v>
      </c>
      <c r="AK657">
        <v>9671</v>
      </c>
      <c r="AL657">
        <v>9604</v>
      </c>
      <c r="AM657">
        <v>9904</v>
      </c>
      <c r="AN657">
        <v>9962</v>
      </c>
      <c r="AO657">
        <v>8872</v>
      </c>
      <c r="AP657">
        <v>9607</v>
      </c>
      <c r="AQ657" t="s">
        <v>62</v>
      </c>
      <c r="AR657" t="s">
        <v>62</v>
      </c>
      <c r="AS657">
        <v>3</v>
      </c>
      <c r="AT657">
        <v>0</v>
      </c>
      <c r="AU657">
        <v>0</v>
      </c>
      <c r="AV657">
        <v>3</v>
      </c>
      <c r="AW657">
        <v>4</v>
      </c>
      <c r="AX657">
        <v>0</v>
      </c>
      <c r="AY657">
        <v>-99</v>
      </c>
      <c r="AZ657">
        <v>-99</v>
      </c>
      <c r="BA657">
        <v>-99</v>
      </c>
      <c r="BB657">
        <v>-99</v>
      </c>
      <c r="BC657">
        <v>-99</v>
      </c>
      <c r="BD657">
        <v>-99</v>
      </c>
      <c r="BE657">
        <v>-99</v>
      </c>
      <c r="BF657">
        <v>-99</v>
      </c>
      <c r="BG657">
        <v>-99</v>
      </c>
      <c r="BH657" t="str">
        <f t="shared" si="210"/>
        <v/>
      </c>
      <c r="BI657" t="str">
        <f t="shared" si="211"/>
        <v/>
      </c>
      <c r="BJ657" t="str">
        <f t="shared" si="212"/>
        <v/>
      </c>
      <c r="BK657">
        <f t="shared" si="213"/>
        <v>3</v>
      </c>
      <c r="BL657" t="str">
        <f t="shared" si="214"/>
        <v/>
      </c>
      <c r="BM657" t="str">
        <f t="shared" si="215"/>
        <v/>
      </c>
      <c r="BN657" t="str">
        <f t="shared" si="216"/>
        <v/>
      </c>
      <c r="BO657" t="str">
        <f t="shared" si="217"/>
        <v/>
      </c>
      <c r="BP657" t="str">
        <f t="shared" si="218"/>
        <v/>
      </c>
      <c r="BQ657" t="str">
        <f t="shared" si="219"/>
        <v/>
      </c>
      <c r="BR657" t="str">
        <f t="shared" si="220"/>
        <v/>
      </c>
      <c r="BS657" t="str">
        <f t="shared" si="221"/>
        <v/>
      </c>
      <c r="BT657" t="str">
        <f t="shared" si="222"/>
        <v/>
      </c>
      <c r="BU657" t="str">
        <f t="shared" si="223"/>
        <v/>
      </c>
      <c r="BV657" t="str">
        <f t="shared" si="224"/>
        <v/>
      </c>
      <c r="BW657">
        <f t="shared" si="225"/>
        <v>3</v>
      </c>
      <c r="BX657">
        <f t="shared" si="226"/>
        <v>0</v>
      </c>
      <c r="BY657">
        <f t="shared" si="227"/>
        <v>1</v>
      </c>
      <c r="BZ657">
        <f t="shared" si="228"/>
        <v>0</v>
      </c>
      <c r="CA657">
        <f t="shared" si="229"/>
        <v>0</v>
      </c>
      <c r="CB657">
        <f t="shared" si="230"/>
        <v>0</v>
      </c>
    </row>
    <row r="658" spans="1:80" x14ac:dyDescent="0.35">
      <c r="A658">
        <v>4.8175211999999998</v>
      </c>
      <c r="B658">
        <v>2010</v>
      </c>
      <c r="C658">
        <v>72</v>
      </c>
      <c r="D658">
        <v>0</v>
      </c>
      <c r="E658">
        <v>1</v>
      </c>
      <c r="F658">
        <v>4</v>
      </c>
      <c r="G658">
        <v>0</v>
      </c>
      <c r="H658">
        <v>48068</v>
      </c>
      <c r="I658">
        <v>1</v>
      </c>
      <c r="J658">
        <v>6</v>
      </c>
      <c r="K658">
        <v>166947</v>
      </c>
      <c r="L658">
        <v>1</v>
      </c>
      <c r="M658">
        <v>2</v>
      </c>
      <c r="N658">
        <v>1</v>
      </c>
      <c r="O658">
        <v>41401</v>
      </c>
      <c r="P658">
        <v>51881</v>
      </c>
      <c r="Q658">
        <v>42823</v>
      </c>
      <c r="R658">
        <v>41091</v>
      </c>
      <c r="S658">
        <v>4271</v>
      </c>
      <c r="T658">
        <v>2762</v>
      </c>
      <c r="U658">
        <v>78550</v>
      </c>
      <c r="V658">
        <v>41402</v>
      </c>
      <c r="W658" t="s">
        <v>75</v>
      </c>
      <c r="X658" t="s">
        <v>61</v>
      </c>
      <c r="Y658" t="s">
        <v>61</v>
      </c>
      <c r="Z658" t="s">
        <v>61</v>
      </c>
      <c r="AA658" t="s">
        <v>61</v>
      </c>
      <c r="AB658" t="s">
        <v>61</v>
      </c>
      <c r="AC658" t="s">
        <v>61</v>
      </c>
      <c r="AD658">
        <v>3768</v>
      </c>
      <c r="AE658">
        <v>3722</v>
      </c>
      <c r="AF658">
        <v>66</v>
      </c>
      <c r="AG658">
        <v>3607</v>
      </c>
      <c r="AH658">
        <v>8853</v>
      </c>
      <c r="AI658">
        <v>45</v>
      </c>
      <c r="AJ658" t="s">
        <v>62</v>
      </c>
      <c r="AK658" t="s">
        <v>62</v>
      </c>
      <c r="AL658" t="s">
        <v>62</v>
      </c>
      <c r="AM658" t="s">
        <v>62</v>
      </c>
      <c r="AN658" t="s">
        <v>62</v>
      </c>
      <c r="AO658" t="s">
        <v>62</v>
      </c>
      <c r="AP658" t="s">
        <v>62</v>
      </c>
      <c r="AQ658" t="s">
        <v>62</v>
      </c>
      <c r="AR658" t="s">
        <v>62</v>
      </c>
      <c r="AS658">
        <v>3</v>
      </c>
      <c r="AT658">
        <v>3</v>
      </c>
      <c r="AU658">
        <v>3</v>
      </c>
      <c r="AV658">
        <v>3</v>
      </c>
      <c r="AW658">
        <v>3</v>
      </c>
      <c r="AX658">
        <v>3</v>
      </c>
      <c r="AY658">
        <v>-99</v>
      </c>
      <c r="AZ658">
        <v>-99</v>
      </c>
      <c r="BA658">
        <v>-99</v>
      </c>
      <c r="BB658">
        <v>-99</v>
      </c>
      <c r="BC658">
        <v>-99</v>
      </c>
      <c r="BD658">
        <v>-99</v>
      </c>
      <c r="BE658">
        <v>-99</v>
      </c>
      <c r="BF658">
        <v>-99</v>
      </c>
      <c r="BG658">
        <v>-99</v>
      </c>
      <c r="BH658">
        <f t="shared" si="210"/>
        <v>3</v>
      </c>
      <c r="BI658" t="str">
        <f t="shared" si="211"/>
        <v/>
      </c>
      <c r="BJ658" t="str">
        <f t="shared" si="212"/>
        <v/>
      </c>
      <c r="BK658" t="str">
        <f t="shared" si="213"/>
        <v/>
      </c>
      <c r="BL658" t="str">
        <f t="shared" si="214"/>
        <v/>
      </c>
      <c r="BM658" t="str">
        <f t="shared" si="215"/>
        <v/>
      </c>
      <c r="BN658" t="str">
        <f t="shared" si="216"/>
        <v/>
      </c>
      <c r="BO658" t="str">
        <f t="shared" si="217"/>
        <v/>
      </c>
      <c r="BP658" t="str">
        <f t="shared" si="218"/>
        <v/>
      </c>
      <c r="BQ658" t="str">
        <f t="shared" si="219"/>
        <v/>
      </c>
      <c r="BR658" t="str">
        <f t="shared" si="220"/>
        <v/>
      </c>
      <c r="BS658" t="str">
        <f t="shared" si="221"/>
        <v/>
      </c>
      <c r="BT658" t="str">
        <f t="shared" si="222"/>
        <v/>
      </c>
      <c r="BU658" t="str">
        <f t="shared" si="223"/>
        <v/>
      </c>
      <c r="BV658" t="str">
        <f t="shared" si="224"/>
        <v/>
      </c>
      <c r="BW658">
        <f t="shared" si="225"/>
        <v>3</v>
      </c>
      <c r="BX658">
        <f t="shared" si="226"/>
        <v>1</v>
      </c>
      <c r="BY658">
        <f t="shared" si="227"/>
        <v>0</v>
      </c>
      <c r="BZ658">
        <f t="shared" si="228"/>
        <v>1</v>
      </c>
      <c r="CA658">
        <f t="shared" si="229"/>
        <v>1</v>
      </c>
      <c r="CB658">
        <f t="shared" si="230"/>
        <v>0</v>
      </c>
    </row>
    <row r="659" spans="1:80" x14ac:dyDescent="0.35">
      <c r="A659">
        <v>4.8175211999999998</v>
      </c>
      <c r="B659">
        <v>2010</v>
      </c>
      <c r="C659">
        <v>72</v>
      </c>
      <c r="D659">
        <v>0</v>
      </c>
      <c r="E659">
        <v>1</v>
      </c>
      <c r="F659">
        <v>3</v>
      </c>
      <c r="G659">
        <v>1</v>
      </c>
      <c r="H659">
        <v>48068</v>
      </c>
      <c r="I659">
        <v>13</v>
      </c>
      <c r="J659">
        <v>1</v>
      </c>
      <c r="K659">
        <v>315853</v>
      </c>
      <c r="L659">
        <v>2</v>
      </c>
      <c r="M659">
        <v>1</v>
      </c>
      <c r="N659">
        <v>5</v>
      </c>
      <c r="O659">
        <v>42821</v>
      </c>
      <c r="P659">
        <v>78551</v>
      </c>
      <c r="Q659">
        <v>7455</v>
      </c>
      <c r="R659">
        <v>4280</v>
      </c>
      <c r="S659">
        <v>4263</v>
      </c>
      <c r="T659">
        <v>2720</v>
      </c>
      <c r="U659">
        <v>496</v>
      </c>
      <c r="V659" t="s">
        <v>69</v>
      </c>
      <c r="W659" t="s">
        <v>61</v>
      </c>
      <c r="X659" t="s">
        <v>61</v>
      </c>
      <c r="Y659" t="s">
        <v>61</v>
      </c>
      <c r="Z659" t="s">
        <v>61</v>
      </c>
      <c r="AA659" t="s">
        <v>61</v>
      </c>
      <c r="AB659" t="s">
        <v>61</v>
      </c>
      <c r="AC659" t="s">
        <v>61</v>
      </c>
      <c r="AD659">
        <v>3768</v>
      </c>
      <c r="AE659">
        <v>3722</v>
      </c>
      <c r="AF659">
        <v>3893</v>
      </c>
      <c r="AG659">
        <v>9604</v>
      </c>
      <c r="AH659">
        <v>8856</v>
      </c>
      <c r="AI659">
        <v>3721</v>
      </c>
      <c r="AJ659" t="s">
        <v>62</v>
      </c>
      <c r="AK659" t="s">
        <v>62</v>
      </c>
      <c r="AL659" t="s">
        <v>62</v>
      </c>
      <c r="AM659" t="s">
        <v>62</v>
      </c>
      <c r="AN659" t="s">
        <v>62</v>
      </c>
      <c r="AO659" t="s">
        <v>62</v>
      </c>
      <c r="AP659" t="s">
        <v>62</v>
      </c>
      <c r="AQ659" t="s">
        <v>62</v>
      </c>
      <c r="AR659" t="s">
        <v>62</v>
      </c>
      <c r="AS659">
        <v>3</v>
      </c>
      <c r="AT659">
        <v>-99</v>
      </c>
      <c r="AU659">
        <v>-99</v>
      </c>
      <c r="AV659">
        <v>-99</v>
      </c>
      <c r="AW659">
        <v>-99</v>
      </c>
      <c r="AX659">
        <v>-99</v>
      </c>
      <c r="AY659">
        <v>-99</v>
      </c>
      <c r="AZ659">
        <v>-99</v>
      </c>
      <c r="BA659">
        <v>-99</v>
      </c>
      <c r="BB659">
        <v>-99</v>
      </c>
      <c r="BC659">
        <v>-99</v>
      </c>
      <c r="BD659">
        <v>-99</v>
      </c>
      <c r="BE659">
        <v>-99</v>
      </c>
      <c r="BF659">
        <v>-99</v>
      </c>
      <c r="BG659">
        <v>-99</v>
      </c>
      <c r="BH659">
        <f t="shared" si="210"/>
        <v>3</v>
      </c>
      <c r="BI659" t="str">
        <f t="shared" si="211"/>
        <v/>
      </c>
      <c r="BJ659" t="str">
        <f t="shared" si="212"/>
        <v/>
      </c>
      <c r="BK659" t="str">
        <f t="shared" si="213"/>
        <v/>
      </c>
      <c r="BL659" t="str">
        <f t="shared" si="214"/>
        <v/>
      </c>
      <c r="BM659" t="str">
        <f t="shared" si="215"/>
        <v/>
      </c>
      <c r="BN659" t="str">
        <f t="shared" si="216"/>
        <v/>
      </c>
      <c r="BO659" t="str">
        <f t="shared" si="217"/>
        <v/>
      </c>
      <c r="BP659" t="str">
        <f t="shared" si="218"/>
        <v/>
      </c>
      <c r="BQ659" t="str">
        <f t="shared" si="219"/>
        <v/>
      </c>
      <c r="BR659" t="str">
        <f t="shared" si="220"/>
        <v/>
      </c>
      <c r="BS659" t="str">
        <f t="shared" si="221"/>
        <v/>
      </c>
      <c r="BT659" t="str">
        <f t="shared" si="222"/>
        <v/>
      </c>
      <c r="BU659" t="str">
        <f t="shared" si="223"/>
        <v/>
      </c>
      <c r="BV659" t="str">
        <f t="shared" si="224"/>
        <v/>
      </c>
      <c r="BW659">
        <f t="shared" si="225"/>
        <v>3</v>
      </c>
      <c r="BX659">
        <f t="shared" si="226"/>
        <v>0</v>
      </c>
      <c r="BY659">
        <f t="shared" si="227"/>
        <v>1</v>
      </c>
      <c r="BZ659">
        <f t="shared" si="228"/>
        <v>0</v>
      </c>
      <c r="CA659">
        <f t="shared" si="229"/>
        <v>0</v>
      </c>
      <c r="CB659">
        <f t="shared" si="230"/>
        <v>1</v>
      </c>
    </row>
    <row r="660" spans="1:80" x14ac:dyDescent="0.35">
      <c r="A660">
        <v>4.8175211999999998</v>
      </c>
      <c r="B660">
        <v>2010</v>
      </c>
      <c r="C660">
        <v>72</v>
      </c>
      <c r="D660">
        <v>1</v>
      </c>
      <c r="E660">
        <v>1</v>
      </c>
      <c r="F660">
        <v>-9</v>
      </c>
      <c r="G660">
        <v>0</v>
      </c>
      <c r="H660">
        <v>48099</v>
      </c>
      <c r="I660">
        <v>5</v>
      </c>
      <c r="J660">
        <v>6</v>
      </c>
      <c r="K660">
        <v>221549</v>
      </c>
      <c r="L660">
        <v>2</v>
      </c>
      <c r="M660">
        <v>1</v>
      </c>
      <c r="N660">
        <v>20</v>
      </c>
      <c r="O660">
        <v>41071</v>
      </c>
      <c r="P660">
        <v>40391</v>
      </c>
      <c r="Q660" t="s">
        <v>144</v>
      </c>
      <c r="R660">
        <v>4148</v>
      </c>
      <c r="S660">
        <v>7847</v>
      </c>
      <c r="T660">
        <v>5730</v>
      </c>
      <c r="U660">
        <v>25000</v>
      </c>
      <c r="V660">
        <v>2761</v>
      </c>
      <c r="W660">
        <v>2449</v>
      </c>
      <c r="X660">
        <v>41401</v>
      </c>
      <c r="Y660" t="s">
        <v>80</v>
      </c>
      <c r="Z660">
        <v>4241</v>
      </c>
      <c r="AA660">
        <v>2841</v>
      </c>
      <c r="AB660">
        <v>2724</v>
      </c>
      <c r="AC660">
        <v>5856</v>
      </c>
      <c r="AD660">
        <v>3768</v>
      </c>
      <c r="AE660">
        <v>66</v>
      </c>
      <c r="AF660">
        <v>40</v>
      </c>
      <c r="AG660">
        <v>3728</v>
      </c>
      <c r="AH660">
        <v>8856</v>
      </c>
      <c r="AI660">
        <v>3596</v>
      </c>
      <c r="AJ660">
        <v>3995</v>
      </c>
      <c r="AK660">
        <v>46</v>
      </c>
      <c r="AL660">
        <v>3607</v>
      </c>
      <c r="AM660">
        <v>3964</v>
      </c>
      <c r="AN660">
        <v>3723</v>
      </c>
      <c r="AO660" t="s">
        <v>62</v>
      </c>
      <c r="AP660" t="s">
        <v>62</v>
      </c>
      <c r="AQ660" t="s">
        <v>62</v>
      </c>
      <c r="AR660" t="s">
        <v>62</v>
      </c>
      <c r="AS660">
        <v>3</v>
      </c>
      <c r="AT660">
        <v>3</v>
      </c>
      <c r="AU660">
        <v>3</v>
      </c>
      <c r="AV660">
        <v>3</v>
      </c>
      <c r="AW660">
        <v>3</v>
      </c>
      <c r="AX660">
        <v>3</v>
      </c>
      <c r="AY660">
        <v>2</v>
      </c>
      <c r="AZ660">
        <v>3</v>
      </c>
      <c r="BA660">
        <v>3</v>
      </c>
      <c r="BB660">
        <v>3</v>
      </c>
      <c r="BC660">
        <v>3</v>
      </c>
      <c r="BD660">
        <v>-99</v>
      </c>
      <c r="BE660">
        <v>-99</v>
      </c>
      <c r="BF660">
        <v>-99</v>
      </c>
      <c r="BG660">
        <v>-99</v>
      </c>
      <c r="BH660">
        <f t="shared" si="210"/>
        <v>3</v>
      </c>
      <c r="BI660" t="str">
        <f t="shared" si="211"/>
        <v/>
      </c>
      <c r="BJ660" t="str">
        <f t="shared" si="212"/>
        <v/>
      </c>
      <c r="BK660" t="str">
        <f t="shared" si="213"/>
        <v/>
      </c>
      <c r="BL660" t="str">
        <f t="shared" si="214"/>
        <v/>
      </c>
      <c r="BM660" t="str">
        <f t="shared" si="215"/>
        <v/>
      </c>
      <c r="BN660" t="str">
        <f t="shared" si="216"/>
        <v/>
      </c>
      <c r="BO660" t="str">
        <f t="shared" si="217"/>
        <v/>
      </c>
      <c r="BP660" t="str">
        <f t="shared" si="218"/>
        <v/>
      </c>
      <c r="BQ660" t="str">
        <f t="shared" si="219"/>
        <v/>
      </c>
      <c r="BR660" t="str">
        <f t="shared" si="220"/>
        <v/>
      </c>
      <c r="BS660" t="str">
        <f t="shared" si="221"/>
        <v/>
      </c>
      <c r="BT660" t="str">
        <f t="shared" si="222"/>
        <v/>
      </c>
      <c r="BU660" t="str">
        <f t="shared" si="223"/>
        <v/>
      </c>
      <c r="BV660" t="str">
        <f t="shared" si="224"/>
        <v/>
      </c>
      <c r="BW660">
        <f t="shared" si="225"/>
        <v>3</v>
      </c>
      <c r="BX660">
        <f t="shared" si="226"/>
        <v>1</v>
      </c>
      <c r="BY660">
        <f t="shared" si="227"/>
        <v>0</v>
      </c>
      <c r="BZ660">
        <f t="shared" si="228"/>
        <v>1</v>
      </c>
      <c r="CA660">
        <f t="shared" si="229"/>
        <v>1</v>
      </c>
      <c r="CB660">
        <f t="shared" si="230"/>
        <v>0</v>
      </c>
    </row>
    <row r="661" spans="1:80" x14ac:dyDescent="0.35">
      <c r="A661">
        <v>6.9199752999999999</v>
      </c>
      <c r="B661">
        <v>2010</v>
      </c>
      <c r="C661">
        <v>72</v>
      </c>
      <c r="D661">
        <v>0</v>
      </c>
      <c r="E661">
        <v>1</v>
      </c>
      <c r="F661">
        <v>3</v>
      </c>
      <c r="G661">
        <v>0</v>
      </c>
      <c r="H661">
        <v>48442</v>
      </c>
      <c r="I661">
        <v>6</v>
      </c>
      <c r="J661">
        <v>3</v>
      </c>
      <c r="K661">
        <v>233055</v>
      </c>
      <c r="L661">
        <v>1</v>
      </c>
      <c r="M661">
        <v>2</v>
      </c>
      <c r="N661">
        <v>1</v>
      </c>
      <c r="O661">
        <v>41071</v>
      </c>
      <c r="P661">
        <v>42823</v>
      </c>
      <c r="Q661">
        <v>5845</v>
      </c>
      <c r="R661">
        <v>4271</v>
      </c>
      <c r="S661">
        <v>4589</v>
      </c>
      <c r="T661">
        <v>5853</v>
      </c>
      <c r="U661">
        <v>44422</v>
      </c>
      <c r="V661">
        <v>9992</v>
      </c>
      <c r="W661">
        <v>2761</v>
      </c>
      <c r="X661">
        <v>5990</v>
      </c>
      <c r="Y661">
        <v>99812</v>
      </c>
      <c r="Z661">
        <v>4148</v>
      </c>
      <c r="AA661">
        <v>41401</v>
      </c>
      <c r="AB661" t="s">
        <v>162</v>
      </c>
      <c r="AC661">
        <v>78079</v>
      </c>
      <c r="AD661">
        <v>3768</v>
      </c>
      <c r="AE661">
        <v>3722</v>
      </c>
      <c r="AF661">
        <v>66</v>
      </c>
      <c r="AG661">
        <v>8872</v>
      </c>
      <c r="AH661">
        <v>8853</v>
      </c>
      <c r="AI661">
        <v>8856</v>
      </c>
      <c r="AJ661">
        <v>3607</v>
      </c>
      <c r="AK661">
        <v>46</v>
      </c>
      <c r="AL661">
        <v>40</v>
      </c>
      <c r="AM661">
        <v>24</v>
      </c>
      <c r="AN661">
        <v>9744</v>
      </c>
      <c r="AO661">
        <v>3720</v>
      </c>
      <c r="AP661">
        <v>9962</v>
      </c>
      <c r="AQ661">
        <v>8867</v>
      </c>
      <c r="AR661">
        <v>3897</v>
      </c>
      <c r="AS661">
        <v>3</v>
      </c>
      <c r="AT661">
        <v>3</v>
      </c>
      <c r="AU661">
        <v>3</v>
      </c>
      <c r="AV661">
        <v>3</v>
      </c>
      <c r="AW661">
        <v>3</v>
      </c>
      <c r="AX661">
        <v>3</v>
      </c>
      <c r="AY661">
        <v>3</v>
      </c>
      <c r="AZ661">
        <v>3</v>
      </c>
      <c r="BA661">
        <v>3</v>
      </c>
      <c r="BB661">
        <v>3</v>
      </c>
      <c r="BC661">
        <v>3</v>
      </c>
      <c r="BD661">
        <v>7</v>
      </c>
      <c r="BE661">
        <v>7</v>
      </c>
      <c r="BF661">
        <v>7</v>
      </c>
      <c r="BG661">
        <v>7</v>
      </c>
      <c r="BH661">
        <f t="shared" si="210"/>
        <v>3</v>
      </c>
      <c r="BI661" t="str">
        <f t="shared" si="211"/>
        <v/>
      </c>
      <c r="BJ661" t="str">
        <f t="shared" si="212"/>
        <v/>
      </c>
      <c r="BK661" t="str">
        <f t="shared" si="213"/>
        <v/>
      </c>
      <c r="BL661" t="str">
        <f t="shared" si="214"/>
        <v/>
      </c>
      <c r="BM661" t="str">
        <f t="shared" si="215"/>
        <v/>
      </c>
      <c r="BN661" t="str">
        <f t="shared" si="216"/>
        <v/>
      </c>
      <c r="BO661" t="str">
        <f t="shared" si="217"/>
        <v/>
      </c>
      <c r="BP661" t="str">
        <f t="shared" si="218"/>
        <v/>
      </c>
      <c r="BQ661" t="str">
        <f t="shared" si="219"/>
        <v/>
      </c>
      <c r="BR661" t="str">
        <f t="shared" si="220"/>
        <v/>
      </c>
      <c r="BS661" t="str">
        <f t="shared" si="221"/>
        <v/>
      </c>
      <c r="BT661" t="str">
        <f t="shared" si="222"/>
        <v/>
      </c>
      <c r="BU661" t="str">
        <f t="shared" si="223"/>
        <v/>
      </c>
      <c r="BV661" t="str">
        <f t="shared" si="224"/>
        <v/>
      </c>
      <c r="BW661">
        <f t="shared" si="225"/>
        <v>3</v>
      </c>
      <c r="BX661">
        <f t="shared" si="226"/>
        <v>1</v>
      </c>
      <c r="BY661">
        <f t="shared" si="227"/>
        <v>0</v>
      </c>
      <c r="BZ661">
        <f t="shared" si="228"/>
        <v>1</v>
      </c>
      <c r="CA661">
        <f t="shared" si="229"/>
        <v>1</v>
      </c>
      <c r="CB661">
        <f t="shared" si="230"/>
        <v>0</v>
      </c>
    </row>
    <row r="662" spans="1:80" x14ac:dyDescent="0.35">
      <c r="A662">
        <v>4.9374741000000002</v>
      </c>
      <c r="B662">
        <v>2010</v>
      </c>
      <c r="C662">
        <v>72</v>
      </c>
      <c r="D662">
        <v>0</v>
      </c>
      <c r="E662">
        <v>1</v>
      </c>
      <c r="F662">
        <v>3</v>
      </c>
      <c r="G662">
        <v>0</v>
      </c>
      <c r="H662">
        <v>49019</v>
      </c>
      <c r="I662">
        <v>4</v>
      </c>
      <c r="J662">
        <v>1</v>
      </c>
      <c r="K662">
        <v>102271</v>
      </c>
      <c r="L662">
        <v>3</v>
      </c>
      <c r="M662">
        <v>2</v>
      </c>
      <c r="N662">
        <v>1</v>
      </c>
      <c r="O662">
        <v>42823</v>
      </c>
      <c r="P662">
        <v>41071</v>
      </c>
      <c r="Q662">
        <v>41402</v>
      </c>
      <c r="R662">
        <v>9971</v>
      </c>
      <c r="S662">
        <v>4271</v>
      </c>
      <c r="T662">
        <v>4280</v>
      </c>
      <c r="U662" t="s">
        <v>115</v>
      </c>
      <c r="V662">
        <v>4019</v>
      </c>
      <c r="W662">
        <v>2724</v>
      </c>
      <c r="X662">
        <v>41401</v>
      </c>
      <c r="Y662">
        <v>4148</v>
      </c>
      <c r="Z662">
        <v>412</v>
      </c>
      <c r="AA662">
        <v>2875</v>
      </c>
      <c r="AB662">
        <v>4142</v>
      </c>
      <c r="AC662">
        <v>44020</v>
      </c>
      <c r="AD662">
        <v>3768</v>
      </c>
      <c r="AE662">
        <v>3723</v>
      </c>
      <c r="AF662">
        <v>66</v>
      </c>
      <c r="AG662">
        <v>3950</v>
      </c>
      <c r="AH662">
        <v>8853</v>
      </c>
      <c r="AI662">
        <v>8856</v>
      </c>
      <c r="AJ662">
        <v>3607</v>
      </c>
      <c r="AK662">
        <v>45</v>
      </c>
      <c r="AL662">
        <v>40</v>
      </c>
      <c r="AM662">
        <v>8842</v>
      </c>
      <c r="AN662">
        <v>8848</v>
      </c>
      <c r="AO662">
        <v>3990</v>
      </c>
      <c r="AP662">
        <v>45</v>
      </c>
      <c r="AQ662">
        <v>41</v>
      </c>
      <c r="AR662">
        <v>9920</v>
      </c>
      <c r="AS662">
        <v>3</v>
      </c>
      <c r="AT662">
        <v>3</v>
      </c>
      <c r="AU662">
        <v>3</v>
      </c>
      <c r="AV662">
        <v>4</v>
      </c>
      <c r="AW662">
        <v>3</v>
      </c>
      <c r="AX662">
        <v>3</v>
      </c>
      <c r="AY662">
        <v>3</v>
      </c>
      <c r="AZ662">
        <v>3</v>
      </c>
      <c r="BA662">
        <v>3</v>
      </c>
      <c r="BB662">
        <v>4</v>
      </c>
      <c r="BC662">
        <v>4</v>
      </c>
      <c r="BD662">
        <v>4</v>
      </c>
      <c r="BE662">
        <v>4</v>
      </c>
      <c r="BF662">
        <v>4</v>
      </c>
      <c r="BG662">
        <v>4</v>
      </c>
      <c r="BH662">
        <f t="shared" si="210"/>
        <v>3</v>
      </c>
      <c r="BI662" t="str">
        <f t="shared" si="211"/>
        <v/>
      </c>
      <c r="BJ662" t="str">
        <f t="shared" si="212"/>
        <v/>
      </c>
      <c r="BK662" t="str">
        <f t="shared" si="213"/>
        <v/>
      </c>
      <c r="BL662" t="str">
        <f t="shared" si="214"/>
        <v/>
      </c>
      <c r="BM662" t="str">
        <f t="shared" si="215"/>
        <v/>
      </c>
      <c r="BN662" t="str">
        <f t="shared" si="216"/>
        <v/>
      </c>
      <c r="BO662" t="str">
        <f t="shared" si="217"/>
        <v/>
      </c>
      <c r="BP662" t="str">
        <f t="shared" si="218"/>
        <v/>
      </c>
      <c r="BQ662" t="str">
        <f t="shared" si="219"/>
        <v/>
      </c>
      <c r="BR662" t="str">
        <f t="shared" si="220"/>
        <v/>
      </c>
      <c r="BS662" t="str">
        <f t="shared" si="221"/>
        <v/>
      </c>
      <c r="BT662" t="str">
        <f t="shared" si="222"/>
        <v/>
      </c>
      <c r="BU662" t="str">
        <f t="shared" si="223"/>
        <v/>
      </c>
      <c r="BV662" t="str">
        <f t="shared" si="224"/>
        <v/>
      </c>
      <c r="BW662">
        <f t="shared" si="225"/>
        <v>3</v>
      </c>
      <c r="BX662">
        <f t="shared" si="226"/>
        <v>1</v>
      </c>
      <c r="BY662">
        <f t="shared" si="227"/>
        <v>0</v>
      </c>
      <c r="BZ662">
        <f t="shared" si="228"/>
        <v>1</v>
      </c>
      <c r="CA662">
        <f t="shared" si="229"/>
        <v>1</v>
      </c>
      <c r="CB662">
        <f t="shared" si="230"/>
        <v>1</v>
      </c>
    </row>
    <row r="663" spans="1:80" x14ac:dyDescent="0.35">
      <c r="A663">
        <v>5.0364098999999998</v>
      </c>
      <c r="B663">
        <v>2010</v>
      </c>
      <c r="C663">
        <v>72</v>
      </c>
      <c r="D663">
        <v>0</v>
      </c>
      <c r="E663">
        <v>1</v>
      </c>
      <c r="F663">
        <v>4</v>
      </c>
      <c r="G663">
        <v>1</v>
      </c>
      <c r="H663">
        <v>55118</v>
      </c>
      <c r="I663">
        <v>3</v>
      </c>
      <c r="J663">
        <v>1</v>
      </c>
      <c r="K663">
        <v>77504</v>
      </c>
      <c r="L663">
        <v>2</v>
      </c>
      <c r="M663">
        <v>3</v>
      </c>
      <c r="N663">
        <v>2</v>
      </c>
      <c r="O663">
        <v>4271</v>
      </c>
      <c r="P663">
        <v>4280</v>
      </c>
      <c r="Q663">
        <v>4148</v>
      </c>
      <c r="R663">
        <v>4169</v>
      </c>
      <c r="S663">
        <v>42731</v>
      </c>
      <c r="T663" t="s">
        <v>68</v>
      </c>
      <c r="U663" t="s">
        <v>66</v>
      </c>
      <c r="V663" t="s">
        <v>83</v>
      </c>
      <c r="W663">
        <v>41401</v>
      </c>
      <c r="X663">
        <v>4240</v>
      </c>
      <c r="Y663">
        <v>4242</v>
      </c>
      <c r="Z663" t="s">
        <v>61</v>
      </c>
      <c r="AA663" t="s">
        <v>61</v>
      </c>
      <c r="AB663" t="s">
        <v>61</v>
      </c>
      <c r="AC663" t="s">
        <v>61</v>
      </c>
      <c r="AD663">
        <v>3768</v>
      </c>
      <c r="AE663">
        <v>3722</v>
      </c>
      <c r="AF663">
        <v>66</v>
      </c>
      <c r="AG663">
        <v>8853</v>
      </c>
      <c r="AH663">
        <v>8856</v>
      </c>
      <c r="AI663">
        <v>8842</v>
      </c>
      <c r="AJ663">
        <v>3607</v>
      </c>
      <c r="AK663">
        <v>41</v>
      </c>
      <c r="AL663">
        <v>46</v>
      </c>
      <c r="AM663" t="s">
        <v>62</v>
      </c>
      <c r="AN663" t="s">
        <v>62</v>
      </c>
      <c r="AO663" t="s">
        <v>62</v>
      </c>
      <c r="AP663" t="s">
        <v>62</v>
      </c>
      <c r="AQ663" t="s">
        <v>62</v>
      </c>
      <c r="AR663" t="s">
        <v>62</v>
      </c>
      <c r="AS663">
        <v>4</v>
      </c>
      <c r="AT663">
        <v>3</v>
      </c>
      <c r="AU663">
        <v>4</v>
      </c>
      <c r="AV663">
        <v>3</v>
      </c>
      <c r="AW663">
        <v>3</v>
      </c>
      <c r="AX663">
        <v>3</v>
      </c>
      <c r="AY663">
        <v>4</v>
      </c>
      <c r="AZ663">
        <v>4</v>
      </c>
      <c r="BA663">
        <v>4</v>
      </c>
      <c r="BB663">
        <v>-99</v>
      </c>
      <c r="BC663">
        <v>-99</v>
      </c>
      <c r="BD663">
        <v>-99</v>
      </c>
      <c r="BE663">
        <v>-99</v>
      </c>
      <c r="BF663">
        <v>-99</v>
      </c>
      <c r="BG663">
        <v>-99</v>
      </c>
      <c r="BH663">
        <f t="shared" si="210"/>
        <v>4</v>
      </c>
      <c r="BI663" t="str">
        <f t="shared" si="211"/>
        <v/>
      </c>
      <c r="BJ663" t="str">
        <f t="shared" si="212"/>
        <v/>
      </c>
      <c r="BK663" t="str">
        <f t="shared" si="213"/>
        <v/>
      </c>
      <c r="BL663" t="str">
        <f t="shared" si="214"/>
        <v/>
      </c>
      <c r="BM663" t="str">
        <f t="shared" si="215"/>
        <v/>
      </c>
      <c r="BN663" t="str">
        <f t="shared" si="216"/>
        <v/>
      </c>
      <c r="BO663" t="str">
        <f t="shared" si="217"/>
        <v/>
      </c>
      <c r="BP663" t="str">
        <f t="shared" si="218"/>
        <v/>
      </c>
      <c r="BQ663" t="str">
        <f t="shared" si="219"/>
        <v/>
      </c>
      <c r="BR663" t="str">
        <f t="shared" si="220"/>
        <v/>
      </c>
      <c r="BS663" t="str">
        <f t="shared" si="221"/>
        <v/>
      </c>
      <c r="BT663" t="str">
        <f t="shared" si="222"/>
        <v/>
      </c>
      <c r="BU663" t="str">
        <f t="shared" si="223"/>
        <v/>
      </c>
      <c r="BV663" t="str">
        <f t="shared" si="224"/>
        <v/>
      </c>
      <c r="BW663">
        <f t="shared" si="225"/>
        <v>4</v>
      </c>
      <c r="BX663">
        <f t="shared" si="226"/>
        <v>1</v>
      </c>
      <c r="BY663">
        <f t="shared" si="227"/>
        <v>0</v>
      </c>
      <c r="BZ663">
        <f t="shared" si="228"/>
        <v>0</v>
      </c>
      <c r="CA663">
        <f t="shared" si="229"/>
        <v>0</v>
      </c>
      <c r="CB663">
        <f t="shared" si="230"/>
        <v>1</v>
      </c>
    </row>
    <row r="664" spans="1:80" x14ac:dyDescent="0.35">
      <c r="A664">
        <v>4.6285534999999998</v>
      </c>
      <c r="B664">
        <v>2011</v>
      </c>
      <c r="C664">
        <v>72</v>
      </c>
      <c r="D664">
        <v>0</v>
      </c>
      <c r="E664">
        <v>1</v>
      </c>
      <c r="F664">
        <v>-9</v>
      </c>
      <c r="G664">
        <v>0</v>
      </c>
      <c r="H664">
        <v>12307</v>
      </c>
      <c r="I664">
        <v>7</v>
      </c>
      <c r="J664">
        <v>3</v>
      </c>
      <c r="K664">
        <v>212587</v>
      </c>
      <c r="L664">
        <v>1</v>
      </c>
      <c r="M664">
        <v>1</v>
      </c>
      <c r="N664">
        <v>6</v>
      </c>
      <c r="O664">
        <v>41401</v>
      </c>
      <c r="P664">
        <v>78551</v>
      </c>
      <c r="Q664">
        <v>42741</v>
      </c>
      <c r="R664">
        <v>4271</v>
      </c>
      <c r="S664">
        <v>4111</v>
      </c>
      <c r="T664">
        <v>42731</v>
      </c>
      <c r="U664" t="s">
        <v>61</v>
      </c>
      <c r="V664" t="s">
        <v>61</v>
      </c>
      <c r="W664" t="s">
        <v>61</v>
      </c>
      <c r="X664" t="s">
        <v>61</v>
      </c>
      <c r="Y664" t="s">
        <v>61</v>
      </c>
      <c r="Z664" t="s">
        <v>61</v>
      </c>
      <c r="AA664" t="s">
        <v>61</v>
      </c>
      <c r="AB664" t="s">
        <v>61</v>
      </c>
      <c r="AC664" t="s">
        <v>61</v>
      </c>
      <c r="AD664">
        <v>3768</v>
      </c>
      <c r="AE664">
        <v>3722</v>
      </c>
      <c r="AF664">
        <v>66</v>
      </c>
      <c r="AG664">
        <v>3607</v>
      </c>
      <c r="AH664">
        <v>8856</v>
      </c>
      <c r="AI664">
        <v>8853</v>
      </c>
      <c r="AJ664" t="s">
        <v>62</v>
      </c>
      <c r="AK664" t="s">
        <v>62</v>
      </c>
      <c r="AL664" t="s">
        <v>62</v>
      </c>
      <c r="AM664" t="s">
        <v>62</v>
      </c>
      <c r="AN664" t="s">
        <v>62</v>
      </c>
      <c r="AO664" t="s">
        <v>62</v>
      </c>
      <c r="AP664" t="s">
        <v>62</v>
      </c>
      <c r="AQ664" t="s">
        <v>62</v>
      </c>
      <c r="AR664" t="s">
        <v>62</v>
      </c>
      <c r="AS664">
        <v>5</v>
      </c>
      <c r="AT664">
        <v>5</v>
      </c>
      <c r="AU664">
        <v>5</v>
      </c>
      <c r="AV664">
        <v>5</v>
      </c>
      <c r="AW664">
        <v>5</v>
      </c>
      <c r="AX664">
        <v>5</v>
      </c>
      <c r="AY664">
        <v>-99</v>
      </c>
      <c r="AZ664">
        <v>-99</v>
      </c>
      <c r="BA664">
        <v>-99</v>
      </c>
      <c r="BB664">
        <v>-99</v>
      </c>
      <c r="BC664">
        <v>-99</v>
      </c>
      <c r="BD664">
        <v>-99</v>
      </c>
      <c r="BE664">
        <v>-99</v>
      </c>
      <c r="BF664">
        <v>-99</v>
      </c>
      <c r="BG664">
        <v>-99</v>
      </c>
      <c r="BH664">
        <f t="shared" si="210"/>
        <v>5</v>
      </c>
      <c r="BI664" t="str">
        <f t="shared" si="211"/>
        <v/>
      </c>
      <c r="BJ664" t="str">
        <f t="shared" si="212"/>
        <v/>
      </c>
      <c r="BK664" t="str">
        <f t="shared" si="213"/>
        <v/>
      </c>
      <c r="BL664" t="str">
        <f t="shared" si="214"/>
        <v/>
      </c>
      <c r="BM664" t="str">
        <f t="shared" si="215"/>
        <v/>
      </c>
      <c r="BN664" t="str">
        <f t="shared" si="216"/>
        <v/>
      </c>
      <c r="BO664" t="str">
        <f t="shared" si="217"/>
        <v/>
      </c>
      <c r="BP664" t="str">
        <f t="shared" si="218"/>
        <v/>
      </c>
      <c r="BQ664" t="str">
        <f t="shared" si="219"/>
        <v/>
      </c>
      <c r="BR664" t="str">
        <f t="shared" si="220"/>
        <v/>
      </c>
      <c r="BS664" t="str">
        <f t="shared" si="221"/>
        <v/>
      </c>
      <c r="BT664" t="str">
        <f t="shared" si="222"/>
        <v/>
      </c>
      <c r="BU664" t="str">
        <f t="shared" si="223"/>
        <v/>
      </c>
      <c r="BV664" t="str">
        <f t="shared" si="224"/>
        <v/>
      </c>
      <c r="BW664">
        <f t="shared" si="225"/>
        <v>5</v>
      </c>
      <c r="BX664">
        <f t="shared" si="226"/>
        <v>1</v>
      </c>
      <c r="BY664">
        <f t="shared" si="227"/>
        <v>1</v>
      </c>
      <c r="BZ664">
        <f t="shared" si="228"/>
        <v>0</v>
      </c>
      <c r="CA664">
        <f t="shared" si="229"/>
        <v>0</v>
      </c>
      <c r="CB664">
        <f t="shared" si="230"/>
        <v>0</v>
      </c>
    </row>
    <row r="665" spans="1:80" x14ac:dyDescent="0.35">
      <c r="A665">
        <v>4.9331503999999997</v>
      </c>
      <c r="B665">
        <v>2011</v>
      </c>
      <c r="C665">
        <v>72</v>
      </c>
      <c r="D665">
        <v>0</v>
      </c>
      <c r="E665">
        <v>1</v>
      </c>
      <c r="F665">
        <v>-9</v>
      </c>
      <c r="G665">
        <v>0</v>
      </c>
      <c r="H665">
        <v>12340</v>
      </c>
      <c r="I665">
        <v>16</v>
      </c>
      <c r="J665">
        <v>1</v>
      </c>
      <c r="K665">
        <v>367960</v>
      </c>
      <c r="L665">
        <v>2</v>
      </c>
      <c r="M665">
        <v>1</v>
      </c>
      <c r="N665">
        <v>5</v>
      </c>
      <c r="O665">
        <v>72992</v>
      </c>
      <c r="P665">
        <v>29632</v>
      </c>
      <c r="Q665">
        <v>41401</v>
      </c>
      <c r="R665" t="s">
        <v>75</v>
      </c>
      <c r="S665">
        <v>79092</v>
      </c>
      <c r="T665">
        <v>42731</v>
      </c>
      <c r="U665" t="s">
        <v>68</v>
      </c>
      <c r="V665">
        <v>3384</v>
      </c>
      <c r="W665">
        <v>4019</v>
      </c>
      <c r="X665">
        <v>2949</v>
      </c>
      <c r="Y665">
        <v>30000</v>
      </c>
      <c r="Z665">
        <v>7291</v>
      </c>
      <c r="AA665">
        <v>72400</v>
      </c>
      <c r="AB665">
        <v>2859</v>
      </c>
      <c r="AC665">
        <v>3963</v>
      </c>
      <c r="AD665">
        <v>66</v>
      </c>
      <c r="AE665">
        <v>3768</v>
      </c>
      <c r="AF665">
        <v>8604</v>
      </c>
      <c r="AG665">
        <v>9907</v>
      </c>
      <c r="AH665">
        <v>9904</v>
      </c>
      <c r="AI665">
        <v>3722</v>
      </c>
      <c r="AJ665">
        <v>8853</v>
      </c>
      <c r="AK665">
        <v>8842</v>
      </c>
      <c r="AL665">
        <v>8856</v>
      </c>
      <c r="AM665">
        <v>3607</v>
      </c>
      <c r="AN665">
        <v>46</v>
      </c>
      <c r="AO665">
        <v>40</v>
      </c>
      <c r="AP665">
        <v>8856</v>
      </c>
      <c r="AQ665" t="s">
        <v>62</v>
      </c>
      <c r="AR665" t="s">
        <v>62</v>
      </c>
      <c r="AS665">
        <v>5</v>
      </c>
      <c r="AT665">
        <v>5</v>
      </c>
      <c r="AU665">
        <v>0</v>
      </c>
      <c r="AV665">
        <v>0</v>
      </c>
      <c r="AW665">
        <v>1</v>
      </c>
      <c r="AX665">
        <v>4</v>
      </c>
      <c r="AY665">
        <v>4</v>
      </c>
      <c r="AZ665">
        <v>4</v>
      </c>
      <c r="BA665">
        <v>4</v>
      </c>
      <c r="BB665">
        <v>5</v>
      </c>
      <c r="BC665">
        <v>5</v>
      </c>
      <c r="BD665">
        <v>5</v>
      </c>
      <c r="BE665">
        <v>5</v>
      </c>
      <c r="BF665">
        <v>-99</v>
      </c>
      <c r="BG665">
        <v>-99</v>
      </c>
      <c r="BH665" t="str">
        <f t="shared" si="210"/>
        <v/>
      </c>
      <c r="BI665">
        <f t="shared" si="211"/>
        <v>5</v>
      </c>
      <c r="BJ665" t="str">
        <f t="shared" si="212"/>
        <v/>
      </c>
      <c r="BK665" t="str">
        <f t="shared" si="213"/>
        <v/>
      </c>
      <c r="BL665" t="str">
        <f t="shared" si="214"/>
        <v/>
      </c>
      <c r="BM665" t="str">
        <f t="shared" si="215"/>
        <v/>
      </c>
      <c r="BN665" t="str">
        <f t="shared" si="216"/>
        <v/>
      </c>
      <c r="BO665" t="str">
        <f t="shared" si="217"/>
        <v/>
      </c>
      <c r="BP665" t="str">
        <f t="shared" si="218"/>
        <v/>
      </c>
      <c r="BQ665" t="str">
        <f t="shared" si="219"/>
        <v/>
      </c>
      <c r="BR665" t="str">
        <f t="shared" si="220"/>
        <v/>
      </c>
      <c r="BS665" t="str">
        <f t="shared" si="221"/>
        <v/>
      </c>
      <c r="BT665" t="str">
        <f t="shared" si="222"/>
        <v/>
      </c>
      <c r="BU665" t="str">
        <f t="shared" si="223"/>
        <v/>
      </c>
      <c r="BV665" t="str">
        <f t="shared" si="224"/>
        <v/>
      </c>
      <c r="BW665">
        <f t="shared" si="225"/>
        <v>5</v>
      </c>
      <c r="BX665">
        <f t="shared" si="226"/>
        <v>1</v>
      </c>
      <c r="BY665">
        <f t="shared" si="227"/>
        <v>0</v>
      </c>
      <c r="BZ665">
        <f t="shared" si="228"/>
        <v>0</v>
      </c>
      <c r="CA665">
        <f t="shared" si="229"/>
        <v>0</v>
      </c>
      <c r="CB665">
        <f t="shared" si="230"/>
        <v>0</v>
      </c>
    </row>
    <row r="666" spans="1:80" x14ac:dyDescent="0.35">
      <c r="A666">
        <v>4.4627672</v>
      </c>
      <c r="B666">
        <v>2011</v>
      </c>
      <c r="C666">
        <v>72</v>
      </c>
      <c r="D666">
        <v>0</v>
      </c>
      <c r="E666">
        <v>1</v>
      </c>
      <c r="F666">
        <v>3</v>
      </c>
      <c r="G666">
        <v>0</v>
      </c>
      <c r="H666">
        <v>21028</v>
      </c>
      <c r="I666">
        <v>10</v>
      </c>
      <c r="J666">
        <v>1</v>
      </c>
      <c r="K666">
        <v>173450</v>
      </c>
      <c r="L666">
        <v>3</v>
      </c>
      <c r="M666">
        <v>1</v>
      </c>
      <c r="N666">
        <v>1</v>
      </c>
      <c r="O666">
        <v>4241</v>
      </c>
      <c r="P666">
        <v>42833</v>
      </c>
      <c r="Q666">
        <v>2875</v>
      </c>
      <c r="R666">
        <v>2761</v>
      </c>
      <c r="S666">
        <v>4111</v>
      </c>
      <c r="T666">
        <v>5990</v>
      </c>
      <c r="U666">
        <v>4168</v>
      </c>
      <c r="V666">
        <v>41401</v>
      </c>
      <c r="W666">
        <v>4280</v>
      </c>
      <c r="X666">
        <v>2859</v>
      </c>
      <c r="Y666">
        <v>4149</v>
      </c>
      <c r="Z666" t="s">
        <v>175</v>
      </c>
      <c r="AA666">
        <v>4019</v>
      </c>
      <c r="AB666">
        <v>42789</v>
      </c>
      <c r="AC666">
        <v>2449</v>
      </c>
      <c r="AD666">
        <v>3768</v>
      </c>
      <c r="AE666">
        <v>3722</v>
      </c>
      <c r="AF666">
        <v>3596</v>
      </c>
      <c r="AG666">
        <v>66</v>
      </c>
      <c r="AH666">
        <v>41</v>
      </c>
      <c r="AI666">
        <v>46</v>
      </c>
      <c r="AJ666">
        <v>3607</v>
      </c>
      <c r="AK666">
        <v>9904</v>
      </c>
      <c r="AL666" t="s">
        <v>62</v>
      </c>
      <c r="AM666" t="s">
        <v>62</v>
      </c>
      <c r="AN666" t="s">
        <v>62</v>
      </c>
      <c r="AO666" t="s">
        <v>62</v>
      </c>
      <c r="AP666" t="s">
        <v>62</v>
      </c>
      <c r="AQ666" t="s">
        <v>62</v>
      </c>
      <c r="AR666" t="s">
        <v>62</v>
      </c>
      <c r="AS666">
        <v>6</v>
      </c>
      <c r="AT666">
        <v>6</v>
      </c>
      <c r="AU666">
        <v>6</v>
      </c>
      <c r="AV666">
        <v>6</v>
      </c>
      <c r="AW666">
        <v>6</v>
      </c>
      <c r="AX666">
        <v>6</v>
      </c>
      <c r="AY666">
        <v>6</v>
      </c>
      <c r="AZ666">
        <v>5</v>
      </c>
      <c r="BA666">
        <v>-99</v>
      </c>
      <c r="BB666">
        <v>-99</v>
      </c>
      <c r="BC666">
        <v>-99</v>
      </c>
      <c r="BD666">
        <v>-99</v>
      </c>
      <c r="BE666">
        <v>-99</v>
      </c>
      <c r="BF666">
        <v>-99</v>
      </c>
      <c r="BG666">
        <v>-99</v>
      </c>
      <c r="BH666">
        <f t="shared" si="210"/>
        <v>6</v>
      </c>
      <c r="BI666" t="str">
        <f t="shared" si="211"/>
        <v/>
      </c>
      <c r="BJ666" t="str">
        <f t="shared" si="212"/>
        <v/>
      </c>
      <c r="BK666" t="str">
        <f t="shared" si="213"/>
        <v/>
      </c>
      <c r="BL666" t="str">
        <f t="shared" si="214"/>
        <v/>
      </c>
      <c r="BM666" t="str">
        <f t="shared" si="215"/>
        <v/>
      </c>
      <c r="BN666" t="str">
        <f t="shared" si="216"/>
        <v/>
      </c>
      <c r="BO666" t="str">
        <f t="shared" si="217"/>
        <v/>
      </c>
      <c r="BP666" t="str">
        <f t="shared" si="218"/>
        <v/>
      </c>
      <c r="BQ666" t="str">
        <f t="shared" si="219"/>
        <v/>
      </c>
      <c r="BR666" t="str">
        <f t="shared" si="220"/>
        <v/>
      </c>
      <c r="BS666" t="str">
        <f t="shared" si="221"/>
        <v/>
      </c>
      <c r="BT666" t="str">
        <f t="shared" si="222"/>
        <v/>
      </c>
      <c r="BU666" t="str">
        <f t="shared" si="223"/>
        <v/>
      </c>
      <c r="BV666" t="str">
        <f t="shared" si="224"/>
        <v/>
      </c>
      <c r="BW666">
        <f t="shared" si="225"/>
        <v>6</v>
      </c>
      <c r="BX666">
        <f t="shared" si="226"/>
        <v>1</v>
      </c>
      <c r="BY666">
        <f t="shared" si="227"/>
        <v>0</v>
      </c>
      <c r="BZ666">
        <f t="shared" si="228"/>
        <v>0</v>
      </c>
      <c r="CA666">
        <f t="shared" si="229"/>
        <v>0</v>
      </c>
      <c r="CB666">
        <f t="shared" si="230"/>
        <v>1</v>
      </c>
    </row>
    <row r="667" spans="1:80" x14ac:dyDescent="0.35">
      <c r="A667">
        <v>4.6285534999999998</v>
      </c>
      <c r="B667">
        <v>2011</v>
      </c>
      <c r="C667">
        <v>72</v>
      </c>
      <c r="D667">
        <v>1</v>
      </c>
      <c r="E667">
        <v>1</v>
      </c>
      <c r="F667">
        <v>6</v>
      </c>
      <c r="G667">
        <v>0</v>
      </c>
      <c r="H667">
        <v>24085</v>
      </c>
      <c r="I667">
        <v>54</v>
      </c>
      <c r="J667">
        <v>1</v>
      </c>
      <c r="K667">
        <v>398097</v>
      </c>
      <c r="L667">
        <v>3</v>
      </c>
      <c r="M667">
        <v>2</v>
      </c>
      <c r="N667">
        <v>20</v>
      </c>
      <c r="O667">
        <v>4271</v>
      </c>
      <c r="P667">
        <v>42</v>
      </c>
      <c r="Q667">
        <v>4254</v>
      </c>
      <c r="R667">
        <v>41401</v>
      </c>
      <c r="S667">
        <v>3051</v>
      </c>
      <c r="T667">
        <v>42731</v>
      </c>
      <c r="U667">
        <v>4139</v>
      </c>
      <c r="V667">
        <v>42989</v>
      </c>
      <c r="W667">
        <v>2724</v>
      </c>
      <c r="X667">
        <v>3004</v>
      </c>
      <c r="Y667" t="s">
        <v>61</v>
      </c>
      <c r="Z667" t="s">
        <v>61</v>
      </c>
      <c r="AA667" t="s">
        <v>61</v>
      </c>
      <c r="AB667" t="s">
        <v>61</v>
      </c>
      <c r="AC667" t="s">
        <v>61</v>
      </c>
      <c r="AD667">
        <v>3794</v>
      </c>
      <c r="AE667">
        <v>3768</v>
      </c>
      <c r="AF667">
        <v>3723</v>
      </c>
      <c r="AG667">
        <v>66</v>
      </c>
      <c r="AH667">
        <v>3607</v>
      </c>
      <c r="AI667">
        <v>3606</v>
      </c>
      <c r="AJ667" t="s">
        <v>62</v>
      </c>
      <c r="AK667" t="s">
        <v>62</v>
      </c>
      <c r="AL667" t="s">
        <v>62</v>
      </c>
      <c r="AM667" t="s">
        <v>62</v>
      </c>
      <c r="AN667" t="s">
        <v>62</v>
      </c>
      <c r="AO667" t="s">
        <v>62</v>
      </c>
      <c r="AP667" t="s">
        <v>62</v>
      </c>
      <c r="AQ667" t="s">
        <v>62</v>
      </c>
      <c r="AR667" t="s">
        <v>62</v>
      </c>
      <c r="AS667">
        <v>9</v>
      </c>
      <c r="AT667">
        <v>7</v>
      </c>
      <c r="AU667">
        <v>1</v>
      </c>
      <c r="AV667">
        <v>7</v>
      </c>
      <c r="AW667">
        <v>7</v>
      </c>
      <c r="AX667">
        <v>7</v>
      </c>
      <c r="AY667">
        <v>-99</v>
      </c>
      <c r="AZ667">
        <v>-99</v>
      </c>
      <c r="BA667">
        <v>-99</v>
      </c>
      <c r="BB667">
        <v>-99</v>
      </c>
      <c r="BC667">
        <v>-99</v>
      </c>
      <c r="BD667">
        <v>-99</v>
      </c>
      <c r="BE667">
        <v>-99</v>
      </c>
      <c r="BF667">
        <v>-99</v>
      </c>
      <c r="BG667">
        <v>-99</v>
      </c>
      <c r="BH667" t="str">
        <f t="shared" si="210"/>
        <v/>
      </c>
      <c r="BI667">
        <f t="shared" si="211"/>
        <v>7</v>
      </c>
      <c r="BJ667" t="str">
        <f t="shared" si="212"/>
        <v/>
      </c>
      <c r="BK667" t="str">
        <f t="shared" si="213"/>
        <v/>
      </c>
      <c r="BL667" t="str">
        <f t="shared" si="214"/>
        <v/>
      </c>
      <c r="BM667" t="str">
        <f t="shared" si="215"/>
        <v/>
      </c>
      <c r="BN667" t="str">
        <f t="shared" si="216"/>
        <v/>
      </c>
      <c r="BO667" t="str">
        <f t="shared" si="217"/>
        <v/>
      </c>
      <c r="BP667" t="str">
        <f t="shared" si="218"/>
        <v/>
      </c>
      <c r="BQ667" t="str">
        <f t="shared" si="219"/>
        <v/>
      </c>
      <c r="BR667" t="str">
        <f t="shared" si="220"/>
        <v/>
      </c>
      <c r="BS667" t="str">
        <f t="shared" si="221"/>
        <v/>
      </c>
      <c r="BT667" t="str">
        <f t="shared" si="222"/>
        <v/>
      </c>
      <c r="BU667" t="str">
        <f t="shared" si="223"/>
        <v/>
      </c>
      <c r="BV667" t="str">
        <f t="shared" si="224"/>
        <v/>
      </c>
      <c r="BW667">
        <f t="shared" si="225"/>
        <v>7</v>
      </c>
      <c r="BX667">
        <f t="shared" si="226"/>
        <v>1</v>
      </c>
      <c r="BY667">
        <f t="shared" si="227"/>
        <v>0</v>
      </c>
      <c r="BZ667">
        <f t="shared" si="228"/>
        <v>0</v>
      </c>
      <c r="CA667">
        <f t="shared" si="229"/>
        <v>0</v>
      </c>
      <c r="CB667">
        <f t="shared" si="230"/>
        <v>0</v>
      </c>
    </row>
    <row r="668" spans="1:80" x14ac:dyDescent="0.35">
      <c r="A668">
        <v>4.5205622999999999</v>
      </c>
      <c r="B668">
        <v>2011</v>
      </c>
      <c r="C668">
        <v>72</v>
      </c>
      <c r="D668">
        <v>0</v>
      </c>
      <c r="E668">
        <v>1</v>
      </c>
      <c r="F668">
        <v>-9</v>
      </c>
      <c r="G668">
        <v>0</v>
      </c>
      <c r="H668">
        <v>26022</v>
      </c>
      <c r="I668">
        <v>5</v>
      </c>
      <c r="J668">
        <v>-9</v>
      </c>
      <c r="K668">
        <v>109651</v>
      </c>
      <c r="L668">
        <v>2</v>
      </c>
      <c r="M668">
        <v>2</v>
      </c>
      <c r="N668">
        <v>1</v>
      </c>
      <c r="O668">
        <v>42821</v>
      </c>
      <c r="P668">
        <v>4254</v>
      </c>
      <c r="Q668">
        <v>99812</v>
      </c>
      <c r="R668">
        <v>44422</v>
      </c>
      <c r="S668">
        <v>4280</v>
      </c>
      <c r="T668">
        <v>4139</v>
      </c>
      <c r="U668">
        <v>4240</v>
      </c>
      <c r="V668">
        <v>44329</v>
      </c>
      <c r="W668">
        <v>79439</v>
      </c>
      <c r="X668">
        <v>25000</v>
      </c>
      <c r="Y668">
        <v>2724</v>
      </c>
      <c r="Z668">
        <v>41401</v>
      </c>
      <c r="AA668">
        <v>4422</v>
      </c>
      <c r="AB668">
        <v>4168</v>
      </c>
      <c r="AC668">
        <v>4019</v>
      </c>
      <c r="AD668">
        <v>3768</v>
      </c>
      <c r="AE668">
        <v>3723</v>
      </c>
      <c r="AF668">
        <v>66</v>
      </c>
      <c r="AG668">
        <v>3950</v>
      </c>
      <c r="AH668">
        <v>3979</v>
      </c>
      <c r="AI668">
        <v>8853</v>
      </c>
      <c r="AJ668">
        <v>8856</v>
      </c>
      <c r="AK668">
        <v>3723</v>
      </c>
      <c r="AL668">
        <v>8856</v>
      </c>
      <c r="AM668">
        <v>8848</v>
      </c>
      <c r="AN668">
        <v>3964</v>
      </c>
      <c r="AO668">
        <v>9744</v>
      </c>
      <c r="AP668">
        <v>3607</v>
      </c>
      <c r="AQ668">
        <v>3606</v>
      </c>
      <c r="AR668">
        <v>42</v>
      </c>
      <c r="AS668">
        <v>8</v>
      </c>
      <c r="AT668">
        <v>8</v>
      </c>
      <c r="AU668">
        <v>8</v>
      </c>
      <c r="AV668">
        <v>8</v>
      </c>
      <c r="AW668">
        <v>8</v>
      </c>
      <c r="AX668">
        <v>8</v>
      </c>
      <c r="AY668">
        <v>8</v>
      </c>
      <c r="AZ668">
        <v>8</v>
      </c>
      <c r="BA668">
        <v>8</v>
      </c>
      <c r="BB668">
        <v>8</v>
      </c>
      <c r="BC668">
        <v>8</v>
      </c>
      <c r="BD668">
        <v>8</v>
      </c>
      <c r="BE668">
        <v>8</v>
      </c>
      <c r="BF668">
        <v>8</v>
      </c>
      <c r="BG668">
        <v>8</v>
      </c>
      <c r="BH668">
        <f t="shared" si="210"/>
        <v>8</v>
      </c>
      <c r="BI668" t="str">
        <f t="shared" si="211"/>
        <v/>
      </c>
      <c r="BJ668" t="str">
        <f t="shared" si="212"/>
        <v/>
      </c>
      <c r="BK668" t="str">
        <f t="shared" si="213"/>
        <v/>
      </c>
      <c r="BL668" t="str">
        <f t="shared" si="214"/>
        <v/>
      </c>
      <c r="BM668" t="str">
        <f t="shared" si="215"/>
        <v/>
      </c>
      <c r="BN668" t="str">
        <f t="shared" si="216"/>
        <v/>
      </c>
      <c r="BO668" t="str">
        <f t="shared" si="217"/>
        <v/>
      </c>
      <c r="BP668" t="str">
        <f t="shared" si="218"/>
        <v/>
      </c>
      <c r="BQ668" t="str">
        <f t="shared" si="219"/>
        <v/>
      </c>
      <c r="BR668" t="str">
        <f t="shared" si="220"/>
        <v/>
      </c>
      <c r="BS668" t="str">
        <f t="shared" si="221"/>
        <v/>
      </c>
      <c r="BT668" t="str">
        <f t="shared" si="222"/>
        <v/>
      </c>
      <c r="BU668" t="str">
        <f t="shared" si="223"/>
        <v/>
      </c>
      <c r="BV668" t="str">
        <f t="shared" si="224"/>
        <v/>
      </c>
      <c r="BW668">
        <f t="shared" si="225"/>
        <v>8</v>
      </c>
      <c r="BX668">
        <f t="shared" si="226"/>
        <v>1</v>
      </c>
      <c r="BY668">
        <f t="shared" si="227"/>
        <v>0</v>
      </c>
      <c r="BZ668">
        <f t="shared" si="228"/>
        <v>0</v>
      </c>
      <c r="CA668">
        <f t="shared" si="229"/>
        <v>0</v>
      </c>
      <c r="CB668">
        <f t="shared" si="230"/>
        <v>1</v>
      </c>
    </row>
    <row r="669" spans="1:80" x14ac:dyDescent="0.35">
      <c r="A669">
        <v>4.6516884000000003</v>
      </c>
      <c r="B669">
        <v>2011</v>
      </c>
      <c r="C669">
        <v>72</v>
      </c>
      <c r="D669">
        <v>0</v>
      </c>
      <c r="E669">
        <v>1</v>
      </c>
      <c r="F669">
        <v>3</v>
      </c>
      <c r="G669">
        <v>1</v>
      </c>
      <c r="H669">
        <v>29088</v>
      </c>
      <c r="I669">
        <v>8</v>
      </c>
      <c r="J669">
        <v>1</v>
      </c>
      <c r="K669">
        <v>161322</v>
      </c>
      <c r="L669">
        <v>2</v>
      </c>
      <c r="M669">
        <v>1</v>
      </c>
      <c r="N669">
        <v>5</v>
      </c>
      <c r="O669">
        <v>4271</v>
      </c>
      <c r="P669">
        <v>51881</v>
      </c>
      <c r="Q669">
        <v>570</v>
      </c>
      <c r="R669">
        <v>5845</v>
      </c>
      <c r="S669">
        <v>389</v>
      </c>
      <c r="T669">
        <v>4258</v>
      </c>
      <c r="U669">
        <v>5849</v>
      </c>
      <c r="V669">
        <v>9982</v>
      </c>
      <c r="W669">
        <v>5789</v>
      </c>
      <c r="X669">
        <v>9980</v>
      </c>
      <c r="Y669">
        <v>135</v>
      </c>
      <c r="Z669">
        <v>5178</v>
      </c>
      <c r="AA669">
        <v>78551</v>
      </c>
      <c r="AB669">
        <v>4240</v>
      </c>
      <c r="AC669">
        <v>4269</v>
      </c>
      <c r="AD669">
        <v>3768</v>
      </c>
      <c r="AE669">
        <v>3726</v>
      </c>
      <c r="AF669">
        <v>3712</v>
      </c>
      <c r="AG669">
        <v>3734</v>
      </c>
      <c r="AH669">
        <v>3749</v>
      </c>
      <c r="AI669">
        <v>3808</v>
      </c>
      <c r="AJ669" t="s">
        <v>62</v>
      </c>
      <c r="AK669" t="s">
        <v>62</v>
      </c>
      <c r="AL669" t="s">
        <v>62</v>
      </c>
      <c r="AM669" t="s">
        <v>62</v>
      </c>
      <c r="AN669" t="s">
        <v>62</v>
      </c>
      <c r="AO669" t="s">
        <v>62</v>
      </c>
      <c r="AP669" t="s">
        <v>62</v>
      </c>
      <c r="AQ669" t="s">
        <v>62</v>
      </c>
      <c r="AR669" t="s">
        <v>62</v>
      </c>
      <c r="AS669">
        <v>8</v>
      </c>
      <c r="AT669">
        <v>8</v>
      </c>
      <c r="AU669">
        <v>8</v>
      </c>
      <c r="AV669">
        <v>8</v>
      </c>
      <c r="AW669">
        <v>8</v>
      </c>
      <c r="AX669">
        <v>12</v>
      </c>
      <c r="AY669">
        <v>-99</v>
      </c>
      <c r="AZ669">
        <v>-99</v>
      </c>
      <c r="BA669">
        <v>-99</v>
      </c>
      <c r="BB669">
        <v>-99</v>
      </c>
      <c r="BC669">
        <v>-99</v>
      </c>
      <c r="BD669">
        <v>-99</v>
      </c>
      <c r="BE669">
        <v>-99</v>
      </c>
      <c r="BF669">
        <v>-99</v>
      </c>
      <c r="BG669">
        <v>-99</v>
      </c>
      <c r="BH669">
        <f t="shared" si="210"/>
        <v>8</v>
      </c>
      <c r="BI669" t="str">
        <f t="shared" si="211"/>
        <v/>
      </c>
      <c r="BJ669" t="str">
        <f t="shared" si="212"/>
        <v/>
      </c>
      <c r="BK669" t="str">
        <f t="shared" si="213"/>
        <v/>
      </c>
      <c r="BL669" t="str">
        <f t="shared" si="214"/>
        <v/>
      </c>
      <c r="BM669" t="str">
        <f t="shared" si="215"/>
        <v/>
      </c>
      <c r="BN669" t="str">
        <f t="shared" si="216"/>
        <v/>
      </c>
      <c r="BO669" t="str">
        <f t="shared" si="217"/>
        <v/>
      </c>
      <c r="BP669" t="str">
        <f t="shared" si="218"/>
        <v/>
      </c>
      <c r="BQ669" t="str">
        <f t="shared" si="219"/>
        <v/>
      </c>
      <c r="BR669" t="str">
        <f t="shared" si="220"/>
        <v/>
      </c>
      <c r="BS669" t="str">
        <f t="shared" si="221"/>
        <v/>
      </c>
      <c r="BT669" t="str">
        <f t="shared" si="222"/>
        <v/>
      </c>
      <c r="BU669" t="str">
        <f t="shared" si="223"/>
        <v/>
      </c>
      <c r="BV669" t="str">
        <f t="shared" si="224"/>
        <v/>
      </c>
      <c r="BW669">
        <f t="shared" si="225"/>
        <v>8</v>
      </c>
      <c r="BX669">
        <f t="shared" si="226"/>
        <v>0</v>
      </c>
      <c r="BY669">
        <f t="shared" si="227"/>
        <v>1</v>
      </c>
      <c r="BZ669">
        <f t="shared" si="228"/>
        <v>0</v>
      </c>
      <c r="CA669">
        <f t="shared" si="229"/>
        <v>0</v>
      </c>
      <c r="CB669">
        <f t="shared" si="230"/>
        <v>0</v>
      </c>
    </row>
    <row r="670" spans="1:80" x14ac:dyDescent="0.35">
      <c r="A670">
        <v>4.6285534999999998</v>
      </c>
      <c r="B670">
        <v>2011</v>
      </c>
      <c r="C670">
        <v>72</v>
      </c>
      <c r="D670">
        <v>1</v>
      </c>
      <c r="E670">
        <v>1</v>
      </c>
      <c r="F670">
        <v>1</v>
      </c>
      <c r="G670">
        <v>0</v>
      </c>
      <c r="H670">
        <v>37016</v>
      </c>
      <c r="I670">
        <v>0</v>
      </c>
      <c r="J670">
        <v>1</v>
      </c>
      <c r="K670">
        <v>98085</v>
      </c>
      <c r="L670">
        <v>1</v>
      </c>
      <c r="M670">
        <v>1</v>
      </c>
      <c r="N670">
        <v>20</v>
      </c>
      <c r="O670">
        <v>41401</v>
      </c>
      <c r="P670">
        <v>49121</v>
      </c>
      <c r="Q670">
        <v>25062</v>
      </c>
      <c r="R670">
        <v>3572</v>
      </c>
      <c r="S670">
        <v>5363</v>
      </c>
      <c r="T670">
        <v>99939</v>
      </c>
      <c r="U670">
        <v>6824</v>
      </c>
      <c r="V670">
        <v>38911</v>
      </c>
      <c r="W670" t="s">
        <v>75</v>
      </c>
      <c r="X670">
        <v>4019</v>
      </c>
      <c r="Y670">
        <v>2720</v>
      </c>
      <c r="Z670" t="s">
        <v>65</v>
      </c>
      <c r="AA670" t="s">
        <v>118</v>
      </c>
      <c r="AB670">
        <v>43310</v>
      </c>
      <c r="AC670">
        <v>38830</v>
      </c>
      <c r="AD670">
        <v>3768</v>
      </c>
      <c r="AE670">
        <v>8856</v>
      </c>
      <c r="AF670">
        <v>66</v>
      </c>
      <c r="AG670">
        <v>46</v>
      </c>
      <c r="AH670">
        <v>40</v>
      </c>
      <c r="AI670">
        <v>24</v>
      </c>
      <c r="AJ670">
        <v>4516</v>
      </c>
      <c r="AK670">
        <v>9541</v>
      </c>
      <c r="AL670">
        <v>9923</v>
      </c>
      <c r="AM670" t="s">
        <v>62</v>
      </c>
      <c r="AN670" t="s">
        <v>62</v>
      </c>
      <c r="AO670" t="s">
        <v>62</v>
      </c>
      <c r="AP670" t="s">
        <v>62</v>
      </c>
      <c r="AQ670" t="s">
        <v>62</v>
      </c>
      <c r="AR670" t="s">
        <v>62</v>
      </c>
      <c r="AS670">
        <v>14</v>
      </c>
      <c r="AT670">
        <v>7</v>
      </c>
      <c r="AU670">
        <v>14</v>
      </c>
      <c r="AV670">
        <v>14</v>
      </c>
      <c r="AW670">
        <v>14</v>
      </c>
      <c r="AX670">
        <v>7</v>
      </c>
      <c r="AY670">
        <v>20</v>
      </c>
      <c r="AZ670">
        <v>4</v>
      </c>
      <c r="BA670">
        <v>1</v>
      </c>
      <c r="BB670">
        <v>-99</v>
      </c>
      <c r="BC670">
        <v>-99</v>
      </c>
      <c r="BD670">
        <v>-99</v>
      </c>
      <c r="BE670">
        <v>-99</v>
      </c>
      <c r="BF670">
        <v>-99</v>
      </c>
      <c r="BG670">
        <v>-99</v>
      </c>
      <c r="BH670">
        <f t="shared" si="210"/>
        <v>14</v>
      </c>
      <c r="BI670" t="str">
        <f t="shared" si="211"/>
        <v/>
      </c>
      <c r="BJ670" t="str">
        <f t="shared" si="212"/>
        <v/>
      </c>
      <c r="BK670" t="str">
        <f t="shared" si="213"/>
        <v/>
      </c>
      <c r="BL670" t="str">
        <f t="shared" si="214"/>
        <v/>
      </c>
      <c r="BM670" t="str">
        <f t="shared" si="215"/>
        <v/>
      </c>
      <c r="BN670" t="str">
        <f t="shared" si="216"/>
        <v/>
      </c>
      <c r="BO670" t="str">
        <f t="shared" si="217"/>
        <v/>
      </c>
      <c r="BP670" t="str">
        <f t="shared" si="218"/>
        <v/>
      </c>
      <c r="BQ670" t="str">
        <f t="shared" si="219"/>
        <v/>
      </c>
      <c r="BR670" t="str">
        <f t="shared" si="220"/>
        <v/>
      </c>
      <c r="BS670" t="str">
        <f t="shared" si="221"/>
        <v/>
      </c>
      <c r="BT670" t="str">
        <f t="shared" si="222"/>
        <v/>
      </c>
      <c r="BU670" t="str">
        <f t="shared" si="223"/>
        <v/>
      </c>
      <c r="BV670" t="str">
        <f t="shared" si="224"/>
        <v/>
      </c>
      <c r="BW670">
        <f t="shared" si="225"/>
        <v>14</v>
      </c>
      <c r="BX670">
        <f t="shared" si="226"/>
        <v>1</v>
      </c>
      <c r="BY670">
        <f t="shared" si="227"/>
        <v>0</v>
      </c>
      <c r="BZ670">
        <f t="shared" si="228"/>
        <v>0</v>
      </c>
      <c r="CA670">
        <f t="shared" si="229"/>
        <v>0</v>
      </c>
      <c r="CB670">
        <f t="shared" si="230"/>
        <v>0</v>
      </c>
    </row>
    <row r="671" spans="1:80" x14ac:dyDescent="0.35">
      <c r="A671">
        <v>5.8345004999999999</v>
      </c>
      <c r="B671">
        <v>2011</v>
      </c>
      <c r="C671">
        <v>72</v>
      </c>
      <c r="D671">
        <v>0</v>
      </c>
      <c r="E671">
        <v>1</v>
      </c>
      <c r="F671">
        <v>1</v>
      </c>
      <c r="G671">
        <v>0</v>
      </c>
      <c r="H671">
        <v>42158</v>
      </c>
      <c r="I671">
        <v>1</v>
      </c>
      <c r="J671">
        <v>1</v>
      </c>
      <c r="K671">
        <v>94023</v>
      </c>
      <c r="L671">
        <v>3</v>
      </c>
      <c r="M671">
        <v>1</v>
      </c>
      <c r="N671">
        <v>2</v>
      </c>
      <c r="O671">
        <v>42823</v>
      </c>
      <c r="P671">
        <v>5849</v>
      </c>
      <c r="Q671">
        <v>4254</v>
      </c>
      <c r="R671">
        <v>33511</v>
      </c>
      <c r="S671">
        <v>78551</v>
      </c>
      <c r="T671">
        <v>56722</v>
      </c>
      <c r="U671">
        <v>99592</v>
      </c>
      <c r="V671">
        <v>78552</v>
      </c>
      <c r="W671">
        <v>51881</v>
      </c>
      <c r="X671">
        <v>2866</v>
      </c>
      <c r="Y671">
        <v>78959</v>
      </c>
      <c r="Z671">
        <v>4280</v>
      </c>
      <c r="AA671">
        <v>4263</v>
      </c>
      <c r="AB671">
        <v>6827</v>
      </c>
      <c r="AC671">
        <v>5680</v>
      </c>
      <c r="AD671">
        <v>3766</v>
      </c>
      <c r="AE671">
        <v>311</v>
      </c>
      <c r="AF671">
        <v>3764</v>
      </c>
      <c r="AG671">
        <v>3768</v>
      </c>
      <c r="AH671">
        <v>4562</v>
      </c>
      <c r="AI671">
        <v>3972</v>
      </c>
      <c r="AJ671">
        <v>3725</v>
      </c>
      <c r="AK671">
        <v>3995</v>
      </c>
      <c r="AL671">
        <v>9672</v>
      </c>
      <c r="AM671">
        <v>9604</v>
      </c>
      <c r="AN671">
        <v>966</v>
      </c>
      <c r="AO671">
        <v>5459</v>
      </c>
      <c r="AP671">
        <v>4719</v>
      </c>
      <c r="AQ671">
        <v>4639</v>
      </c>
      <c r="AR671" t="s">
        <v>62</v>
      </c>
      <c r="AS671">
        <v>1</v>
      </c>
      <c r="AT671">
        <v>26</v>
      </c>
      <c r="AU671">
        <v>50</v>
      </c>
      <c r="AV671">
        <v>55</v>
      </c>
      <c r="AW671">
        <v>56</v>
      </c>
      <c r="AX671">
        <v>18</v>
      </c>
      <c r="AY671">
        <v>1</v>
      </c>
      <c r="AZ671">
        <v>2</v>
      </c>
      <c r="BA671">
        <v>0</v>
      </c>
      <c r="BB671">
        <v>0</v>
      </c>
      <c r="BC671">
        <v>4</v>
      </c>
      <c r="BD671">
        <v>56</v>
      </c>
      <c r="BE671">
        <v>56</v>
      </c>
      <c r="BF671">
        <v>56</v>
      </c>
      <c r="BG671">
        <v>-99</v>
      </c>
      <c r="BH671" t="str">
        <f t="shared" si="210"/>
        <v/>
      </c>
      <c r="BI671" t="str">
        <f t="shared" si="211"/>
        <v/>
      </c>
      <c r="BJ671" t="str">
        <f t="shared" si="212"/>
        <v/>
      </c>
      <c r="BK671">
        <f t="shared" si="213"/>
        <v>55</v>
      </c>
      <c r="BL671" t="str">
        <f t="shared" si="214"/>
        <v/>
      </c>
      <c r="BM671" t="str">
        <f t="shared" si="215"/>
        <v/>
      </c>
      <c r="BN671" t="str">
        <f t="shared" si="216"/>
        <v/>
      </c>
      <c r="BO671" t="str">
        <f t="shared" si="217"/>
        <v/>
      </c>
      <c r="BP671" t="str">
        <f t="shared" si="218"/>
        <v/>
      </c>
      <c r="BQ671" t="str">
        <f t="shared" si="219"/>
        <v/>
      </c>
      <c r="BR671" t="str">
        <f t="shared" si="220"/>
        <v/>
      </c>
      <c r="BS671" t="str">
        <f t="shared" si="221"/>
        <v/>
      </c>
      <c r="BT671" t="str">
        <f t="shared" si="222"/>
        <v/>
      </c>
      <c r="BU671" t="str">
        <f t="shared" si="223"/>
        <v/>
      </c>
      <c r="BV671" t="str">
        <f t="shared" si="224"/>
        <v/>
      </c>
      <c r="BW671">
        <f t="shared" si="225"/>
        <v>55</v>
      </c>
      <c r="BX671">
        <f t="shared" si="226"/>
        <v>0</v>
      </c>
      <c r="BY671">
        <f t="shared" si="227"/>
        <v>1</v>
      </c>
      <c r="BZ671">
        <f t="shared" si="228"/>
        <v>0</v>
      </c>
      <c r="CA671">
        <f t="shared" si="229"/>
        <v>0</v>
      </c>
      <c r="CB671">
        <f t="shared" si="230"/>
        <v>1</v>
      </c>
    </row>
    <row r="672" spans="1:80" x14ac:dyDescent="0.35">
      <c r="A672">
        <v>4.5922435999999998</v>
      </c>
      <c r="B672">
        <v>2011</v>
      </c>
      <c r="C672">
        <v>72</v>
      </c>
      <c r="D672">
        <v>0</v>
      </c>
      <c r="E672">
        <v>1</v>
      </c>
      <c r="F672">
        <v>3</v>
      </c>
      <c r="G672">
        <v>0</v>
      </c>
      <c r="H672">
        <v>42188</v>
      </c>
      <c r="I672">
        <v>13</v>
      </c>
      <c r="J672">
        <v>1</v>
      </c>
      <c r="K672">
        <v>767800</v>
      </c>
      <c r="L672">
        <v>2</v>
      </c>
      <c r="M672">
        <v>2</v>
      </c>
      <c r="N672">
        <v>1</v>
      </c>
      <c r="O672">
        <v>4280</v>
      </c>
      <c r="P672">
        <v>5849</v>
      </c>
      <c r="Q672">
        <v>99683</v>
      </c>
      <c r="R672">
        <v>2762</v>
      </c>
      <c r="S672">
        <v>4589</v>
      </c>
      <c r="T672">
        <v>4254</v>
      </c>
      <c r="U672">
        <v>2761</v>
      </c>
      <c r="V672">
        <v>3970</v>
      </c>
      <c r="W672">
        <v>5601</v>
      </c>
      <c r="X672">
        <v>5730</v>
      </c>
      <c r="Y672">
        <v>2851</v>
      </c>
      <c r="Z672">
        <v>78009</v>
      </c>
      <c r="AA672">
        <v>99812</v>
      </c>
      <c r="AB672">
        <v>78060</v>
      </c>
      <c r="AC672">
        <v>79029</v>
      </c>
      <c r="AD672">
        <v>3751</v>
      </c>
      <c r="AE672">
        <v>93</v>
      </c>
      <c r="AF672">
        <v>3961</v>
      </c>
      <c r="AG672">
        <v>3779</v>
      </c>
      <c r="AH672">
        <v>3777</v>
      </c>
      <c r="AI672">
        <v>3768</v>
      </c>
      <c r="AJ672">
        <v>3763</v>
      </c>
      <c r="AK672">
        <v>3764</v>
      </c>
      <c r="AL672">
        <v>8604</v>
      </c>
      <c r="AM672">
        <v>341</v>
      </c>
      <c r="AN672">
        <v>3893</v>
      </c>
      <c r="AO672">
        <v>3721</v>
      </c>
      <c r="AP672">
        <v>3725</v>
      </c>
      <c r="AQ672">
        <v>3721</v>
      </c>
      <c r="AR672">
        <v>3721</v>
      </c>
      <c r="AS672">
        <v>59</v>
      </c>
      <c r="AT672">
        <v>59</v>
      </c>
      <c r="AU672">
        <v>59</v>
      </c>
      <c r="AV672">
        <v>59</v>
      </c>
      <c r="AW672">
        <v>59</v>
      </c>
      <c r="AX672">
        <v>62</v>
      </c>
      <c r="AY672">
        <v>71</v>
      </c>
      <c r="AZ672">
        <v>83</v>
      </c>
      <c r="BA672">
        <v>83</v>
      </c>
      <c r="BB672">
        <v>83</v>
      </c>
      <c r="BC672">
        <v>83</v>
      </c>
      <c r="BD672">
        <v>89</v>
      </c>
      <c r="BE672">
        <v>89</v>
      </c>
      <c r="BF672">
        <v>54</v>
      </c>
      <c r="BG672">
        <v>0</v>
      </c>
      <c r="BH672" t="str">
        <f t="shared" si="210"/>
        <v/>
      </c>
      <c r="BI672" t="str">
        <f t="shared" si="211"/>
        <v/>
      </c>
      <c r="BJ672" t="str">
        <f t="shared" si="212"/>
        <v/>
      </c>
      <c r="BK672" t="str">
        <f t="shared" si="213"/>
        <v/>
      </c>
      <c r="BL672" t="str">
        <f t="shared" si="214"/>
        <v/>
      </c>
      <c r="BM672">
        <f t="shared" si="215"/>
        <v>62</v>
      </c>
      <c r="BN672" t="str">
        <f t="shared" si="216"/>
        <v/>
      </c>
      <c r="BO672" t="str">
        <f t="shared" si="217"/>
        <v/>
      </c>
      <c r="BP672" t="str">
        <f t="shared" si="218"/>
        <v/>
      </c>
      <c r="BQ672" t="str">
        <f t="shared" si="219"/>
        <v/>
      </c>
      <c r="BR672" t="str">
        <f t="shared" si="220"/>
        <v/>
      </c>
      <c r="BS672" t="str">
        <f t="shared" si="221"/>
        <v/>
      </c>
      <c r="BT672" t="str">
        <f t="shared" si="222"/>
        <v/>
      </c>
      <c r="BU672" t="str">
        <f t="shared" si="223"/>
        <v/>
      </c>
      <c r="BV672" t="str">
        <f t="shared" si="224"/>
        <v/>
      </c>
      <c r="BW672">
        <f t="shared" si="225"/>
        <v>62</v>
      </c>
      <c r="BX672">
        <f t="shared" si="226"/>
        <v>0</v>
      </c>
      <c r="BY672">
        <f t="shared" si="227"/>
        <v>0</v>
      </c>
      <c r="BZ672">
        <f t="shared" si="228"/>
        <v>0</v>
      </c>
      <c r="CA672">
        <f t="shared" si="229"/>
        <v>0</v>
      </c>
      <c r="CB672">
        <f t="shared" si="230"/>
        <v>1</v>
      </c>
    </row>
    <row r="673" spans="1:80" x14ac:dyDescent="0.35">
      <c r="A673">
        <v>7.3992209000000004</v>
      </c>
      <c r="B673">
        <v>2007</v>
      </c>
      <c r="C673">
        <v>73</v>
      </c>
      <c r="D673">
        <v>0</v>
      </c>
      <c r="E673">
        <v>1</v>
      </c>
      <c r="F673">
        <v>3</v>
      </c>
      <c r="G673">
        <v>0</v>
      </c>
      <c r="H673">
        <v>25069</v>
      </c>
      <c r="I673">
        <v>10</v>
      </c>
      <c r="J673">
        <v>-9</v>
      </c>
      <c r="K673">
        <v>166556</v>
      </c>
      <c r="L673">
        <v>4</v>
      </c>
      <c r="M673">
        <v>2</v>
      </c>
      <c r="N673">
        <v>5</v>
      </c>
      <c r="O673">
        <v>41404</v>
      </c>
      <c r="P673">
        <v>42823</v>
      </c>
      <c r="Q673">
        <v>4280</v>
      </c>
      <c r="R673">
        <v>41401</v>
      </c>
      <c r="S673">
        <v>412</v>
      </c>
      <c r="T673">
        <v>2449</v>
      </c>
      <c r="U673" t="s">
        <v>66</v>
      </c>
      <c r="V673" t="s">
        <v>61</v>
      </c>
      <c r="W673" t="s">
        <v>61</v>
      </c>
      <c r="X673" t="s">
        <v>61</v>
      </c>
      <c r="Y673" t="s">
        <v>61</v>
      </c>
      <c r="Z673" t="s">
        <v>61</v>
      </c>
      <c r="AA673" t="s">
        <v>61</v>
      </c>
      <c r="AB673" t="s">
        <v>61</v>
      </c>
      <c r="AC673" t="s">
        <v>61</v>
      </c>
      <c r="AD673">
        <v>3768</v>
      </c>
      <c r="AE673">
        <v>3723</v>
      </c>
      <c r="AF673">
        <v>66</v>
      </c>
      <c r="AG673">
        <v>3607</v>
      </c>
      <c r="AH673">
        <v>8856</v>
      </c>
      <c r="AI673">
        <v>8853</v>
      </c>
      <c r="AJ673">
        <v>46</v>
      </c>
      <c r="AK673">
        <v>41</v>
      </c>
      <c r="AL673" t="s">
        <v>62</v>
      </c>
      <c r="AM673" t="s">
        <v>62</v>
      </c>
      <c r="AN673" t="s">
        <v>62</v>
      </c>
      <c r="AO673" t="s">
        <v>62</v>
      </c>
      <c r="AP673" t="s">
        <v>62</v>
      </c>
      <c r="AQ673" t="s">
        <v>62</v>
      </c>
      <c r="AR673" t="s">
        <v>62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-99</v>
      </c>
      <c r="BB673">
        <v>-99</v>
      </c>
      <c r="BC673">
        <v>-99</v>
      </c>
      <c r="BD673">
        <v>-99</v>
      </c>
      <c r="BE673">
        <v>-99</v>
      </c>
      <c r="BF673">
        <v>-99</v>
      </c>
      <c r="BG673">
        <v>-99</v>
      </c>
      <c r="BH673">
        <f t="shared" si="210"/>
        <v>0</v>
      </c>
      <c r="BI673" t="str">
        <f t="shared" si="211"/>
        <v/>
      </c>
      <c r="BJ673" t="str">
        <f t="shared" si="212"/>
        <v/>
      </c>
      <c r="BK673" t="str">
        <f t="shared" si="213"/>
        <v/>
      </c>
      <c r="BL673" t="str">
        <f t="shared" si="214"/>
        <v/>
      </c>
      <c r="BM673" t="str">
        <f t="shared" si="215"/>
        <v/>
      </c>
      <c r="BN673" t="str">
        <f t="shared" si="216"/>
        <v/>
      </c>
      <c r="BO673" t="str">
        <f t="shared" si="217"/>
        <v/>
      </c>
      <c r="BP673" t="str">
        <f t="shared" si="218"/>
        <v/>
      </c>
      <c r="BQ673" t="str">
        <f t="shared" si="219"/>
        <v/>
      </c>
      <c r="BR673" t="str">
        <f t="shared" si="220"/>
        <v/>
      </c>
      <c r="BS673" t="str">
        <f t="shared" si="221"/>
        <v/>
      </c>
      <c r="BT673" t="str">
        <f t="shared" si="222"/>
        <v/>
      </c>
      <c r="BU673" t="str">
        <f t="shared" si="223"/>
        <v/>
      </c>
      <c r="BV673" t="str">
        <f t="shared" si="224"/>
        <v/>
      </c>
      <c r="BW673">
        <f t="shared" si="225"/>
        <v>0</v>
      </c>
      <c r="BX673">
        <f t="shared" si="226"/>
        <v>1</v>
      </c>
      <c r="BY673">
        <f t="shared" si="227"/>
        <v>0</v>
      </c>
      <c r="BZ673">
        <f t="shared" si="228"/>
        <v>0</v>
      </c>
      <c r="CA673">
        <f t="shared" si="229"/>
        <v>0</v>
      </c>
      <c r="CB673">
        <f t="shared" si="230"/>
        <v>1</v>
      </c>
    </row>
    <row r="674" spans="1:80" x14ac:dyDescent="0.35">
      <c r="A674">
        <v>4.8502001999999997</v>
      </c>
      <c r="B674">
        <v>2008</v>
      </c>
      <c r="C674">
        <v>73</v>
      </c>
      <c r="D674">
        <v>0</v>
      </c>
      <c r="E674">
        <v>1</v>
      </c>
      <c r="F674">
        <v>-9</v>
      </c>
      <c r="G674">
        <v>0</v>
      </c>
      <c r="H674">
        <v>6407</v>
      </c>
      <c r="I674">
        <v>9</v>
      </c>
      <c r="J674">
        <v>1</v>
      </c>
      <c r="K674">
        <v>456885</v>
      </c>
      <c r="L674">
        <v>4</v>
      </c>
      <c r="M674">
        <v>-9</v>
      </c>
      <c r="N674">
        <v>1</v>
      </c>
      <c r="O674">
        <v>41401</v>
      </c>
      <c r="P674">
        <v>5856</v>
      </c>
      <c r="Q674">
        <v>262</v>
      </c>
      <c r="R674">
        <v>4271</v>
      </c>
      <c r="S674">
        <v>5728</v>
      </c>
      <c r="T674">
        <v>40391</v>
      </c>
      <c r="U674">
        <v>5712</v>
      </c>
      <c r="V674">
        <v>6825</v>
      </c>
      <c r="W674">
        <v>25000</v>
      </c>
      <c r="X674">
        <v>5836</v>
      </c>
      <c r="Y674">
        <v>71589</v>
      </c>
      <c r="Z674" t="s">
        <v>88</v>
      </c>
      <c r="AA674">
        <v>28521</v>
      </c>
      <c r="AB674">
        <v>4148</v>
      </c>
      <c r="AC674" t="s">
        <v>61</v>
      </c>
      <c r="AD674">
        <v>3768</v>
      </c>
      <c r="AE674">
        <v>3722</v>
      </c>
      <c r="AF674">
        <v>66</v>
      </c>
      <c r="AG674">
        <v>3607</v>
      </c>
      <c r="AH674">
        <v>41</v>
      </c>
      <c r="AI674">
        <v>46</v>
      </c>
      <c r="AJ674">
        <v>8856</v>
      </c>
      <c r="AK674">
        <v>3995</v>
      </c>
      <c r="AL674" t="s">
        <v>62</v>
      </c>
      <c r="AM674" t="s">
        <v>62</v>
      </c>
      <c r="AN674" t="s">
        <v>62</v>
      </c>
      <c r="AO674" t="s">
        <v>62</v>
      </c>
      <c r="AP674" t="s">
        <v>62</v>
      </c>
      <c r="AQ674" t="s">
        <v>62</v>
      </c>
      <c r="AR674" t="s">
        <v>62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-99</v>
      </c>
      <c r="BB674">
        <v>-99</v>
      </c>
      <c r="BC674">
        <v>-99</v>
      </c>
      <c r="BD674">
        <v>-99</v>
      </c>
      <c r="BE674">
        <v>-99</v>
      </c>
      <c r="BF674">
        <v>-99</v>
      </c>
      <c r="BG674">
        <v>-99</v>
      </c>
      <c r="BH674">
        <f t="shared" si="210"/>
        <v>0</v>
      </c>
      <c r="BI674" t="str">
        <f t="shared" si="211"/>
        <v/>
      </c>
      <c r="BJ674" t="str">
        <f t="shared" si="212"/>
        <v/>
      </c>
      <c r="BK674" t="str">
        <f t="shared" si="213"/>
        <v/>
      </c>
      <c r="BL674" t="str">
        <f t="shared" si="214"/>
        <v/>
      </c>
      <c r="BM674" t="str">
        <f t="shared" si="215"/>
        <v/>
      </c>
      <c r="BN674" t="str">
        <f t="shared" si="216"/>
        <v/>
      </c>
      <c r="BO674" t="str">
        <f t="shared" si="217"/>
        <v/>
      </c>
      <c r="BP674" t="str">
        <f t="shared" si="218"/>
        <v/>
      </c>
      <c r="BQ674" t="str">
        <f t="shared" si="219"/>
        <v/>
      </c>
      <c r="BR674" t="str">
        <f t="shared" si="220"/>
        <v/>
      </c>
      <c r="BS674" t="str">
        <f t="shared" si="221"/>
        <v/>
      </c>
      <c r="BT674" t="str">
        <f t="shared" si="222"/>
        <v/>
      </c>
      <c r="BU674" t="str">
        <f t="shared" si="223"/>
        <v/>
      </c>
      <c r="BV674" t="str">
        <f t="shared" si="224"/>
        <v/>
      </c>
      <c r="BW674">
        <f t="shared" si="225"/>
        <v>0</v>
      </c>
      <c r="BX674">
        <f t="shared" si="226"/>
        <v>1</v>
      </c>
      <c r="BY674">
        <f t="shared" si="227"/>
        <v>0</v>
      </c>
      <c r="BZ674">
        <f t="shared" si="228"/>
        <v>0</v>
      </c>
      <c r="CA674">
        <f t="shared" si="229"/>
        <v>0</v>
      </c>
      <c r="CB674">
        <f t="shared" si="230"/>
        <v>0</v>
      </c>
    </row>
    <row r="675" spans="1:80" x14ac:dyDescent="0.35">
      <c r="A675">
        <v>5.1214389999999996</v>
      </c>
      <c r="B675">
        <v>2008</v>
      </c>
      <c r="C675">
        <v>73</v>
      </c>
      <c r="D675">
        <v>1</v>
      </c>
      <c r="E675">
        <v>4</v>
      </c>
      <c r="F675">
        <v>-9</v>
      </c>
      <c r="G675">
        <v>1</v>
      </c>
      <c r="H675">
        <v>18007</v>
      </c>
      <c r="I675">
        <v>1</v>
      </c>
      <c r="J675">
        <v>1</v>
      </c>
      <c r="K675">
        <v>134140</v>
      </c>
      <c r="L675">
        <v>3</v>
      </c>
      <c r="M675">
        <v>1</v>
      </c>
      <c r="N675">
        <v>20</v>
      </c>
      <c r="O675">
        <v>41071</v>
      </c>
      <c r="P675">
        <v>41402</v>
      </c>
      <c r="Q675">
        <v>4019</v>
      </c>
      <c r="R675">
        <v>2720</v>
      </c>
      <c r="S675" t="s">
        <v>65</v>
      </c>
      <c r="T675" t="s">
        <v>61</v>
      </c>
      <c r="U675" t="s">
        <v>61</v>
      </c>
      <c r="V675" t="s">
        <v>61</v>
      </c>
      <c r="W675" t="s">
        <v>61</v>
      </c>
      <c r="X675" t="s">
        <v>61</v>
      </c>
      <c r="Y675" t="s">
        <v>61</v>
      </c>
      <c r="Z675" t="s">
        <v>61</v>
      </c>
      <c r="AA675" t="s">
        <v>61</v>
      </c>
      <c r="AB675" t="s">
        <v>61</v>
      </c>
      <c r="AC675" t="s">
        <v>61</v>
      </c>
      <c r="AD675">
        <v>3768</v>
      </c>
      <c r="AE675">
        <v>66</v>
      </c>
      <c r="AF675">
        <v>3607</v>
      </c>
      <c r="AG675">
        <v>47</v>
      </c>
      <c r="AH675">
        <v>41</v>
      </c>
      <c r="AI675" t="s">
        <v>62</v>
      </c>
      <c r="AJ675" t="s">
        <v>62</v>
      </c>
      <c r="AK675" t="s">
        <v>62</v>
      </c>
      <c r="AL675" t="s">
        <v>62</v>
      </c>
      <c r="AM675" t="s">
        <v>62</v>
      </c>
      <c r="AN675" t="s">
        <v>62</v>
      </c>
      <c r="AO675" t="s">
        <v>62</v>
      </c>
      <c r="AP675" t="s">
        <v>62</v>
      </c>
      <c r="AQ675" t="s">
        <v>62</v>
      </c>
      <c r="AR675" t="s">
        <v>62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-99</v>
      </c>
      <c r="AY675">
        <v>-99</v>
      </c>
      <c r="AZ675">
        <v>-99</v>
      </c>
      <c r="BA675">
        <v>-99</v>
      </c>
      <c r="BB675">
        <v>-99</v>
      </c>
      <c r="BC675">
        <v>-99</v>
      </c>
      <c r="BD675">
        <v>-99</v>
      </c>
      <c r="BE675">
        <v>-99</v>
      </c>
      <c r="BF675">
        <v>-99</v>
      </c>
      <c r="BG675">
        <v>-99</v>
      </c>
      <c r="BH675">
        <f t="shared" si="210"/>
        <v>0</v>
      </c>
      <c r="BI675" t="str">
        <f t="shared" si="211"/>
        <v/>
      </c>
      <c r="BJ675" t="str">
        <f t="shared" si="212"/>
        <v/>
      </c>
      <c r="BK675" t="str">
        <f t="shared" si="213"/>
        <v/>
      </c>
      <c r="BL675" t="str">
        <f t="shared" si="214"/>
        <v/>
      </c>
      <c r="BM675" t="str">
        <f t="shared" si="215"/>
        <v/>
      </c>
      <c r="BN675" t="str">
        <f t="shared" si="216"/>
        <v/>
      </c>
      <c r="BO675" t="str">
        <f t="shared" si="217"/>
        <v/>
      </c>
      <c r="BP675" t="str">
        <f t="shared" si="218"/>
        <v/>
      </c>
      <c r="BQ675" t="str">
        <f t="shared" si="219"/>
        <v/>
      </c>
      <c r="BR675" t="str">
        <f t="shared" si="220"/>
        <v/>
      </c>
      <c r="BS675" t="str">
        <f t="shared" si="221"/>
        <v/>
      </c>
      <c r="BT675" t="str">
        <f t="shared" si="222"/>
        <v/>
      </c>
      <c r="BU675" t="str">
        <f t="shared" si="223"/>
        <v/>
      </c>
      <c r="BV675" t="str">
        <f t="shared" si="224"/>
        <v/>
      </c>
      <c r="BW675">
        <f t="shared" si="225"/>
        <v>0</v>
      </c>
      <c r="BX675">
        <f t="shared" si="226"/>
        <v>1</v>
      </c>
      <c r="BY675">
        <f t="shared" si="227"/>
        <v>0</v>
      </c>
      <c r="BZ675">
        <f t="shared" si="228"/>
        <v>1</v>
      </c>
      <c r="CA675">
        <f t="shared" si="229"/>
        <v>1</v>
      </c>
      <c r="CB675">
        <f t="shared" si="230"/>
        <v>0</v>
      </c>
    </row>
    <row r="676" spans="1:80" x14ac:dyDescent="0.35">
      <c r="A676">
        <v>4.9165448999999999</v>
      </c>
      <c r="B676">
        <v>2008</v>
      </c>
      <c r="C676">
        <v>73</v>
      </c>
      <c r="D676">
        <v>0</v>
      </c>
      <c r="E676">
        <v>1</v>
      </c>
      <c r="F676">
        <v>1</v>
      </c>
      <c r="G676">
        <v>1</v>
      </c>
      <c r="H676">
        <v>36125</v>
      </c>
      <c r="I676">
        <v>1</v>
      </c>
      <c r="J676">
        <v>1</v>
      </c>
      <c r="K676">
        <v>82736</v>
      </c>
      <c r="L676">
        <v>2</v>
      </c>
      <c r="M676">
        <v>3</v>
      </c>
      <c r="N676">
        <v>1</v>
      </c>
      <c r="O676">
        <v>41401</v>
      </c>
      <c r="P676">
        <v>5856</v>
      </c>
      <c r="Q676">
        <v>40391</v>
      </c>
      <c r="R676">
        <v>99812</v>
      </c>
      <c r="S676">
        <v>4271</v>
      </c>
      <c r="T676">
        <v>2724</v>
      </c>
      <c r="U676">
        <v>4280</v>
      </c>
      <c r="V676">
        <v>4254</v>
      </c>
      <c r="W676" t="s">
        <v>89</v>
      </c>
      <c r="X676" t="s">
        <v>61</v>
      </c>
      <c r="Y676" t="s">
        <v>61</v>
      </c>
      <c r="Z676" t="s">
        <v>61</v>
      </c>
      <c r="AA676" t="s">
        <v>61</v>
      </c>
      <c r="AB676" t="s">
        <v>61</v>
      </c>
      <c r="AC676" t="s">
        <v>61</v>
      </c>
      <c r="AD676">
        <v>3768</v>
      </c>
      <c r="AE676">
        <v>3722</v>
      </c>
      <c r="AF676">
        <v>66</v>
      </c>
      <c r="AG676">
        <v>3607</v>
      </c>
      <c r="AH676">
        <v>3995</v>
      </c>
      <c r="AI676">
        <v>8856</v>
      </c>
      <c r="AJ676">
        <v>8853</v>
      </c>
      <c r="AK676">
        <v>48</v>
      </c>
      <c r="AL676">
        <v>42</v>
      </c>
      <c r="AM676">
        <v>24</v>
      </c>
      <c r="AN676" t="s">
        <v>62</v>
      </c>
      <c r="AO676" t="s">
        <v>62</v>
      </c>
      <c r="AP676" t="s">
        <v>62</v>
      </c>
      <c r="AQ676" t="s">
        <v>62</v>
      </c>
      <c r="AR676" t="s">
        <v>62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-99</v>
      </c>
      <c r="BD676">
        <v>-99</v>
      </c>
      <c r="BE676">
        <v>-99</v>
      </c>
      <c r="BF676">
        <v>-99</v>
      </c>
      <c r="BG676">
        <v>-99</v>
      </c>
      <c r="BH676">
        <f t="shared" si="210"/>
        <v>0</v>
      </c>
      <c r="BI676" t="str">
        <f t="shared" si="211"/>
        <v/>
      </c>
      <c r="BJ676" t="str">
        <f t="shared" si="212"/>
        <v/>
      </c>
      <c r="BK676" t="str">
        <f t="shared" si="213"/>
        <v/>
      </c>
      <c r="BL676" t="str">
        <f t="shared" si="214"/>
        <v/>
      </c>
      <c r="BM676" t="str">
        <f t="shared" si="215"/>
        <v/>
      </c>
      <c r="BN676" t="str">
        <f t="shared" si="216"/>
        <v/>
      </c>
      <c r="BO676" t="str">
        <f t="shared" si="217"/>
        <v/>
      </c>
      <c r="BP676" t="str">
        <f t="shared" si="218"/>
        <v/>
      </c>
      <c r="BQ676" t="str">
        <f t="shared" si="219"/>
        <v/>
      </c>
      <c r="BR676" t="str">
        <f t="shared" si="220"/>
        <v/>
      </c>
      <c r="BS676" t="str">
        <f t="shared" si="221"/>
        <v/>
      </c>
      <c r="BT676" t="str">
        <f t="shared" si="222"/>
        <v/>
      </c>
      <c r="BU676" t="str">
        <f t="shared" si="223"/>
        <v/>
      </c>
      <c r="BV676" t="str">
        <f t="shared" si="224"/>
        <v/>
      </c>
      <c r="BW676">
        <f t="shared" si="225"/>
        <v>0</v>
      </c>
      <c r="BX676">
        <f t="shared" si="226"/>
        <v>1</v>
      </c>
      <c r="BY676">
        <f t="shared" si="227"/>
        <v>0</v>
      </c>
      <c r="BZ676">
        <f t="shared" si="228"/>
        <v>0</v>
      </c>
      <c r="CA676">
        <f t="shared" si="229"/>
        <v>0</v>
      </c>
      <c r="CB676">
        <f t="shared" si="230"/>
        <v>1</v>
      </c>
    </row>
    <row r="677" spans="1:80" x14ac:dyDescent="0.35">
      <c r="A677">
        <v>4.9165448999999999</v>
      </c>
      <c r="B677">
        <v>2008</v>
      </c>
      <c r="C677">
        <v>73</v>
      </c>
      <c r="D677">
        <v>0</v>
      </c>
      <c r="E677">
        <v>1</v>
      </c>
      <c r="F677">
        <v>1</v>
      </c>
      <c r="G677">
        <v>1</v>
      </c>
      <c r="H677">
        <v>42323</v>
      </c>
      <c r="I677">
        <v>12</v>
      </c>
      <c r="J677">
        <v>1</v>
      </c>
      <c r="K677">
        <v>300378</v>
      </c>
      <c r="L677">
        <v>1</v>
      </c>
      <c r="M677">
        <v>2</v>
      </c>
      <c r="N677">
        <v>6</v>
      </c>
      <c r="O677">
        <v>41071</v>
      </c>
      <c r="P677">
        <v>5856</v>
      </c>
      <c r="Q677">
        <v>3812</v>
      </c>
      <c r="R677">
        <v>99591</v>
      </c>
      <c r="S677">
        <v>99672</v>
      </c>
      <c r="T677">
        <v>40391</v>
      </c>
      <c r="U677">
        <v>2762</v>
      </c>
      <c r="V677">
        <v>2761</v>
      </c>
      <c r="W677">
        <v>99811</v>
      </c>
      <c r="X677">
        <v>99811</v>
      </c>
      <c r="Y677">
        <v>99661</v>
      </c>
      <c r="Z677">
        <v>41401</v>
      </c>
      <c r="AA677">
        <v>4148</v>
      </c>
      <c r="AB677">
        <v>25000</v>
      </c>
      <c r="AC677">
        <v>4280</v>
      </c>
      <c r="AD677">
        <v>3768</v>
      </c>
      <c r="AE677">
        <v>3722</v>
      </c>
      <c r="AF677">
        <v>66</v>
      </c>
      <c r="AG677">
        <v>8856</v>
      </c>
      <c r="AH677">
        <v>3607</v>
      </c>
      <c r="AI677">
        <v>45</v>
      </c>
      <c r="AJ677">
        <v>45</v>
      </c>
      <c r="AK677">
        <v>40</v>
      </c>
      <c r="AL677">
        <v>9904</v>
      </c>
      <c r="AM677">
        <v>3893</v>
      </c>
      <c r="AN677">
        <v>3995</v>
      </c>
      <c r="AO677" t="s">
        <v>62</v>
      </c>
      <c r="AP677" t="s">
        <v>62</v>
      </c>
      <c r="AQ677" t="s">
        <v>62</v>
      </c>
      <c r="AR677" t="s">
        <v>62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  <c r="BB677">
        <v>1</v>
      </c>
      <c r="BC677">
        <v>1</v>
      </c>
      <c r="BD677">
        <v>-99</v>
      </c>
      <c r="BE677">
        <v>-99</v>
      </c>
      <c r="BF677">
        <v>-99</v>
      </c>
      <c r="BG677">
        <v>-99</v>
      </c>
      <c r="BH677">
        <f t="shared" si="210"/>
        <v>0</v>
      </c>
      <c r="BI677" t="str">
        <f t="shared" si="211"/>
        <v/>
      </c>
      <c r="BJ677" t="str">
        <f t="shared" si="212"/>
        <v/>
      </c>
      <c r="BK677" t="str">
        <f t="shared" si="213"/>
        <v/>
      </c>
      <c r="BL677" t="str">
        <f t="shared" si="214"/>
        <v/>
      </c>
      <c r="BM677" t="str">
        <f t="shared" si="215"/>
        <v/>
      </c>
      <c r="BN677" t="str">
        <f t="shared" si="216"/>
        <v/>
      </c>
      <c r="BO677" t="str">
        <f t="shared" si="217"/>
        <v/>
      </c>
      <c r="BP677" t="str">
        <f t="shared" si="218"/>
        <v/>
      </c>
      <c r="BQ677" t="str">
        <f t="shared" si="219"/>
        <v/>
      </c>
      <c r="BR677" t="str">
        <f t="shared" si="220"/>
        <v/>
      </c>
      <c r="BS677" t="str">
        <f t="shared" si="221"/>
        <v/>
      </c>
      <c r="BT677" t="str">
        <f t="shared" si="222"/>
        <v/>
      </c>
      <c r="BU677" t="str">
        <f t="shared" si="223"/>
        <v/>
      </c>
      <c r="BV677" t="str">
        <f t="shared" si="224"/>
        <v/>
      </c>
      <c r="BW677">
        <f t="shared" si="225"/>
        <v>0</v>
      </c>
      <c r="BX677">
        <f t="shared" si="226"/>
        <v>1</v>
      </c>
      <c r="BY677">
        <f t="shared" si="227"/>
        <v>0</v>
      </c>
      <c r="BZ677">
        <f t="shared" si="228"/>
        <v>1</v>
      </c>
      <c r="CA677">
        <f t="shared" si="229"/>
        <v>1</v>
      </c>
      <c r="CB677">
        <f t="shared" si="230"/>
        <v>1</v>
      </c>
    </row>
    <row r="678" spans="1:80" x14ac:dyDescent="0.35">
      <c r="A678">
        <v>5.1304252000000004</v>
      </c>
      <c r="B678">
        <v>2009</v>
      </c>
      <c r="C678">
        <v>73</v>
      </c>
      <c r="D678">
        <v>1</v>
      </c>
      <c r="E678">
        <v>1</v>
      </c>
      <c r="F678">
        <v>-9</v>
      </c>
      <c r="G678">
        <v>1</v>
      </c>
      <c r="H678">
        <v>4050</v>
      </c>
      <c r="I678">
        <v>18</v>
      </c>
      <c r="J678">
        <v>1</v>
      </c>
      <c r="K678">
        <v>493729</v>
      </c>
      <c r="L678">
        <v>1</v>
      </c>
      <c r="M678">
        <v>1</v>
      </c>
      <c r="N678">
        <v>20</v>
      </c>
      <c r="O678">
        <v>41400</v>
      </c>
      <c r="P678">
        <v>42821</v>
      </c>
      <c r="Q678">
        <v>4280</v>
      </c>
      <c r="R678" t="s">
        <v>64</v>
      </c>
      <c r="S678" t="s">
        <v>101</v>
      </c>
      <c r="T678" t="s">
        <v>61</v>
      </c>
      <c r="U678" t="s">
        <v>61</v>
      </c>
      <c r="V678" t="s">
        <v>61</v>
      </c>
      <c r="W678" t="s">
        <v>61</v>
      </c>
      <c r="X678" t="s">
        <v>61</v>
      </c>
      <c r="Y678" t="s">
        <v>61</v>
      </c>
      <c r="Z678" t="s">
        <v>61</v>
      </c>
      <c r="AA678" t="s">
        <v>61</v>
      </c>
      <c r="AB678" t="s">
        <v>61</v>
      </c>
      <c r="AC678" t="s">
        <v>61</v>
      </c>
      <c r="AD678">
        <v>3768</v>
      </c>
      <c r="AE678">
        <v>3722</v>
      </c>
      <c r="AF678">
        <v>66</v>
      </c>
      <c r="AG678">
        <v>3607</v>
      </c>
      <c r="AH678">
        <v>8856</v>
      </c>
      <c r="AI678">
        <v>45</v>
      </c>
      <c r="AJ678" t="s">
        <v>62</v>
      </c>
      <c r="AK678" t="s">
        <v>62</v>
      </c>
      <c r="AL678" t="s">
        <v>62</v>
      </c>
      <c r="AM678" t="s">
        <v>62</v>
      </c>
      <c r="AN678" t="s">
        <v>62</v>
      </c>
      <c r="AO678" t="s">
        <v>62</v>
      </c>
      <c r="AP678" t="s">
        <v>62</v>
      </c>
      <c r="AQ678" t="s">
        <v>62</v>
      </c>
      <c r="AR678" t="s">
        <v>62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-99</v>
      </c>
      <c r="AZ678">
        <v>-99</v>
      </c>
      <c r="BA678">
        <v>-99</v>
      </c>
      <c r="BB678">
        <v>-99</v>
      </c>
      <c r="BC678">
        <v>-99</v>
      </c>
      <c r="BD678">
        <v>-99</v>
      </c>
      <c r="BE678">
        <v>-99</v>
      </c>
      <c r="BF678">
        <v>-99</v>
      </c>
      <c r="BG678">
        <v>-99</v>
      </c>
      <c r="BH678">
        <f t="shared" si="210"/>
        <v>0</v>
      </c>
      <c r="BI678" t="str">
        <f t="shared" si="211"/>
        <v/>
      </c>
      <c r="BJ678" t="str">
        <f t="shared" si="212"/>
        <v/>
      </c>
      <c r="BK678" t="str">
        <f t="shared" si="213"/>
        <v/>
      </c>
      <c r="BL678" t="str">
        <f t="shared" si="214"/>
        <v/>
      </c>
      <c r="BM678" t="str">
        <f t="shared" si="215"/>
        <v/>
      </c>
      <c r="BN678" t="str">
        <f t="shared" si="216"/>
        <v/>
      </c>
      <c r="BO678" t="str">
        <f t="shared" si="217"/>
        <v/>
      </c>
      <c r="BP678" t="str">
        <f t="shared" si="218"/>
        <v/>
      </c>
      <c r="BQ678" t="str">
        <f t="shared" si="219"/>
        <v/>
      </c>
      <c r="BR678" t="str">
        <f t="shared" si="220"/>
        <v/>
      </c>
      <c r="BS678" t="str">
        <f t="shared" si="221"/>
        <v/>
      </c>
      <c r="BT678" t="str">
        <f t="shared" si="222"/>
        <v/>
      </c>
      <c r="BU678" t="str">
        <f t="shared" si="223"/>
        <v/>
      </c>
      <c r="BV678" t="str">
        <f t="shared" si="224"/>
        <v/>
      </c>
      <c r="BW678">
        <f t="shared" si="225"/>
        <v>0</v>
      </c>
      <c r="BX678">
        <f t="shared" si="226"/>
        <v>1</v>
      </c>
      <c r="BY678">
        <f t="shared" si="227"/>
        <v>0</v>
      </c>
      <c r="BZ678">
        <f t="shared" si="228"/>
        <v>0</v>
      </c>
      <c r="CA678">
        <f t="shared" si="229"/>
        <v>0</v>
      </c>
      <c r="CB678">
        <f t="shared" si="230"/>
        <v>1</v>
      </c>
    </row>
    <row r="679" spans="1:80" x14ac:dyDescent="0.35">
      <c r="A679">
        <v>5.4332457999999999</v>
      </c>
      <c r="B679">
        <v>2009</v>
      </c>
      <c r="C679">
        <v>73</v>
      </c>
      <c r="D679">
        <v>1</v>
      </c>
      <c r="E679">
        <v>1</v>
      </c>
      <c r="F679">
        <v>-9</v>
      </c>
      <c r="G679">
        <v>0</v>
      </c>
      <c r="H679">
        <v>27010</v>
      </c>
      <c r="I679">
        <v>0</v>
      </c>
      <c r="J679">
        <v>-9</v>
      </c>
      <c r="K679">
        <v>120498</v>
      </c>
      <c r="L679">
        <v>3</v>
      </c>
      <c r="M679">
        <v>1</v>
      </c>
      <c r="N679">
        <v>20</v>
      </c>
      <c r="O679">
        <v>41011</v>
      </c>
      <c r="P679">
        <v>43411</v>
      </c>
      <c r="Q679">
        <v>431</v>
      </c>
      <c r="R679">
        <v>78551</v>
      </c>
      <c r="S679">
        <v>5849</v>
      </c>
      <c r="T679">
        <v>2762</v>
      </c>
      <c r="U679">
        <v>4168</v>
      </c>
      <c r="V679">
        <v>4264</v>
      </c>
      <c r="W679">
        <v>45119</v>
      </c>
      <c r="X679">
        <v>4271</v>
      </c>
      <c r="Y679">
        <v>4142</v>
      </c>
      <c r="Z679">
        <v>34290</v>
      </c>
      <c r="AA679">
        <v>4148</v>
      </c>
      <c r="AB679">
        <v>4233</v>
      </c>
      <c r="AC679">
        <v>48283</v>
      </c>
      <c r="AD679">
        <v>3965</v>
      </c>
      <c r="AE679">
        <v>3768</v>
      </c>
      <c r="AF679">
        <v>3723</v>
      </c>
      <c r="AG679">
        <v>8856</v>
      </c>
      <c r="AH679">
        <v>66</v>
      </c>
      <c r="AI679">
        <v>3606</v>
      </c>
      <c r="AJ679">
        <v>47</v>
      </c>
      <c r="AK679">
        <v>42</v>
      </c>
      <c r="AL679">
        <v>8853</v>
      </c>
      <c r="AM679">
        <v>3721</v>
      </c>
      <c r="AN679">
        <v>3760</v>
      </c>
      <c r="AO679">
        <v>8872</v>
      </c>
      <c r="AP679">
        <v>9961</v>
      </c>
      <c r="AQ679">
        <v>3403</v>
      </c>
      <c r="AR679" t="s">
        <v>62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27</v>
      </c>
      <c r="BC679">
        <v>1</v>
      </c>
      <c r="BD679">
        <v>10</v>
      </c>
      <c r="BE679">
        <v>6</v>
      </c>
      <c r="BF679">
        <v>13</v>
      </c>
      <c r="BG679">
        <v>-99</v>
      </c>
      <c r="BH679" t="str">
        <f t="shared" si="210"/>
        <v/>
      </c>
      <c r="BI679">
        <f t="shared" si="211"/>
        <v>0</v>
      </c>
      <c r="BJ679" t="str">
        <f t="shared" si="212"/>
        <v/>
      </c>
      <c r="BK679" t="str">
        <f t="shared" si="213"/>
        <v/>
      </c>
      <c r="BL679" t="str">
        <f t="shared" si="214"/>
        <v/>
      </c>
      <c r="BM679" t="str">
        <f t="shared" si="215"/>
        <v/>
      </c>
      <c r="BN679" t="str">
        <f t="shared" si="216"/>
        <v/>
      </c>
      <c r="BO679" t="str">
        <f t="shared" si="217"/>
        <v/>
      </c>
      <c r="BP679" t="str">
        <f t="shared" si="218"/>
        <v/>
      </c>
      <c r="BQ679" t="str">
        <f t="shared" si="219"/>
        <v/>
      </c>
      <c r="BR679" t="str">
        <f t="shared" si="220"/>
        <v/>
      </c>
      <c r="BS679" t="str">
        <f t="shared" si="221"/>
        <v/>
      </c>
      <c r="BT679" t="str">
        <f t="shared" si="222"/>
        <v/>
      </c>
      <c r="BU679" t="str">
        <f t="shared" si="223"/>
        <v/>
      </c>
      <c r="BV679" t="str">
        <f t="shared" si="224"/>
        <v/>
      </c>
      <c r="BW679">
        <f t="shared" si="225"/>
        <v>0</v>
      </c>
      <c r="BX679">
        <f t="shared" si="226"/>
        <v>1</v>
      </c>
      <c r="BY679">
        <f t="shared" si="227"/>
        <v>1</v>
      </c>
      <c r="BZ679">
        <f t="shared" si="228"/>
        <v>1</v>
      </c>
      <c r="CA679">
        <f t="shared" si="229"/>
        <v>1</v>
      </c>
      <c r="CB679">
        <f t="shared" si="230"/>
        <v>0</v>
      </c>
    </row>
    <row r="680" spans="1:80" x14ac:dyDescent="0.35">
      <c r="A680">
        <v>4.7951937999999998</v>
      </c>
      <c r="B680">
        <v>2009</v>
      </c>
      <c r="C680">
        <v>73</v>
      </c>
      <c r="D680">
        <v>0</v>
      </c>
      <c r="E680">
        <v>1</v>
      </c>
      <c r="F680">
        <v>4</v>
      </c>
      <c r="G680">
        <v>0</v>
      </c>
      <c r="H680">
        <v>34123</v>
      </c>
      <c r="I680">
        <v>6</v>
      </c>
      <c r="J680">
        <v>1</v>
      </c>
      <c r="K680">
        <v>190405</v>
      </c>
      <c r="L680">
        <v>3</v>
      </c>
      <c r="M680">
        <v>-9</v>
      </c>
      <c r="N680">
        <v>1</v>
      </c>
      <c r="O680">
        <v>41401</v>
      </c>
      <c r="P680">
        <v>53783</v>
      </c>
      <c r="Q680">
        <v>42822</v>
      </c>
      <c r="R680">
        <v>40390</v>
      </c>
      <c r="S680">
        <v>5859</v>
      </c>
      <c r="T680">
        <v>42731</v>
      </c>
      <c r="U680">
        <v>4280</v>
      </c>
      <c r="V680">
        <v>2800</v>
      </c>
      <c r="W680">
        <v>4401</v>
      </c>
      <c r="X680">
        <v>4400</v>
      </c>
      <c r="Y680">
        <v>4408</v>
      </c>
      <c r="Z680">
        <v>41402</v>
      </c>
      <c r="AA680" t="s">
        <v>61</v>
      </c>
      <c r="AB680" t="s">
        <v>61</v>
      </c>
      <c r="AC680" t="s">
        <v>61</v>
      </c>
      <c r="AD680">
        <v>3768</v>
      </c>
      <c r="AE680">
        <v>3723</v>
      </c>
      <c r="AF680">
        <v>66</v>
      </c>
      <c r="AG680">
        <v>3950</v>
      </c>
      <c r="AH680">
        <v>3606</v>
      </c>
      <c r="AI680">
        <v>8853</v>
      </c>
      <c r="AJ680" t="s">
        <v>62</v>
      </c>
      <c r="AK680" t="s">
        <v>62</v>
      </c>
      <c r="AL680" t="s">
        <v>62</v>
      </c>
      <c r="AM680" t="s">
        <v>62</v>
      </c>
      <c r="AN680" t="s">
        <v>62</v>
      </c>
      <c r="AO680" t="s">
        <v>62</v>
      </c>
      <c r="AP680" t="s">
        <v>62</v>
      </c>
      <c r="AQ680" t="s">
        <v>62</v>
      </c>
      <c r="AR680" t="s">
        <v>62</v>
      </c>
      <c r="AS680">
        <v>0</v>
      </c>
      <c r="AT680">
        <v>-1</v>
      </c>
      <c r="AU680">
        <v>0</v>
      </c>
      <c r="AV680">
        <v>0</v>
      </c>
      <c r="AW680">
        <v>0</v>
      </c>
      <c r="AX680">
        <v>-1</v>
      </c>
      <c r="AY680">
        <v>-99</v>
      </c>
      <c r="AZ680">
        <v>-99</v>
      </c>
      <c r="BA680">
        <v>-99</v>
      </c>
      <c r="BB680">
        <v>-99</v>
      </c>
      <c r="BC680">
        <v>-99</v>
      </c>
      <c r="BD680">
        <v>-99</v>
      </c>
      <c r="BE680">
        <v>-99</v>
      </c>
      <c r="BF680">
        <v>-99</v>
      </c>
      <c r="BG680">
        <v>-99</v>
      </c>
      <c r="BH680">
        <f t="shared" si="210"/>
        <v>0</v>
      </c>
      <c r="BI680" t="str">
        <f t="shared" si="211"/>
        <v/>
      </c>
      <c r="BJ680" t="str">
        <f t="shared" si="212"/>
        <v/>
      </c>
      <c r="BK680" t="str">
        <f t="shared" si="213"/>
        <v/>
      </c>
      <c r="BL680" t="str">
        <f t="shared" si="214"/>
        <v/>
      </c>
      <c r="BM680" t="str">
        <f t="shared" si="215"/>
        <v/>
      </c>
      <c r="BN680" t="str">
        <f t="shared" si="216"/>
        <v/>
      </c>
      <c r="BO680" t="str">
        <f t="shared" si="217"/>
        <v/>
      </c>
      <c r="BP680" t="str">
        <f t="shared" si="218"/>
        <v/>
      </c>
      <c r="BQ680" t="str">
        <f t="shared" si="219"/>
        <v/>
      </c>
      <c r="BR680" t="str">
        <f t="shared" si="220"/>
        <v/>
      </c>
      <c r="BS680" t="str">
        <f t="shared" si="221"/>
        <v/>
      </c>
      <c r="BT680" t="str">
        <f t="shared" si="222"/>
        <v/>
      </c>
      <c r="BU680" t="str">
        <f t="shared" si="223"/>
        <v/>
      </c>
      <c r="BV680" t="str">
        <f t="shared" si="224"/>
        <v/>
      </c>
      <c r="BW680">
        <f t="shared" si="225"/>
        <v>0</v>
      </c>
      <c r="BX680">
        <f t="shared" si="226"/>
        <v>1</v>
      </c>
      <c r="BY680">
        <f t="shared" si="227"/>
        <v>0</v>
      </c>
      <c r="BZ680">
        <f t="shared" si="228"/>
        <v>0</v>
      </c>
      <c r="CA680">
        <f t="shared" si="229"/>
        <v>0</v>
      </c>
      <c r="CB680">
        <f t="shared" si="230"/>
        <v>1</v>
      </c>
    </row>
    <row r="681" spans="1:80" x14ac:dyDescent="0.35">
      <c r="A681">
        <v>3.8217538000000002</v>
      </c>
      <c r="B681">
        <v>2009</v>
      </c>
      <c r="C681">
        <v>73</v>
      </c>
      <c r="D681">
        <v>0</v>
      </c>
      <c r="E681">
        <v>1</v>
      </c>
      <c r="F681">
        <v>3</v>
      </c>
      <c r="G681">
        <v>0</v>
      </c>
      <c r="H681">
        <v>42010</v>
      </c>
      <c r="I681">
        <v>0</v>
      </c>
      <c r="J681">
        <v>1</v>
      </c>
      <c r="K681">
        <v>116877</v>
      </c>
      <c r="L681">
        <v>2</v>
      </c>
      <c r="M681">
        <v>3</v>
      </c>
      <c r="N681">
        <v>1</v>
      </c>
      <c r="O681">
        <v>4280</v>
      </c>
      <c r="P681">
        <v>486</v>
      </c>
      <c r="Q681">
        <v>5845</v>
      </c>
      <c r="R681">
        <v>5990</v>
      </c>
      <c r="S681">
        <v>41401</v>
      </c>
      <c r="T681">
        <v>25000</v>
      </c>
      <c r="U681">
        <v>53081</v>
      </c>
      <c r="V681">
        <v>7847</v>
      </c>
      <c r="W681">
        <v>5859</v>
      </c>
      <c r="X681" t="s">
        <v>61</v>
      </c>
      <c r="Y681" t="s">
        <v>61</v>
      </c>
      <c r="Z681" t="s">
        <v>61</v>
      </c>
      <c r="AA681" t="s">
        <v>61</v>
      </c>
      <c r="AB681" t="s">
        <v>61</v>
      </c>
      <c r="AC681" t="s">
        <v>61</v>
      </c>
      <c r="AD681">
        <v>3768</v>
      </c>
      <c r="AE681">
        <v>8857</v>
      </c>
      <c r="AF681">
        <v>8857</v>
      </c>
      <c r="AG681">
        <v>66</v>
      </c>
      <c r="AH681">
        <v>2101</v>
      </c>
      <c r="AI681" t="s">
        <v>62</v>
      </c>
      <c r="AJ681" t="s">
        <v>62</v>
      </c>
      <c r="AK681" t="s">
        <v>62</v>
      </c>
      <c r="AL681" t="s">
        <v>62</v>
      </c>
      <c r="AM681" t="s">
        <v>62</v>
      </c>
      <c r="AN681" t="s">
        <v>62</v>
      </c>
      <c r="AO681" t="s">
        <v>62</v>
      </c>
      <c r="AP681" t="s">
        <v>62</v>
      </c>
      <c r="AQ681" t="s">
        <v>62</v>
      </c>
      <c r="AR681" t="s">
        <v>62</v>
      </c>
      <c r="AS681">
        <v>1</v>
      </c>
      <c r="AT681">
        <v>0</v>
      </c>
      <c r="AU681">
        <v>1</v>
      </c>
      <c r="AV681">
        <v>1</v>
      </c>
      <c r="AW681">
        <v>3</v>
      </c>
      <c r="AX681">
        <v>-99</v>
      </c>
      <c r="AY681">
        <v>-99</v>
      </c>
      <c r="AZ681">
        <v>-99</v>
      </c>
      <c r="BA681">
        <v>-99</v>
      </c>
      <c r="BB681">
        <v>-99</v>
      </c>
      <c r="BC681">
        <v>-99</v>
      </c>
      <c r="BD681">
        <v>-99</v>
      </c>
      <c r="BE681">
        <v>-99</v>
      </c>
      <c r="BF681">
        <v>-99</v>
      </c>
      <c r="BG681">
        <v>-99</v>
      </c>
      <c r="BH681">
        <f t="shared" si="210"/>
        <v>1</v>
      </c>
      <c r="BI681" t="str">
        <f t="shared" si="211"/>
        <v/>
      </c>
      <c r="BJ681" t="str">
        <f t="shared" si="212"/>
        <v/>
      </c>
      <c r="BK681" t="str">
        <f t="shared" si="213"/>
        <v/>
      </c>
      <c r="BL681" t="str">
        <f t="shared" si="214"/>
        <v/>
      </c>
      <c r="BM681" t="str">
        <f t="shared" si="215"/>
        <v/>
      </c>
      <c r="BN681" t="str">
        <f t="shared" si="216"/>
        <v/>
      </c>
      <c r="BO681" t="str">
        <f t="shared" si="217"/>
        <v/>
      </c>
      <c r="BP681" t="str">
        <f t="shared" si="218"/>
        <v/>
      </c>
      <c r="BQ681" t="str">
        <f t="shared" si="219"/>
        <v/>
      </c>
      <c r="BR681" t="str">
        <f t="shared" si="220"/>
        <v/>
      </c>
      <c r="BS681" t="str">
        <f t="shared" si="221"/>
        <v/>
      </c>
      <c r="BT681" t="str">
        <f t="shared" si="222"/>
        <v/>
      </c>
      <c r="BU681" t="str">
        <f t="shared" si="223"/>
        <v/>
      </c>
      <c r="BV681" t="str">
        <f t="shared" si="224"/>
        <v/>
      </c>
      <c r="BW681">
        <f t="shared" si="225"/>
        <v>1</v>
      </c>
      <c r="BX681">
        <f t="shared" si="226"/>
        <v>1</v>
      </c>
      <c r="BY681">
        <f t="shared" si="227"/>
        <v>0</v>
      </c>
      <c r="BZ681">
        <f t="shared" si="228"/>
        <v>0</v>
      </c>
      <c r="CA681">
        <f t="shared" si="229"/>
        <v>0</v>
      </c>
      <c r="CB681">
        <f t="shared" si="230"/>
        <v>1</v>
      </c>
    </row>
    <row r="682" spans="1:80" x14ac:dyDescent="0.35">
      <c r="A682">
        <v>4.9730537000000004</v>
      </c>
      <c r="B682">
        <v>2010</v>
      </c>
      <c r="C682">
        <v>73</v>
      </c>
      <c r="D682">
        <v>0</v>
      </c>
      <c r="E682">
        <v>1</v>
      </c>
      <c r="F682">
        <v>2</v>
      </c>
      <c r="G682">
        <v>0</v>
      </c>
      <c r="H682">
        <v>21003</v>
      </c>
      <c r="I682">
        <v>1</v>
      </c>
      <c r="J682">
        <v>1</v>
      </c>
      <c r="K682">
        <v>107561</v>
      </c>
      <c r="L682">
        <v>1</v>
      </c>
      <c r="M682">
        <v>3</v>
      </c>
      <c r="N682">
        <v>1</v>
      </c>
      <c r="O682">
        <v>42843</v>
      </c>
      <c r="P682">
        <v>43411</v>
      </c>
      <c r="Q682">
        <v>78551</v>
      </c>
      <c r="R682">
        <v>5849</v>
      </c>
      <c r="S682">
        <v>486</v>
      </c>
      <c r="T682" t="s">
        <v>119</v>
      </c>
      <c r="U682">
        <v>5185</v>
      </c>
      <c r="V682">
        <v>4254</v>
      </c>
      <c r="W682">
        <v>4280</v>
      </c>
      <c r="X682" t="s">
        <v>105</v>
      </c>
      <c r="Y682" t="s">
        <v>81</v>
      </c>
      <c r="Z682">
        <v>53081</v>
      </c>
      <c r="AA682">
        <v>28984</v>
      </c>
      <c r="AB682" t="s">
        <v>66</v>
      </c>
      <c r="AC682" t="s">
        <v>61</v>
      </c>
      <c r="AD682">
        <v>3768</v>
      </c>
      <c r="AE682">
        <v>8856</v>
      </c>
      <c r="AF682">
        <v>3929</v>
      </c>
      <c r="AG682">
        <v>3764</v>
      </c>
      <c r="AH682">
        <v>9904</v>
      </c>
      <c r="AI682">
        <v>9905</v>
      </c>
      <c r="AJ682" t="s">
        <v>62</v>
      </c>
      <c r="AK682" t="s">
        <v>62</v>
      </c>
      <c r="AL682" t="s">
        <v>62</v>
      </c>
      <c r="AM682" t="s">
        <v>62</v>
      </c>
      <c r="AN682" t="s">
        <v>62</v>
      </c>
      <c r="AO682" t="s">
        <v>62</v>
      </c>
      <c r="AP682" t="s">
        <v>62</v>
      </c>
      <c r="AQ682" t="s">
        <v>62</v>
      </c>
      <c r="AR682" t="s">
        <v>62</v>
      </c>
      <c r="AS682">
        <v>1</v>
      </c>
      <c r="AT682">
        <v>1</v>
      </c>
      <c r="AU682">
        <v>1</v>
      </c>
      <c r="AV682">
        <v>7</v>
      </c>
      <c r="AW682">
        <v>1</v>
      </c>
      <c r="AX682">
        <v>5</v>
      </c>
      <c r="AY682">
        <v>-99</v>
      </c>
      <c r="AZ682">
        <v>-99</v>
      </c>
      <c r="BA682">
        <v>-99</v>
      </c>
      <c r="BB682">
        <v>-99</v>
      </c>
      <c r="BC682">
        <v>-99</v>
      </c>
      <c r="BD682">
        <v>-99</v>
      </c>
      <c r="BE682">
        <v>-99</v>
      </c>
      <c r="BF682">
        <v>-99</v>
      </c>
      <c r="BG682">
        <v>-99</v>
      </c>
      <c r="BH682">
        <f t="shared" si="210"/>
        <v>1</v>
      </c>
      <c r="BI682" t="str">
        <f t="shared" si="211"/>
        <v/>
      </c>
      <c r="BJ682" t="str">
        <f t="shared" si="212"/>
        <v/>
      </c>
      <c r="BK682" t="str">
        <f t="shared" si="213"/>
        <v/>
      </c>
      <c r="BL682" t="str">
        <f t="shared" si="214"/>
        <v/>
      </c>
      <c r="BM682" t="str">
        <f t="shared" si="215"/>
        <v/>
      </c>
      <c r="BN682" t="str">
        <f t="shared" si="216"/>
        <v/>
      </c>
      <c r="BO682" t="str">
        <f t="shared" si="217"/>
        <v/>
      </c>
      <c r="BP682" t="str">
        <f t="shared" si="218"/>
        <v/>
      </c>
      <c r="BQ682" t="str">
        <f t="shared" si="219"/>
        <v/>
      </c>
      <c r="BR682" t="str">
        <f t="shared" si="220"/>
        <v/>
      </c>
      <c r="BS682" t="str">
        <f t="shared" si="221"/>
        <v/>
      </c>
      <c r="BT682" t="str">
        <f t="shared" si="222"/>
        <v/>
      </c>
      <c r="BU682" t="str">
        <f t="shared" si="223"/>
        <v/>
      </c>
      <c r="BV682" t="str">
        <f t="shared" si="224"/>
        <v/>
      </c>
      <c r="BW682">
        <f t="shared" si="225"/>
        <v>1</v>
      </c>
      <c r="BX682">
        <f t="shared" si="226"/>
        <v>0</v>
      </c>
      <c r="BY682">
        <f t="shared" si="227"/>
        <v>1</v>
      </c>
      <c r="BZ682">
        <f t="shared" si="228"/>
        <v>0</v>
      </c>
      <c r="CA682">
        <f t="shared" si="229"/>
        <v>0</v>
      </c>
      <c r="CB682">
        <f t="shared" si="230"/>
        <v>1</v>
      </c>
    </row>
    <row r="683" spans="1:80" x14ac:dyDescent="0.35">
      <c r="A683">
        <v>5.1373158999999999</v>
      </c>
      <c r="B683">
        <v>2010</v>
      </c>
      <c r="C683">
        <v>73</v>
      </c>
      <c r="D683">
        <v>1</v>
      </c>
      <c r="E683">
        <v>1</v>
      </c>
      <c r="F683">
        <v>3</v>
      </c>
      <c r="G683">
        <v>0</v>
      </c>
      <c r="H683">
        <v>25187</v>
      </c>
      <c r="I683">
        <v>7</v>
      </c>
      <c r="J683">
        <v>1</v>
      </c>
      <c r="K683">
        <v>52636</v>
      </c>
      <c r="L683">
        <v>4</v>
      </c>
      <c r="M683">
        <v>1</v>
      </c>
      <c r="N683">
        <v>20</v>
      </c>
      <c r="O683">
        <v>41404</v>
      </c>
      <c r="P683">
        <v>42833</v>
      </c>
      <c r="Q683">
        <v>4010</v>
      </c>
      <c r="R683">
        <v>4111</v>
      </c>
      <c r="S683">
        <v>42832</v>
      </c>
      <c r="T683">
        <v>4149</v>
      </c>
      <c r="U683">
        <v>41400</v>
      </c>
      <c r="V683">
        <v>412</v>
      </c>
      <c r="W683">
        <v>2724</v>
      </c>
      <c r="X683" t="s">
        <v>65</v>
      </c>
      <c r="Y683">
        <v>27800</v>
      </c>
      <c r="Z683">
        <v>4240</v>
      </c>
      <c r="AA683">
        <v>4242</v>
      </c>
      <c r="AB683" t="s">
        <v>76</v>
      </c>
      <c r="AC683" t="s">
        <v>149</v>
      </c>
      <c r="AD683">
        <v>3768</v>
      </c>
      <c r="AE683">
        <v>3722</v>
      </c>
      <c r="AF683">
        <v>66</v>
      </c>
      <c r="AG683">
        <v>3607</v>
      </c>
      <c r="AH683">
        <v>46</v>
      </c>
      <c r="AI683">
        <v>8853</v>
      </c>
      <c r="AJ683">
        <v>8856</v>
      </c>
      <c r="AK683">
        <v>42</v>
      </c>
      <c r="AL683" t="s">
        <v>62</v>
      </c>
      <c r="AM683" t="s">
        <v>62</v>
      </c>
      <c r="AN683" t="s">
        <v>62</v>
      </c>
      <c r="AO683" t="s">
        <v>62</v>
      </c>
      <c r="AP683" t="s">
        <v>62</v>
      </c>
      <c r="AQ683" t="s">
        <v>62</v>
      </c>
      <c r="AR683" t="s">
        <v>62</v>
      </c>
      <c r="AS683">
        <v>1</v>
      </c>
      <c r="AT683">
        <v>0</v>
      </c>
      <c r="AU683">
        <v>1</v>
      </c>
      <c r="AV683">
        <v>1</v>
      </c>
      <c r="AW683">
        <v>1</v>
      </c>
      <c r="AX683">
        <v>0</v>
      </c>
      <c r="AY683">
        <v>0</v>
      </c>
      <c r="AZ683">
        <v>1</v>
      </c>
      <c r="BA683">
        <v>-99</v>
      </c>
      <c r="BB683">
        <v>-99</v>
      </c>
      <c r="BC683">
        <v>-99</v>
      </c>
      <c r="BD683">
        <v>-99</v>
      </c>
      <c r="BE683">
        <v>-99</v>
      </c>
      <c r="BF683">
        <v>-99</v>
      </c>
      <c r="BG683">
        <v>-99</v>
      </c>
      <c r="BH683">
        <f t="shared" si="210"/>
        <v>1</v>
      </c>
      <c r="BI683" t="str">
        <f t="shared" si="211"/>
        <v/>
      </c>
      <c r="BJ683" t="str">
        <f t="shared" si="212"/>
        <v/>
      </c>
      <c r="BK683" t="str">
        <f t="shared" si="213"/>
        <v/>
      </c>
      <c r="BL683" t="str">
        <f t="shared" si="214"/>
        <v/>
      </c>
      <c r="BM683" t="str">
        <f t="shared" si="215"/>
        <v/>
      </c>
      <c r="BN683" t="str">
        <f t="shared" si="216"/>
        <v/>
      </c>
      <c r="BO683" t="str">
        <f t="shared" si="217"/>
        <v/>
      </c>
      <c r="BP683" t="str">
        <f t="shared" si="218"/>
        <v/>
      </c>
      <c r="BQ683" t="str">
        <f t="shared" si="219"/>
        <v/>
      </c>
      <c r="BR683" t="str">
        <f t="shared" si="220"/>
        <v/>
      </c>
      <c r="BS683" t="str">
        <f t="shared" si="221"/>
        <v/>
      </c>
      <c r="BT683" t="str">
        <f t="shared" si="222"/>
        <v/>
      </c>
      <c r="BU683" t="str">
        <f t="shared" si="223"/>
        <v/>
      </c>
      <c r="BV683" t="str">
        <f t="shared" si="224"/>
        <v/>
      </c>
      <c r="BW683">
        <f t="shared" si="225"/>
        <v>1</v>
      </c>
      <c r="BX683">
        <f t="shared" si="226"/>
        <v>1</v>
      </c>
      <c r="BY683">
        <f t="shared" si="227"/>
        <v>0</v>
      </c>
      <c r="BZ683">
        <f t="shared" si="228"/>
        <v>0</v>
      </c>
      <c r="CA683">
        <f t="shared" si="229"/>
        <v>0</v>
      </c>
      <c r="CB683">
        <f t="shared" si="230"/>
        <v>0</v>
      </c>
    </row>
    <row r="684" spans="1:80" x14ac:dyDescent="0.35">
      <c r="A684">
        <v>4.6257744000000001</v>
      </c>
      <c r="B684">
        <v>2010</v>
      </c>
      <c r="C684">
        <v>73</v>
      </c>
      <c r="D684">
        <v>0</v>
      </c>
      <c r="E684">
        <v>1</v>
      </c>
      <c r="F684">
        <v>2</v>
      </c>
      <c r="G684">
        <v>0</v>
      </c>
      <c r="H684">
        <v>35008</v>
      </c>
      <c r="I684">
        <v>17</v>
      </c>
      <c r="J684">
        <v>-9</v>
      </c>
      <c r="K684">
        <v>220365</v>
      </c>
      <c r="L684">
        <v>1</v>
      </c>
      <c r="M684">
        <v>2</v>
      </c>
      <c r="N684">
        <v>5</v>
      </c>
      <c r="O684">
        <v>9971</v>
      </c>
      <c r="P684">
        <v>42823</v>
      </c>
      <c r="Q684">
        <v>570</v>
      </c>
      <c r="R684">
        <v>5849</v>
      </c>
      <c r="S684">
        <v>78551</v>
      </c>
      <c r="T684">
        <v>5853</v>
      </c>
      <c r="U684">
        <v>4271</v>
      </c>
      <c r="V684">
        <v>3970</v>
      </c>
      <c r="W684">
        <v>42981</v>
      </c>
      <c r="X684">
        <v>4254</v>
      </c>
      <c r="Y684">
        <v>2761</v>
      </c>
      <c r="Z684">
        <v>51881</v>
      </c>
      <c r="AA684">
        <v>40491</v>
      </c>
      <c r="AB684">
        <v>25000</v>
      </c>
      <c r="AC684">
        <v>2449</v>
      </c>
      <c r="AD684">
        <v>3768</v>
      </c>
      <c r="AE684">
        <v>17</v>
      </c>
      <c r="AF684">
        <v>8964</v>
      </c>
      <c r="AG684">
        <v>3895</v>
      </c>
      <c r="AH684">
        <v>3995</v>
      </c>
      <c r="AI684">
        <v>3893</v>
      </c>
      <c r="AJ684">
        <v>9672</v>
      </c>
      <c r="AK684">
        <v>8842</v>
      </c>
      <c r="AL684">
        <v>8847</v>
      </c>
      <c r="AM684">
        <v>8848</v>
      </c>
      <c r="AN684" t="s">
        <v>62</v>
      </c>
      <c r="AO684" t="s">
        <v>62</v>
      </c>
      <c r="AP684" t="s">
        <v>62</v>
      </c>
      <c r="AQ684" t="s">
        <v>62</v>
      </c>
      <c r="AR684" t="s">
        <v>62</v>
      </c>
      <c r="AS684">
        <v>2</v>
      </c>
      <c r="AT684">
        <v>-99</v>
      </c>
      <c r="AU684">
        <v>-99</v>
      </c>
      <c r="AV684">
        <v>-99</v>
      </c>
      <c r="AW684">
        <v>-99</v>
      </c>
      <c r="AX684">
        <v>-99</v>
      </c>
      <c r="AY684">
        <v>-99</v>
      </c>
      <c r="AZ684">
        <v>-99</v>
      </c>
      <c r="BA684">
        <v>-99</v>
      </c>
      <c r="BB684">
        <v>-99</v>
      </c>
      <c r="BC684">
        <v>-99</v>
      </c>
      <c r="BD684">
        <v>-99</v>
      </c>
      <c r="BE684">
        <v>-99</v>
      </c>
      <c r="BF684">
        <v>-99</v>
      </c>
      <c r="BG684">
        <v>-99</v>
      </c>
      <c r="BH684">
        <f t="shared" si="210"/>
        <v>2</v>
      </c>
      <c r="BI684" t="str">
        <f t="shared" si="211"/>
        <v/>
      </c>
      <c r="BJ684" t="str">
        <f t="shared" si="212"/>
        <v/>
      </c>
      <c r="BK684" t="str">
        <f t="shared" si="213"/>
        <v/>
      </c>
      <c r="BL684" t="str">
        <f t="shared" si="214"/>
        <v/>
      </c>
      <c r="BM684" t="str">
        <f t="shared" si="215"/>
        <v/>
      </c>
      <c r="BN684" t="str">
        <f t="shared" si="216"/>
        <v/>
      </c>
      <c r="BO684" t="str">
        <f t="shared" si="217"/>
        <v/>
      </c>
      <c r="BP684" t="str">
        <f t="shared" si="218"/>
        <v/>
      </c>
      <c r="BQ684" t="str">
        <f t="shared" si="219"/>
        <v/>
      </c>
      <c r="BR684" t="str">
        <f t="shared" si="220"/>
        <v/>
      </c>
      <c r="BS684" t="str">
        <f t="shared" si="221"/>
        <v/>
      </c>
      <c r="BT684" t="str">
        <f t="shared" si="222"/>
        <v/>
      </c>
      <c r="BU684" t="str">
        <f t="shared" si="223"/>
        <v/>
      </c>
      <c r="BV684" t="str">
        <f t="shared" si="224"/>
        <v/>
      </c>
      <c r="BW684">
        <f t="shared" si="225"/>
        <v>2</v>
      </c>
      <c r="BX684">
        <f t="shared" si="226"/>
        <v>0</v>
      </c>
      <c r="BY684">
        <f t="shared" si="227"/>
        <v>1</v>
      </c>
      <c r="BZ684">
        <f t="shared" si="228"/>
        <v>0</v>
      </c>
      <c r="CA684">
        <f t="shared" si="229"/>
        <v>0</v>
      </c>
      <c r="CB684">
        <f t="shared" si="230"/>
        <v>0</v>
      </c>
    </row>
    <row r="685" spans="1:80" x14ac:dyDescent="0.35">
      <c r="A685">
        <v>5.4700958999999996</v>
      </c>
      <c r="B685">
        <v>2010</v>
      </c>
      <c r="C685">
        <v>73</v>
      </c>
      <c r="D685">
        <v>1</v>
      </c>
      <c r="E685">
        <v>1</v>
      </c>
      <c r="F685">
        <v>3</v>
      </c>
      <c r="G685">
        <v>0</v>
      </c>
      <c r="H685">
        <v>42201</v>
      </c>
      <c r="I685">
        <v>1</v>
      </c>
      <c r="J685">
        <v>-9</v>
      </c>
      <c r="K685">
        <v>203930</v>
      </c>
      <c r="L685">
        <v>3</v>
      </c>
      <c r="M685">
        <v>1</v>
      </c>
      <c r="N685">
        <v>20</v>
      </c>
      <c r="O685">
        <v>4280</v>
      </c>
      <c r="P685">
        <v>4254</v>
      </c>
      <c r="Q685">
        <v>5859</v>
      </c>
      <c r="R685">
        <v>5990</v>
      </c>
      <c r="S685">
        <v>389</v>
      </c>
      <c r="T685">
        <v>99591</v>
      </c>
      <c r="U685">
        <v>486</v>
      </c>
      <c r="V685">
        <v>2874</v>
      </c>
      <c r="W685">
        <v>40390</v>
      </c>
      <c r="X685" t="s">
        <v>66</v>
      </c>
      <c r="Y685">
        <v>2720</v>
      </c>
      <c r="Z685">
        <v>4168</v>
      </c>
      <c r="AA685" t="s">
        <v>91</v>
      </c>
      <c r="AB685" t="s">
        <v>73</v>
      </c>
      <c r="AC685" t="s">
        <v>65</v>
      </c>
      <c r="AD685">
        <v>3721</v>
      </c>
      <c r="AE685">
        <v>8852</v>
      </c>
      <c r="AF685">
        <v>3768</v>
      </c>
      <c r="AG685">
        <v>8848</v>
      </c>
      <c r="AH685">
        <v>9744</v>
      </c>
      <c r="AI685">
        <v>3891</v>
      </c>
      <c r="AJ685">
        <v>2121</v>
      </c>
      <c r="AK685">
        <v>2101</v>
      </c>
      <c r="AL685">
        <v>9904</v>
      </c>
      <c r="AM685">
        <v>3893</v>
      </c>
      <c r="AN685" t="s">
        <v>62</v>
      </c>
      <c r="AO685" t="s">
        <v>62</v>
      </c>
      <c r="AP685" t="s">
        <v>62</v>
      </c>
      <c r="AQ685" t="s">
        <v>62</v>
      </c>
      <c r="AR685" t="s">
        <v>62</v>
      </c>
      <c r="AS685">
        <v>0</v>
      </c>
      <c r="AT685">
        <v>0</v>
      </c>
      <c r="AU685">
        <v>3</v>
      </c>
      <c r="AV685">
        <v>3</v>
      </c>
      <c r="AW685">
        <v>5</v>
      </c>
      <c r="AX685">
        <v>5</v>
      </c>
      <c r="AY685">
        <v>5</v>
      </c>
      <c r="AZ685">
        <v>5</v>
      </c>
      <c r="BA685">
        <v>10</v>
      </c>
      <c r="BB685">
        <v>14</v>
      </c>
      <c r="BC685">
        <v>-99</v>
      </c>
      <c r="BD685">
        <v>-99</v>
      </c>
      <c r="BE685">
        <v>-99</v>
      </c>
      <c r="BF685">
        <v>-99</v>
      </c>
      <c r="BG685">
        <v>-99</v>
      </c>
      <c r="BH685" t="str">
        <f t="shared" si="210"/>
        <v/>
      </c>
      <c r="BI685" t="str">
        <f t="shared" si="211"/>
        <v/>
      </c>
      <c r="BJ685">
        <f t="shared" si="212"/>
        <v>3</v>
      </c>
      <c r="BK685" t="str">
        <f t="shared" si="213"/>
        <v/>
      </c>
      <c r="BL685" t="str">
        <f t="shared" si="214"/>
        <v/>
      </c>
      <c r="BM685" t="str">
        <f t="shared" si="215"/>
        <v/>
      </c>
      <c r="BN685" t="str">
        <f t="shared" si="216"/>
        <v/>
      </c>
      <c r="BO685" t="str">
        <f t="shared" si="217"/>
        <v/>
      </c>
      <c r="BP685" t="str">
        <f t="shared" si="218"/>
        <v/>
      </c>
      <c r="BQ685" t="str">
        <f t="shared" si="219"/>
        <v/>
      </c>
      <c r="BR685" t="str">
        <f t="shared" si="220"/>
        <v/>
      </c>
      <c r="BS685" t="str">
        <f t="shared" si="221"/>
        <v/>
      </c>
      <c r="BT685" t="str">
        <f t="shared" si="222"/>
        <v/>
      </c>
      <c r="BU685" t="str">
        <f t="shared" si="223"/>
        <v/>
      </c>
      <c r="BV685" t="str">
        <f t="shared" si="224"/>
        <v/>
      </c>
      <c r="BW685">
        <f t="shared" si="225"/>
        <v>3</v>
      </c>
      <c r="BX685">
        <f t="shared" si="226"/>
        <v>0</v>
      </c>
      <c r="BY685">
        <f t="shared" si="227"/>
        <v>0</v>
      </c>
      <c r="BZ685">
        <f t="shared" si="228"/>
        <v>0</v>
      </c>
      <c r="CA685">
        <f t="shared" si="229"/>
        <v>0</v>
      </c>
      <c r="CB685">
        <f t="shared" si="230"/>
        <v>1</v>
      </c>
    </row>
    <row r="686" spans="1:80" x14ac:dyDescent="0.35">
      <c r="A686">
        <v>5.3693093999999997</v>
      </c>
      <c r="B686">
        <v>2010</v>
      </c>
      <c r="C686">
        <v>73</v>
      </c>
      <c r="D686">
        <v>1</v>
      </c>
      <c r="E686">
        <v>1</v>
      </c>
      <c r="F686">
        <v>2</v>
      </c>
      <c r="G686">
        <v>1</v>
      </c>
      <c r="H686">
        <v>47045</v>
      </c>
      <c r="I686">
        <v>3</v>
      </c>
      <c r="J686">
        <v>2</v>
      </c>
      <c r="K686">
        <v>75202</v>
      </c>
      <c r="L686">
        <v>1</v>
      </c>
      <c r="M686">
        <v>2</v>
      </c>
      <c r="N686">
        <v>20</v>
      </c>
      <c r="O686">
        <v>41402</v>
      </c>
      <c r="P686">
        <v>4260</v>
      </c>
      <c r="Q686">
        <v>42822</v>
      </c>
      <c r="R686">
        <v>42731</v>
      </c>
      <c r="S686">
        <v>2724</v>
      </c>
      <c r="T686">
        <v>42611</v>
      </c>
      <c r="U686">
        <v>41401</v>
      </c>
      <c r="V686">
        <v>4139</v>
      </c>
      <c r="W686">
        <v>4019</v>
      </c>
      <c r="X686">
        <v>4148</v>
      </c>
      <c r="Y686">
        <v>496</v>
      </c>
      <c r="Z686">
        <v>4280</v>
      </c>
      <c r="AA686">
        <v>42652</v>
      </c>
      <c r="AB686">
        <v>2948</v>
      </c>
      <c r="AC686" t="s">
        <v>118</v>
      </c>
      <c r="AD686">
        <v>3768</v>
      </c>
      <c r="AE686">
        <v>66</v>
      </c>
      <c r="AF686">
        <v>3606</v>
      </c>
      <c r="AG686">
        <v>45</v>
      </c>
      <c r="AH686">
        <v>40</v>
      </c>
      <c r="AI686" t="s">
        <v>62</v>
      </c>
      <c r="AJ686" t="s">
        <v>62</v>
      </c>
      <c r="AK686" t="s">
        <v>62</v>
      </c>
      <c r="AL686" t="s">
        <v>62</v>
      </c>
      <c r="AM686" t="s">
        <v>62</v>
      </c>
      <c r="AN686" t="s">
        <v>62</v>
      </c>
      <c r="AO686" t="s">
        <v>62</v>
      </c>
      <c r="AP686" t="s">
        <v>62</v>
      </c>
      <c r="AQ686" t="s">
        <v>62</v>
      </c>
      <c r="AR686" t="s">
        <v>62</v>
      </c>
      <c r="AS686">
        <v>3</v>
      </c>
      <c r="AT686">
        <v>3</v>
      </c>
      <c r="AU686">
        <v>3</v>
      </c>
      <c r="AV686">
        <v>3</v>
      </c>
      <c r="AW686">
        <v>3</v>
      </c>
      <c r="AX686">
        <v>-99</v>
      </c>
      <c r="AY686">
        <v>-99</v>
      </c>
      <c r="AZ686">
        <v>-99</v>
      </c>
      <c r="BA686">
        <v>-99</v>
      </c>
      <c r="BB686">
        <v>-99</v>
      </c>
      <c r="BC686">
        <v>-99</v>
      </c>
      <c r="BD686">
        <v>-99</v>
      </c>
      <c r="BE686">
        <v>-99</v>
      </c>
      <c r="BF686">
        <v>-99</v>
      </c>
      <c r="BG686">
        <v>-99</v>
      </c>
      <c r="BH686">
        <f t="shared" si="210"/>
        <v>3</v>
      </c>
      <c r="BI686" t="str">
        <f t="shared" si="211"/>
        <v/>
      </c>
      <c r="BJ686" t="str">
        <f t="shared" si="212"/>
        <v/>
      </c>
      <c r="BK686" t="str">
        <f t="shared" si="213"/>
        <v/>
      </c>
      <c r="BL686" t="str">
        <f t="shared" si="214"/>
        <v/>
      </c>
      <c r="BM686" t="str">
        <f t="shared" si="215"/>
        <v/>
      </c>
      <c r="BN686" t="str">
        <f t="shared" si="216"/>
        <v/>
      </c>
      <c r="BO686" t="str">
        <f t="shared" si="217"/>
        <v/>
      </c>
      <c r="BP686" t="str">
        <f t="shared" si="218"/>
        <v/>
      </c>
      <c r="BQ686" t="str">
        <f t="shared" si="219"/>
        <v/>
      </c>
      <c r="BR686" t="str">
        <f t="shared" si="220"/>
        <v/>
      </c>
      <c r="BS686" t="str">
        <f t="shared" si="221"/>
        <v/>
      </c>
      <c r="BT686" t="str">
        <f t="shared" si="222"/>
        <v/>
      </c>
      <c r="BU686" t="str">
        <f t="shared" si="223"/>
        <v/>
      </c>
      <c r="BV686" t="str">
        <f t="shared" si="224"/>
        <v/>
      </c>
      <c r="BW686">
        <f t="shared" si="225"/>
        <v>3</v>
      </c>
      <c r="BX686">
        <f t="shared" si="226"/>
        <v>1</v>
      </c>
      <c r="BY686">
        <f t="shared" si="227"/>
        <v>0</v>
      </c>
      <c r="BZ686">
        <f t="shared" si="228"/>
        <v>0</v>
      </c>
      <c r="CA686">
        <f t="shared" si="229"/>
        <v>0</v>
      </c>
      <c r="CB686">
        <f t="shared" si="230"/>
        <v>1</v>
      </c>
    </row>
    <row r="687" spans="1:80" x14ac:dyDescent="0.35">
      <c r="A687">
        <v>4.9374741000000002</v>
      </c>
      <c r="B687">
        <v>2010</v>
      </c>
      <c r="C687">
        <v>73</v>
      </c>
      <c r="D687">
        <v>0</v>
      </c>
      <c r="E687">
        <v>1</v>
      </c>
      <c r="F687">
        <v>3</v>
      </c>
      <c r="G687">
        <v>0</v>
      </c>
      <c r="H687">
        <v>49019</v>
      </c>
      <c r="I687">
        <v>2</v>
      </c>
      <c r="J687">
        <v>1</v>
      </c>
      <c r="K687">
        <v>81143</v>
      </c>
      <c r="L687">
        <v>-9</v>
      </c>
      <c r="M687">
        <v>2</v>
      </c>
      <c r="N687">
        <v>1</v>
      </c>
      <c r="O687">
        <v>40491</v>
      </c>
      <c r="P687">
        <v>42823</v>
      </c>
      <c r="Q687">
        <v>41402</v>
      </c>
      <c r="R687">
        <v>4148</v>
      </c>
      <c r="S687">
        <v>4280</v>
      </c>
      <c r="T687">
        <v>42731</v>
      </c>
      <c r="U687">
        <v>4439</v>
      </c>
      <c r="V687">
        <v>4240</v>
      </c>
      <c r="W687">
        <v>3970</v>
      </c>
      <c r="X687">
        <v>4168</v>
      </c>
      <c r="Y687">
        <v>5859</v>
      </c>
      <c r="Z687">
        <v>2724</v>
      </c>
      <c r="AA687">
        <v>45910</v>
      </c>
      <c r="AB687" t="s">
        <v>67</v>
      </c>
      <c r="AC687" t="s">
        <v>65</v>
      </c>
      <c r="AD687">
        <v>3768</v>
      </c>
      <c r="AE687">
        <v>8856</v>
      </c>
      <c r="AF687">
        <v>66</v>
      </c>
      <c r="AG687">
        <v>3607</v>
      </c>
      <c r="AH687">
        <v>45</v>
      </c>
      <c r="AI687">
        <v>40</v>
      </c>
      <c r="AJ687" t="s">
        <v>62</v>
      </c>
      <c r="AK687" t="s">
        <v>62</v>
      </c>
      <c r="AL687" t="s">
        <v>62</v>
      </c>
      <c r="AM687" t="s">
        <v>62</v>
      </c>
      <c r="AN687" t="s">
        <v>62</v>
      </c>
      <c r="AO687" t="s">
        <v>62</v>
      </c>
      <c r="AP687" t="s">
        <v>62</v>
      </c>
      <c r="AQ687" t="s">
        <v>62</v>
      </c>
      <c r="AR687" t="s">
        <v>62</v>
      </c>
      <c r="AS687">
        <v>3</v>
      </c>
      <c r="AT687">
        <v>3</v>
      </c>
      <c r="AU687">
        <v>3</v>
      </c>
      <c r="AV687">
        <v>3</v>
      </c>
      <c r="AW687">
        <v>3</v>
      </c>
      <c r="AX687">
        <v>3</v>
      </c>
      <c r="AY687">
        <v>-99</v>
      </c>
      <c r="AZ687">
        <v>-99</v>
      </c>
      <c r="BA687">
        <v>-99</v>
      </c>
      <c r="BB687">
        <v>-99</v>
      </c>
      <c r="BC687">
        <v>-99</v>
      </c>
      <c r="BD687">
        <v>-99</v>
      </c>
      <c r="BE687">
        <v>-99</v>
      </c>
      <c r="BF687">
        <v>-99</v>
      </c>
      <c r="BG687">
        <v>-99</v>
      </c>
      <c r="BH687">
        <f t="shared" si="210"/>
        <v>3</v>
      </c>
      <c r="BI687" t="str">
        <f t="shared" si="211"/>
        <v/>
      </c>
      <c r="BJ687" t="str">
        <f t="shared" si="212"/>
        <v/>
      </c>
      <c r="BK687" t="str">
        <f t="shared" si="213"/>
        <v/>
      </c>
      <c r="BL687" t="str">
        <f t="shared" si="214"/>
        <v/>
      </c>
      <c r="BM687" t="str">
        <f t="shared" si="215"/>
        <v/>
      </c>
      <c r="BN687" t="str">
        <f t="shared" si="216"/>
        <v/>
      </c>
      <c r="BO687" t="str">
        <f t="shared" si="217"/>
        <v/>
      </c>
      <c r="BP687" t="str">
        <f t="shared" si="218"/>
        <v/>
      </c>
      <c r="BQ687" t="str">
        <f t="shared" si="219"/>
        <v/>
      </c>
      <c r="BR687" t="str">
        <f t="shared" si="220"/>
        <v/>
      </c>
      <c r="BS687" t="str">
        <f t="shared" si="221"/>
        <v/>
      </c>
      <c r="BT687" t="str">
        <f t="shared" si="222"/>
        <v/>
      </c>
      <c r="BU687" t="str">
        <f t="shared" si="223"/>
        <v/>
      </c>
      <c r="BV687" t="str">
        <f t="shared" si="224"/>
        <v/>
      </c>
      <c r="BW687">
        <f t="shared" si="225"/>
        <v>3</v>
      </c>
      <c r="BX687">
        <f t="shared" si="226"/>
        <v>1</v>
      </c>
      <c r="BY687">
        <f t="shared" si="227"/>
        <v>0</v>
      </c>
      <c r="BZ687">
        <f t="shared" si="228"/>
        <v>0</v>
      </c>
      <c r="CA687">
        <f t="shared" si="229"/>
        <v>0</v>
      </c>
      <c r="CB687">
        <f t="shared" si="230"/>
        <v>1</v>
      </c>
    </row>
    <row r="688" spans="1:80" x14ac:dyDescent="0.35">
      <c r="A688">
        <v>5.6696948000000003</v>
      </c>
      <c r="B688">
        <v>2011</v>
      </c>
      <c r="C688">
        <v>73</v>
      </c>
      <c r="D688">
        <v>0</v>
      </c>
      <c r="E688">
        <v>1</v>
      </c>
      <c r="F688">
        <v>-9</v>
      </c>
      <c r="G688">
        <v>0</v>
      </c>
      <c r="H688">
        <v>4088</v>
      </c>
      <c r="I688">
        <v>11</v>
      </c>
      <c r="J688">
        <v>1</v>
      </c>
      <c r="K688">
        <v>200695</v>
      </c>
      <c r="L688">
        <v>2</v>
      </c>
      <c r="M688">
        <v>1</v>
      </c>
      <c r="N688">
        <v>1</v>
      </c>
      <c r="O688">
        <v>41071</v>
      </c>
      <c r="P688">
        <v>51884</v>
      </c>
      <c r="Q688">
        <v>42823</v>
      </c>
      <c r="R688">
        <v>34831</v>
      </c>
      <c r="S688">
        <v>5849</v>
      </c>
      <c r="T688">
        <v>41402</v>
      </c>
      <c r="U688">
        <v>99609</v>
      </c>
      <c r="V688">
        <v>5990</v>
      </c>
      <c r="W688">
        <v>5768</v>
      </c>
      <c r="X688">
        <v>25002</v>
      </c>
      <c r="Y688">
        <v>2800</v>
      </c>
      <c r="Z688">
        <v>41401</v>
      </c>
      <c r="AA688">
        <v>3051</v>
      </c>
      <c r="AB688">
        <v>40390</v>
      </c>
      <c r="AC688">
        <v>496</v>
      </c>
      <c r="AD688">
        <v>3768</v>
      </c>
      <c r="AE688">
        <v>3931</v>
      </c>
      <c r="AF688">
        <v>66</v>
      </c>
      <c r="AG688">
        <v>3818</v>
      </c>
      <c r="AH688">
        <v>9670</v>
      </c>
      <c r="AI688">
        <v>9604</v>
      </c>
      <c r="AJ688">
        <v>3606</v>
      </c>
      <c r="AK688">
        <v>45</v>
      </c>
      <c r="AL688">
        <v>40</v>
      </c>
      <c r="AM688">
        <v>40</v>
      </c>
      <c r="AN688" t="s">
        <v>62</v>
      </c>
      <c r="AO688" t="s">
        <v>62</v>
      </c>
      <c r="AP688" t="s">
        <v>62</v>
      </c>
      <c r="AQ688" t="s">
        <v>62</v>
      </c>
      <c r="AR688" t="s">
        <v>62</v>
      </c>
      <c r="AS688">
        <v>4</v>
      </c>
      <c r="AT688">
        <v>4</v>
      </c>
      <c r="AU688">
        <v>4</v>
      </c>
      <c r="AV688">
        <v>4</v>
      </c>
      <c r="AW688">
        <v>0</v>
      </c>
      <c r="AX688">
        <v>0</v>
      </c>
      <c r="AY688">
        <v>4</v>
      </c>
      <c r="AZ688">
        <v>4</v>
      </c>
      <c r="BA688">
        <v>4</v>
      </c>
      <c r="BB688">
        <v>4</v>
      </c>
      <c r="BC688">
        <v>-99</v>
      </c>
      <c r="BD688">
        <v>-99</v>
      </c>
      <c r="BE688">
        <v>-99</v>
      </c>
      <c r="BF688">
        <v>-99</v>
      </c>
      <c r="BG688">
        <v>-99</v>
      </c>
      <c r="BH688">
        <f t="shared" si="210"/>
        <v>4</v>
      </c>
      <c r="BI688" t="str">
        <f t="shared" si="211"/>
        <v/>
      </c>
      <c r="BJ688" t="str">
        <f t="shared" si="212"/>
        <v/>
      </c>
      <c r="BK688" t="str">
        <f t="shared" si="213"/>
        <v/>
      </c>
      <c r="BL688" t="str">
        <f t="shared" si="214"/>
        <v/>
      </c>
      <c r="BM688" t="str">
        <f t="shared" si="215"/>
        <v/>
      </c>
      <c r="BN688" t="str">
        <f t="shared" si="216"/>
        <v/>
      </c>
      <c r="BO688" t="str">
        <f t="shared" si="217"/>
        <v/>
      </c>
      <c r="BP688" t="str">
        <f t="shared" si="218"/>
        <v/>
      </c>
      <c r="BQ688" t="str">
        <f t="shared" si="219"/>
        <v/>
      </c>
      <c r="BR688" t="str">
        <f t="shared" si="220"/>
        <v/>
      </c>
      <c r="BS688" t="str">
        <f t="shared" si="221"/>
        <v/>
      </c>
      <c r="BT688" t="str">
        <f t="shared" si="222"/>
        <v/>
      </c>
      <c r="BU688" t="str">
        <f t="shared" si="223"/>
        <v/>
      </c>
      <c r="BV688" t="str">
        <f t="shared" si="224"/>
        <v/>
      </c>
      <c r="BW688">
        <f t="shared" si="225"/>
        <v>4</v>
      </c>
      <c r="BX688">
        <f t="shared" si="226"/>
        <v>1</v>
      </c>
      <c r="BY688">
        <f t="shared" si="227"/>
        <v>0</v>
      </c>
      <c r="BZ688">
        <f t="shared" si="228"/>
        <v>1</v>
      </c>
      <c r="CA688">
        <f t="shared" si="229"/>
        <v>1</v>
      </c>
      <c r="CB688">
        <f t="shared" si="230"/>
        <v>0</v>
      </c>
    </row>
    <row r="689" spans="1:80" x14ac:dyDescent="0.35">
      <c r="A689">
        <v>5.0519977999999996</v>
      </c>
      <c r="B689">
        <v>2011</v>
      </c>
      <c r="C689">
        <v>73</v>
      </c>
      <c r="D689">
        <v>1</v>
      </c>
      <c r="E689">
        <v>5</v>
      </c>
      <c r="F689">
        <v>-9</v>
      </c>
      <c r="G689">
        <v>0</v>
      </c>
      <c r="H689">
        <v>12071</v>
      </c>
      <c r="I689">
        <v>11</v>
      </c>
      <c r="J689">
        <v>1</v>
      </c>
      <c r="K689">
        <v>550867</v>
      </c>
      <c r="L689">
        <v>1</v>
      </c>
      <c r="M689">
        <v>3</v>
      </c>
      <c r="N689">
        <v>20</v>
      </c>
      <c r="O689">
        <v>41071</v>
      </c>
      <c r="P689">
        <v>389</v>
      </c>
      <c r="Q689">
        <v>51881</v>
      </c>
      <c r="R689">
        <v>78552</v>
      </c>
      <c r="S689">
        <v>5845</v>
      </c>
      <c r="T689">
        <v>486</v>
      </c>
      <c r="U689">
        <v>2762</v>
      </c>
      <c r="V689">
        <v>4280</v>
      </c>
      <c r="W689">
        <v>99592</v>
      </c>
      <c r="X689">
        <v>78551</v>
      </c>
      <c r="Y689">
        <v>41401</v>
      </c>
      <c r="Z689" t="s">
        <v>75</v>
      </c>
      <c r="AA689" t="s">
        <v>65</v>
      </c>
      <c r="AB689">
        <v>5738</v>
      </c>
      <c r="AC689">
        <v>40390</v>
      </c>
      <c r="AD689">
        <v>3768</v>
      </c>
      <c r="AE689">
        <v>3722</v>
      </c>
      <c r="AF689">
        <v>66</v>
      </c>
      <c r="AG689">
        <v>8856</v>
      </c>
      <c r="AH689">
        <v>3606</v>
      </c>
      <c r="AI689">
        <v>45</v>
      </c>
      <c r="AJ689">
        <v>40</v>
      </c>
      <c r="AK689">
        <v>9672</v>
      </c>
      <c r="AL689">
        <v>9604</v>
      </c>
      <c r="AM689">
        <v>3995</v>
      </c>
      <c r="AN689">
        <v>3995</v>
      </c>
      <c r="AO689">
        <v>3995</v>
      </c>
      <c r="AP689" t="s">
        <v>62</v>
      </c>
      <c r="AQ689" t="s">
        <v>62</v>
      </c>
      <c r="AR689" t="s">
        <v>62</v>
      </c>
      <c r="AS689">
        <v>5</v>
      </c>
      <c r="AT689">
        <v>5</v>
      </c>
      <c r="AU689">
        <v>5</v>
      </c>
      <c r="AV689">
        <v>5</v>
      </c>
      <c r="AW689">
        <v>5</v>
      </c>
      <c r="AX689">
        <v>5</v>
      </c>
      <c r="AY689">
        <v>5</v>
      </c>
      <c r="AZ689">
        <v>1</v>
      </c>
      <c r="BA689">
        <v>1</v>
      </c>
      <c r="BB689">
        <v>6</v>
      </c>
      <c r="BC689">
        <v>7</v>
      </c>
      <c r="BD689">
        <v>9</v>
      </c>
      <c r="BE689">
        <v>-99</v>
      </c>
      <c r="BF689">
        <v>-99</v>
      </c>
      <c r="BG689">
        <v>-99</v>
      </c>
      <c r="BH689">
        <f t="shared" si="210"/>
        <v>5</v>
      </c>
      <c r="BI689" t="str">
        <f t="shared" si="211"/>
        <v/>
      </c>
      <c r="BJ689" t="str">
        <f t="shared" si="212"/>
        <v/>
      </c>
      <c r="BK689" t="str">
        <f t="shared" si="213"/>
        <v/>
      </c>
      <c r="BL689" t="str">
        <f t="shared" si="214"/>
        <v/>
      </c>
      <c r="BM689" t="str">
        <f t="shared" si="215"/>
        <v/>
      </c>
      <c r="BN689" t="str">
        <f t="shared" si="216"/>
        <v/>
      </c>
      <c r="BO689" t="str">
        <f t="shared" si="217"/>
        <v/>
      </c>
      <c r="BP689" t="str">
        <f t="shared" si="218"/>
        <v/>
      </c>
      <c r="BQ689" t="str">
        <f t="shared" si="219"/>
        <v/>
      </c>
      <c r="BR689" t="str">
        <f t="shared" si="220"/>
        <v/>
      </c>
      <c r="BS689" t="str">
        <f t="shared" si="221"/>
        <v/>
      </c>
      <c r="BT689" t="str">
        <f t="shared" si="222"/>
        <v/>
      </c>
      <c r="BU689" t="str">
        <f t="shared" si="223"/>
        <v/>
      </c>
      <c r="BV689" t="str">
        <f t="shared" si="224"/>
        <v/>
      </c>
      <c r="BW689">
        <f t="shared" si="225"/>
        <v>5</v>
      </c>
      <c r="BX689">
        <f t="shared" si="226"/>
        <v>1</v>
      </c>
      <c r="BY689">
        <f t="shared" si="227"/>
        <v>1</v>
      </c>
      <c r="BZ689">
        <f t="shared" si="228"/>
        <v>1</v>
      </c>
      <c r="CA689">
        <f t="shared" si="229"/>
        <v>1</v>
      </c>
      <c r="CB689">
        <f t="shared" si="230"/>
        <v>1</v>
      </c>
    </row>
    <row r="690" spans="1:80" x14ac:dyDescent="0.35">
      <c r="A690">
        <v>4.9613437999999999</v>
      </c>
      <c r="B690">
        <v>2011</v>
      </c>
      <c r="C690">
        <v>73</v>
      </c>
      <c r="D690">
        <v>0</v>
      </c>
      <c r="E690">
        <v>1</v>
      </c>
      <c r="F690">
        <v>-9</v>
      </c>
      <c r="G690">
        <v>0</v>
      </c>
      <c r="H690">
        <v>13116</v>
      </c>
      <c r="I690">
        <v>25</v>
      </c>
      <c r="J690">
        <v>1</v>
      </c>
      <c r="K690">
        <v>509194</v>
      </c>
      <c r="L690">
        <v>2</v>
      </c>
      <c r="M690">
        <v>3</v>
      </c>
      <c r="N690">
        <v>5</v>
      </c>
      <c r="O690">
        <v>41401</v>
      </c>
      <c r="P690">
        <v>42822</v>
      </c>
      <c r="Q690">
        <v>4168</v>
      </c>
      <c r="R690">
        <v>4254</v>
      </c>
      <c r="S690">
        <v>4589</v>
      </c>
      <c r="T690">
        <v>4280</v>
      </c>
      <c r="U690">
        <v>4111</v>
      </c>
      <c r="V690">
        <v>412</v>
      </c>
      <c r="W690">
        <v>2724</v>
      </c>
      <c r="X690" t="s">
        <v>91</v>
      </c>
      <c r="Y690">
        <v>42611</v>
      </c>
      <c r="Z690">
        <v>42769</v>
      </c>
      <c r="AA690">
        <v>4011</v>
      </c>
      <c r="AB690" t="s">
        <v>74</v>
      </c>
      <c r="AC690" t="s">
        <v>61</v>
      </c>
      <c r="AD690">
        <v>3768</v>
      </c>
      <c r="AE690">
        <v>3722</v>
      </c>
      <c r="AF690">
        <v>66</v>
      </c>
      <c r="AG690">
        <v>1755</v>
      </c>
      <c r="AH690">
        <v>8856</v>
      </c>
      <c r="AI690">
        <v>8853</v>
      </c>
      <c r="AJ690">
        <v>8847</v>
      </c>
      <c r="AK690">
        <v>3607</v>
      </c>
      <c r="AL690">
        <v>48</v>
      </c>
      <c r="AM690">
        <v>42</v>
      </c>
      <c r="AN690" t="s">
        <v>62</v>
      </c>
      <c r="AO690" t="s">
        <v>62</v>
      </c>
      <c r="AP690" t="s">
        <v>62</v>
      </c>
      <c r="AQ690" t="s">
        <v>62</v>
      </c>
      <c r="AR690" t="s">
        <v>62</v>
      </c>
      <c r="AS690">
        <v>5</v>
      </c>
      <c r="AT690">
        <v>3</v>
      </c>
      <c r="AU690">
        <v>5</v>
      </c>
      <c r="AV690">
        <v>5</v>
      </c>
      <c r="AW690">
        <v>3</v>
      </c>
      <c r="AX690">
        <v>3</v>
      </c>
      <c r="AY690">
        <v>3</v>
      </c>
      <c r="AZ690">
        <v>5</v>
      </c>
      <c r="BA690">
        <v>5</v>
      </c>
      <c r="BB690">
        <v>5</v>
      </c>
      <c r="BC690">
        <v>-99</v>
      </c>
      <c r="BD690">
        <v>-99</v>
      </c>
      <c r="BE690">
        <v>-99</v>
      </c>
      <c r="BF690">
        <v>-99</v>
      </c>
      <c r="BG690">
        <v>-99</v>
      </c>
      <c r="BH690">
        <f t="shared" si="210"/>
        <v>5</v>
      </c>
      <c r="BI690" t="str">
        <f t="shared" si="211"/>
        <v/>
      </c>
      <c r="BJ690" t="str">
        <f t="shared" si="212"/>
        <v/>
      </c>
      <c r="BK690" t="str">
        <f t="shared" si="213"/>
        <v/>
      </c>
      <c r="BL690" t="str">
        <f t="shared" si="214"/>
        <v/>
      </c>
      <c r="BM690" t="str">
        <f t="shared" si="215"/>
        <v/>
      </c>
      <c r="BN690" t="str">
        <f t="shared" si="216"/>
        <v/>
      </c>
      <c r="BO690" t="str">
        <f t="shared" si="217"/>
        <v/>
      </c>
      <c r="BP690" t="str">
        <f t="shared" si="218"/>
        <v/>
      </c>
      <c r="BQ690" t="str">
        <f t="shared" si="219"/>
        <v/>
      </c>
      <c r="BR690" t="str">
        <f t="shared" si="220"/>
        <v/>
      </c>
      <c r="BS690" t="str">
        <f t="shared" si="221"/>
        <v/>
      </c>
      <c r="BT690" t="str">
        <f t="shared" si="222"/>
        <v/>
      </c>
      <c r="BU690" t="str">
        <f t="shared" si="223"/>
        <v/>
      </c>
      <c r="BV690" t="str">
        <f t="shared" si="224"/>
        <v/>
      </c>
      <c r="BW690">
        <f t="shared" si="225"/>
        <v>5</v>
      </c>
      <c r="BX690">
        <f t="shared" si="226"/>
        <v>1</v>
      </c>
      <c r="BY690">
        <f t="shared" si="227"/>
        <v>0</v>
      </c>
      <c r="BZ690">
        <f t="shared" si="228"/>
        <v>0</v>
      </c>
      <c r="CA690">
        <f t="shared" si="229"/>
        <v>0</v>
      </c>
      <c r="CB690">
        <f t="shared" si="230"/>
        <v>1</v>
      </c>
    </row>
    <row r="691" spans="1:80" x14ac:dyDescent="0.35">
      <c r="A691">
        <v>4.5922435999999998</v>
      </c>
      <c r="B691">
        <v>2011</v>
      </c>
      <c r="C691">
        <v>73</v>
      </c>
      <c r="D691">
        <v>0</v>
      </c>
      <c r="E691">
        <v>3</v>
      </c>
      <c r="F691">
        <v>1</v>
      </c>
      <c r="G691">
        <v>0</v>
      </c>
      <c r="H691">
        <v>36336</v>
      </c>
      <c r="I691">
        <v>79</v>
      </c>
      <c r="J691">
        <v>6</v>
      </c>
      <c r="K691">
        <v>911292</v>
      </c>
      <c r="L691">
        <v>1</v>
      </c>
      <c r="M691">
        <v>2</v>
      </c>
      <c r="N691">
        <v>5</v>
      </c>
      <c r="O691">
        <v>41071</v>
      </c>
      <c r="P691">
        <v>5849</v>
      </c>
      <c r="Q691">
        <v>570</v>
      </c>
      <c r="R691">
        <v>40391</v>
      </c>
      <c r="S691">
        <v>5856</v>
      </c>
      <c r="T691">
        <v>2762</v>
      </c>
      <c r="U691">
        <v>4254</v>
      </c>
      <c r="V691">
        <v>99673</v>
      </c>
      <c r="W691">
        <v>5934</v>
      </c>
      <c r="X691">
        <v>591</v>
      </c>
      <c r="Y691">
        <v>5990</v>
      </c>
      <c r="Z691">
        <v>78551</v>
      </c>
      <c r="AA691">
        <v>185</v>
      </c>
      <c r="AB691">
        <v>78820</v>
      </c>
      <c r="AC691">
        <v>4280</v>
      </c>
      <c r="AD691">
        <v>3768</v>
      </c>
      <c r="AE691">
        <v>3721</v>
      </c>
      <c r="AF691">
        <v>3612</v>
      </c>
      <c r="AG691">
        <v>3615</v>
      </c>
      <c r="AH691">
        <v>5503</v>
      </c>
      <c r="AI691">
        <v>8852</v>
      </c>
      <c r="AJ691">
        <v>8842</v>
      </c>
      <c r="AK691">
        <v>8872</v>
      </c>
      <c r="AL691">
        <v>3961</v>
      </c>
      <c r="AM691">
        <v>6011</v>
      </c>
      <c r="AN691">
        <v>598</v>
      </c>
      <c r="AO691">
        <v>8774</v>
      </c>
      <c r="AP691">
        <v>3995</v>
      </c>
      <c r="AQ691">
        <v>3722</v>
      </c>
      <c r="AR691">
        <v>8856</v>
      </c>
      <c r="AS691">
        <v>12</v>
      </c>
      <c r="AT691">
        <v>10</v>
      </c>
      <c r="AU691">
        <v>12</v>
      </c>
      <c r="AV691">
        <v>12</v>
      </c>
      <c r="AW691">
        <v>3</v>
      </c>
      <c r="AX691">
        <v>10</v>
      </c>
      <c r="AY691">
        <v>10</v>
      </c>
      <c r="AZ691">
        <v>12</v>
      </c>
      <c r="BA691">
        <v>12</v>
      </c>
      <c r="BB691">
        <v>8</v>
      </c>
      <c r="BC691">
        <v>3</v>
      </c>
      <c r="BD691">
        <v>3</v>
      </c>
      <c r="BE691">
        <v>0</v>
      </c>
      <c r="BF691">
        <v>2</v>
      </c>
      <c r="BG691">
        <v>2</v>
      </c>
      <c r="BH691">
        <f t="shared" si="210"/>
        <v>12</v>
      </c>
      <c r="BI691" t="str">
        <f t="shared" si="211"/>
        <v/>
      </c>
      <c r="BJ691" t="str">
        <f t="shared" si="212"/>
        <v/>
      </c>
      <c r="BK691" t="str">
        <f t="shared" si="213"/>
        <v/>
      </c>
      <c r="BL691" t="str">
        <f t="shared" si="214"/>
        <v/>
      </c>
      <c r="BM691" t="str">
        <f t="shared" si="215"/>
        <v/>
      </c>
      <c r="BN691" t="str">
        <f t="shared" si="216"/>
        <v/>
      </c>
      <c r="BO691" t="str">
        <f t="shared" si="217"/>
        <v/>
      </c>
      <c r="BP691" t="str">
        <f t="shared" si="218"/>
        <v/>
      </c>
      <c r="BQ691" t="str">
        <f t="shared" si="219"/>
        <v/>
      </c>
      <c r="BR691" t="str">
        <f t="shared" si="220"/>
        <v/>
      </c>
      <c r="BS691" t="str">
        <f t="shared" si="221"/>
        <v/>
      </c>
      <c r="BT691" t="str">
        <f t="shared" si="222"/>
        <v/>
      </c>
      <c r="BU691" t="str">
        <f t="shared" si="223"/>
        <v/>
      </c>
      <c r="BV691" t="str">
        <f t="shared" si="224"/>
        <v/>
      </c>
      <c r="BW691">
        <f t="shared" si="225"/>
        <v>12</v>
      </c>
      <c r="BX691">
        <f t="shared" si="226"/>
        <v>0</v>
      </c>
      <c r="BY691">
        <f t="shared" si="227"/>
        <v>1</v>
      </c>
      <c r="BZ691">
        <f t="shared" si="228"/>
        <v>1</v>
      </c>
      <c r="CA691">
        <f t="shared" si="229"/>
        <v>1</v>
      </c>
      <c r="CB691">
        <f t="shared" si="230"/>
        <v>1</v>
      </c>
    </row>
    <row r="692" spans="1:80" x14ac:dyDescent="0.35">
      <c r="A692">
        <v>5.4107605999999997</v>
      </c>
      <c r="B692">
        <v>2008</v>
      </c>
      <c r="C692">
        <v>74</v>
      </c>
      <c r="D692">
        <v>0</v>
      </c>
      <c r="E692">
        <v>1</v>
      </c>
      <c r="F692">
        <v>-9</v>
      </c>
      <c r="G692">
        <v>0</v>
      </c>
      <c r="H692">
        <v>33015</v>
      </c>
      <c r="I692">
        <v>16</v>
      </c>
      <c r="J692">
        <v>-9</v>
      </c>
      <c r="K692">
        <v>389970</v>
      </c>
      <c r="L692">
        <v>4</v>
      </c>
      <c r="M692">
        <v>2</v>
      </c>
      <c r="N692">
        <v>2</v>
      </c>
      <c r="O692">
        <v>41401</v>
      </c>
      <c r="P692">
        <v>389</v>
      </c>
      <c r="Q692">
        <v>99591</v>
      </c>
      <c r="R692">
        <v>45342</v>
      </c>
      <c r="S692">
        <v>42822</v>
      </c>
      <c r="T692">
        <v>4280</v>
      </c>
      <c r="U692">
        <v>41072</v>
      </c>
      <c r="V692">
        <v>4148</v>
      </c>
      <c r="W692">
        <v>42731</v>
      </c>
      <c r="X692">
        <v>4240</v>
      </c>
      <c r="Y692">
        <v>4412</v>
      </c>
      <c r="Z692">
        <v>4241</v>
      </c>
      <c r="AA692">
        <v>3970</v>
      </c>
      <c r="AB692">
        <v>2859</v>
      </c>
      <c r="AC692">
        <v>4019</v>
      </c>
      <c r="AD692">
        <v>3768</v>
      </c>
      <c r="AE692">
        <v>66</v>
      </c>
      <c r="AF692">
        <v>3723</v>
      </c>
      <c r="AG692">
        <v>3607</v>
      </c>
      <c r="AH692">
        <v>42</v>
      </c>
      <c r="AI692">
        <v>48</v>
      </c>
      <c r="AJ692">
        <v>8856</v>
      </c>
      <c r="AK692">
        <v>8853</v>
      </c>
      <c r="AL692">
        <v>9920</v>
      </c>
      <c r="AM692">
        <v>9919</v>
      </c>
      <c r="AN692">
        <v>3893</v>
      </c>
      <c r="AO692" t="s">
        <v>62</v>
      </c>
      <c r="AP692" t="s">
        <v>62</v>
      </c>
      <c r="AQ692" t="s">
        <v>62</v>
      </c>
      <c r="AR692" t="s">
        <v>62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1</v>
      </c>
      <c r="BD692">
        <v>-99</v>
      </c>
      <c r="BE692">
        <v>-99</v>
      </c>
      <c r="BF692">
        <v>-99</v>
      </c>
      <c r="BG692">
        <v>-99</v>
      </c>
      <c r="BH692">
        <f t="shared" si="210"/>
        <v>0</v>
      </c>
      <c r="BI692" t="str">
        <f t="shared" si="211"/>
        <v/>
      </c>
      <c r="BJ692" t="str">
        <f t="shared" si="212"/>
        <v/>
      </c>
      <c r="BK692" t="str">
        <f t="shared" si="213"/>
        <v/>
      </c>
      <c r="BL692" t="str">
        <f t="shared" si="214"/>
        <v/>
      </c>
      <c r="BM692" t="str">
        <f t="shared" si="215"/>
        <v/>
      </c>
      <c r="BN692" t="str">
        <f t="shared" si="216"/>
        <v/>
      </c>
      <c r="BO692" t="str">
        <f t="shared" si="217"/>
        <v/>
      </c>
      <c r="BP692" t="str">
        <f t="shared" si="218"/>
        <v/>
      </c>
      <c r="BQ692" t="str">
        <f t="shared" si="219"/>
        <v/>
      </c>
      <c r="BR692" t="str">
        <f t="shared" si="220"/>
        <v/>
      </c>
      <c r="BS692" t="str">
        <f t="shared" si="221"/>
        <v/>
      </c>
      <c r="BT692" t="str">
        <f t="shared" si="222"/>
        <v/>
      </c>
      <c r="BU692" t="str">
        <f t="shared" si="223"/>
        <v/>
      </c>
      <c r="BV692" t="str">
        <f t="shared" si="224"/>
        <v/>
      </c>
      <c r="BW692">
        <f t="shared" si="225"/>
        <v>0</v>
      </c>
      <c r="BX692">
        <f t="shared" si="226"/>
        <v>1</v>
      </c>
      <c r="BY692">
        <f t="shared" si="227"/>
        <v>0</v>
      </c>
      <c r="BZ692">
        <f t="shared" si="228"/>
        <v>1</v>
      </c>
      <c r="CA692">
        <f t="shared" si="229"/>
        <v>1</v>
      </c>
      <c r="CB692">
        <f t="shared" si="230"/>
        <v>1</v>
      </c>
    </row>
    <row r="693" spans="1:80" x14ac:dyDescent="0.35">
      <c r="A693">
        <v>5.2392257999999998</v>
      </c>
      <c r="B693">
        <v>2009</v>
      </c>
      <c r="C693">
        <v>74</v>
      </c>
      <c r="D693">
        <v>0</v>
      </c>
      <c r="E693">
        <v>1</v>
      </c>
      <c r="F693">
        <v>-9</v>
      </c>
      <c r="G693">
        <v>0</v>
      </c>
      <c r="H693">
        <v>6624</v>
      </c>
      <c r="I693">
        <v>16</v>
      </c>
      <c r="J693">
        <v>4</v>
      </c>
      <c r="K693">
        <v>479797</v>
      </c>
      <c r="L693">
        <v>4</v>
      </c>
      <c r="M693">
        <v>-9</v>
      </c>
      <c r="N693">
        <v>6</v>
      </c>
      <c r="O693">
        <v>41401</v>
      </c>
      <c r="P693">
        <v>42823</v>
      </c>
      <c r="Q693">
        <v>4111</v>
      </c>
      <c r="R693">
        <v>41405</v>
      </c>
      <c r="S693">
        <v>4142</v>
      </c>
      <c r="T693">
        <v>4280</v>
      </c>
      <c r="U693">
        <v>4148</v>
      </c>
      <c r="V693">
        <v>2724</v>
      </c>
      <c r="W693">
        <v>4019</v>
      </c>
      <c r="X693">
        <v>496</v>
      </c>
      <c r="Y693">
        <v>4439</v>
      </c>
      <c r="Z693">
        <v>27800</v>
      </c>
      <c r="AA693">
        <v>3051</v>
      </c>
      <c r="AB693" t="s">
        <v>104</v>
      </c>
      <c r="AC693" t="s">
        <v>72</v>
      </c>
      <c r="AD693">
        <v>3768</v>
      </c>
      <c r="AE693">
        <v>3722</v>
      </c>
      <c r="AF693">
        <v>66</v>
      </c>
      <c r="AG693">
        <v>3607</v>
      </c>
      <c r="AH693">
        <v>8856</v>
      </c>
      <c r="AI693">
        <v>8853</v>
      </c>
      <c r="AJ693">
        <v>46</v>
      </c>
      <c r="AK693">
        <v>41</v>
      </c>
      <c r="AL693" t="s">
        <v>62</v>
      </c>
      <c r="AM693" t="s">
        <v>62</v>
      </c>
      <c r="AN693" t="s">
        <v>62</v>
      </c>
      <c r="AO693" t="s">
        <v>62</v>
      </c>
      <c r="AP693" t="s">
        <v>62</v>
      </c>
      <c r="AQ693" t="s">
        <v>62</v>
      </c>
      <c r="AR693" t="s">
        <v>62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-99</v>
      </c>
      <c r="BB693">
        <v>-99</v>
      </c>
      <c r="BC693">
        <v>-99</v>
      </c>
      <c r="BD693">
        <v>-99</v>
      </c>
      <c r="BE693">
        <v>-99</v>
      </c>
      <c r="BF693">
        <v>-99</v>
      </c>
      <c r="BG693">
        <v>-99</v>
      </c>
      <c r="BH693">
        <f t="shared" si="210"/>
        <v>0</v>
      </c>
      <c r="BI693" t="str">
        <f t="shared" si="211"/>
        <v/>
      </c>
      <c r="BJ693" t="str">
        <f t="shared" si="212"/>
        <v/>
      </c>
      <c r="BK693" t="str">
        <f t="shared" si="213"/>
        <v/>
      </c>
      <c r="BL693" t="str">
        <f t="shared" si="214"/>
        <v/>
      </c>
      <c r="BM693" t="str">
        <f t="shared" si="215"/>
        <v/>
      </c>
      <c r="BN693" t="str">
        <f t="shared" si="216"/>
        <v/>
      </c>
      <c r="BO693" t="str">
        <f t="shared" si="217"/>
        <v/>
      </c>
      <c r="BP693" t="str">
        <f t="shared" si="218"/>
        <v/>
      </c>
      <c r="BQ693" t="str">
        <f t="shared" si="219"/>
        <v/>
      </c>
      <c r="BR693" t="str">
        <f t="shared" si="220"/>
        <v/>
      </c>
      <c r="BS693" t="str">
        <f t="shared" si="221"/>
        <v/>
      </c>
      <c r="BT693" t="str">
        <f t="shared" si="222"/>
        <v/>
      </c>
      <c r="BU693" t="str">
        <f t="shared" si="223"/>
        <v/>
      </c>
      <c r="BV693" t="str">
        <f t="shared" si="224"/>
        <v/>
      </c>
      <c r="BW693">
        <f t="shared" si="225"/>
        <v>0</v>
      </c>
      <c r="BX693">
        <f t="shared" si="226"/>
        <v>1</v>
      </c>
      <c r="BY693">
        <f t="shared" si="227"/>
        <v>0</v>
      </c>
      <c r="BZ693">
        <f t="shared" si="228"/>
        <v>0</v>
      </c>
      <c r="CA693">
        <f t="shared" si="229"/>
        <v>0</v>
      </c>
      <c r="CB693">
        <f t="shared" si="230"/>
        <v>1</v>
      </c>
    </row>
    <row r="694" spans="1:80" x14ac:dyDescent="0.35">
      <c r="A694">
        <v>4.4836565000000004</v>
      </c>
      <c r="B694">
        <v>2009</v>
      </c>
      <c r="C694">
        <v>74</v>
      </c>
      <c r="D694">
        <v>0</v>
      </c>
      <c r="E694">
        <v>1</v>
      </c>
      <c r="F694">
        <v>-9</v>
      </c>
      <c r="G694">
        <v>0</v>
      </c>
      <c r="H694">
        <v>6641</v>
      </c>
      <c r="I694">
        <v>30</v>
      </c>
      <c r="J694">
        <v>1</v>
      </c>
      <c r="K694">
        <v>589804</v>
      </c>
      <c r="L694">
        <v>1</v>
      </c>
      <c r="M694">
        <v>-9</v>
      </c>
      <c r="N694">
        <v>5</v>
      </c>
      <c r="O694">
        <v>41401</v>
      </c>
      <c r="P694">
        <v>2724</v>
      </c>
      <c r="Q694">
        <v>27801</v>
      </c>
      <c r="R694">
        <v>2788</v>
      </c>
      <c r="S694">
        <v>2859</v>
      </c>
      <c r="T694">
        <v>32723</v>
      </c>
      <c r="U694">
        <v>3558</v>
      </c>
      <c r="V694">
        <v>4019</v>
      </c>
      <c r="W694">
        <v>412</v>
      </c>
      <c r="X694">
        <v>4139</v>
      </c>
      <c r="Y694">
        <v>4168</v>
      </c>
      <c r="Z694">
        <v>4280</v>
      </c>
      <c r="AA694">
        <v>42842</v>
      </c>
      <c r="AB694">
        <v>44020</v>
      </c>
      <c r="AC694">
        <v>496</v>
      </c>
      <c r="AD694">
        <v>3768</v>
      </c>
      <c r="AE694">
        <v>3721</v>
      </c>
      <c r="AF694">
        <v>66</v>
      </c>
      <c r="AG694">
        <v>3931</v>
      </c>
      <c r="AH694">
        <v>9390</v>
      </c>
      <c r="AI694">
        <v>9904</v>
      </c>
      <c r="AJ694">
        <v>3606</v>
      </c>
      <c r="AK694">
        <v>46</v>
      </c>
      <c r="AL694">
        <v>41</v>
      </c>
      <c r="AM694">
        <v>9920</v>
      </c>
      <c r="AN694">
        <v>24</v>
      </c>
      <c r="AO694">
        <v>8842</v>
      </c>
      <c r="AP694">
        <v>8848</v>
      </c>
      <c r="AQ694" t="s">
        <v>62</v>
      </c>
      <c r="AR694" t="s">
        <v>62</v>
      </c>
      <c r="AS694">
        <v>0</v>
      </c>
      <c r="AT694">
        <v>-99</v>
      </c>
      <c r="AU694">
        <v>-99</v>
      </c>
      <c r="AV694">
        <v>-99</v>
      </c>
      <c r="AW694">
        <v>-99</v>
      </c>
      <c r="AX694">
        <v>-99</v>
      </c>
      <c r="AY694">
        <v>-99</v>
      </c>
      <c r="AZ694">
        <v>-99</v>
      </c>
      <c r="BA694">
        <v>-99</v>
      </c>
      <c r="BB694">
        <v>-99</v>
      </c>
      <c r="BC694">
        <v>-99</v>
      </c>
      <c r="BD694">
        <v>-99</v>
      </c>
      <c r="BE694">
        <v>-99</v>
      </c>
      <c r="BF694">
        <v>-99</v>
      </c>
      <c r="BG694">
        <v>-99</v>
      </c>
      <c r="BH694">
        <f t="shared" si="210"/>
        <v>0</v>
      </c>
      <c r="BI694" t="str">
        <f t="shared" si="211"/>
        <v/>
      </c>
      <c r="BJ694" t="str">
        <f t="shared" si="212"/>
        <v/>
      </c>
      <c r="BK694" t="str">
        <f t="shared" si="213"/>
        <v/>
      </c>
      <c r="BL694" t="str">
        <f t="shared" si="214"/>
        <v/>
      </c>
      <c r="BM694" t="str">
        <f t="shared" si="215"/>
        <v/>
      </c>
      <c r="BN694" t="str">
        <f t="shared" si="216"/>
        <v/>
      </c>
      <c r="BO694" t="str">
        <f t="shared" si="217"/>
        <v/>
      </c>
      <c r="BP694" t="str">
        <f t="shared" si="218"/>
        <v/>
      </c>
      <c r="BQ694" t="str">
        <f t="shared" si="219"/>
        <v/>
      </c>
      <c r="BR694" t="str">
        <f t="shared" si="220"/>
        <v/>
      </c>
      <c r="BS694" t="str">
        <f t="shared" si="221"/>
        <v/>
      </c>
      <c r="BT694" t="str">
        <f t="shared" si="222"/>
        <v/>
      </c>
      <c r="BU694" t="str">
        <f t="shared" si="223"/>
        <v/>
      </c>
      <c r="BV694" t="str">
        <f t="shared" si="224"/>
        <v/>
      </c>
      <c r="BW694">
        <f t="shared" si="225"/>
        <v>0</v>
      </c>
      <c r="BX694">
        <f t="shared" si="226"/>
        <v>1</v>
      </c>
      <c r="BY694">
        <f t="shared" si="227"/>
        <v>0</v>
      </c>
      <c r="BZ694">
        <f t="shared" si="228"/>
        <v>0</v>
      </c>
      <c r="CA694">
        <f t="shared" si="229"/>
        <v>0</v>
      </c>
      <c r="CB694">
        <f t="shared" si="230"/>
        <v>1</v>
      </c>
    </row>
    <row r="695" spans="1:80" x14ac:dyDescent="0.35">
      <c r="A695">
        <v>4.4836565000000004</v>
      </c>
      <c r="B695">
        <v>2009</v>
      </c>
      <c r="C695">
        <v>74</v>
      </c>
      <c r="D695">
        <v>0</v>
      </c>
      <c r="E695">
        <v>1</v>
      </c>
      <c r="F695">
        <v>-9</v>
      </c>
      <c r="G695">
        <v>0</v>
      </c>
      <c r="H695">
        <v>6641</v>
      </c>
      <c r="I695">
        <v>6</v>
      </c>
      <c r="J695">
        <v>1</v>
      </c>
      <c r="K695">
        <v>214649</v>
      </c>
      <c r="L695">
        <v>2</v>
      </c>
      <c r="M695">
        <v>-9</v>
      </c>
      <c r="N695">
        <v>5</v>
      </c>
      <c r="O695">
        <v>41401</v>
      </c>
      <c r="P695">
        <v>9950</v>
      </c>
      <c r="Q695" t="s">
        <v>68</v>
      </c>
      <c r="R695">
        <v>4275</v>
      </c>
      <c r="S695">
        <v>4139</v>
      </c>
      <c r="T695">
        <v>42731</v>
      </c>
      <c r="U695">
        <v>4019</v>
      </c>
      <c r="V695">
        <v>9971</v>
      </c>
      <c r="W695">
        <v>4254</v>
      </c>
      <c r="X695">
        <v>42741</v>
      </c>
      <c r="Y695">
        <v>2777</v>
      </c>
      <c r="Z695">
        <v>78551</v>
      </c>
      <c r="AA695">
        <v>3481</v>
      </c>
      <c r="AB695">
        <v>25000</v>
      </c>
      <c r="AC695">
        <v>5845</v>
      </c>
      <c r="AD695">
        <v>3768</v>
      </c>
      <c r="AE695">
        <v>8856</v>
      </c>
      <c r="AF695">
        <v>9671</v>
      </c>
      <c r="AG695">
        <v>9960</v>
      </c>
      <c r="AH695">
        <v>8853</v>
      </c>
      <c r="AI695">
        <v>3891</v>
      </c>
      <c r="AJ695">
        <v>9604</v>
      </c>
      <c r="AK695">
        <v>3895</v>
      </c>
      <c r="AL695">
        <v>3722</v>
      </c>
      <c r="AM695" t="s">
        <v>62</v>
      </c>
      <c r="AN695" t="s">
        <v>62</v>
      </c>
      <c r="AO695" t="s">
        <v>62</v>
      </c>
      <c r="AP695" t="s">
        <v>62</v>
      </c>
      <c r="AQ695" t="s">
        <v>62</v>
      </c>
      <c r="AR695" t="s">
        <v>62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-99</v>
      </c>
      <c r="BC695">
        <v>-99</v>
      </c>
      <c r="BD695">
        <v>-99</v>
      </c>
      <c r="BE695">
        <v>-99</v>
      </c>
      <c r="BF695">
        <v>-99</v>
      </c>
      <c r="BG695">
        <v>-99</v>
      </c>
      <c r="BH695">
        <f t="shared" si="210"/>
        <v>0</v>
      </c>
      <c r="BI695" t="str">
        <f t="shared" si="211"/>
        <v/>
      </c>
      <c r="BJ695" t="str">
        <f t="shared" si="212"/>
        <v/>
      </c>
      <c r="BK695" t="str">
        <f t="shared" si="213"/>
        <v/>
      </c>
      <c r="BL695" t="str">
        <f t="shared" si="214"/>
        <v/>
      </c>
      <c r="BM695" t="str">
        <f t="shared" si="215"/>
        <v/>
      </c>
      <c r="BN695" t="str">
        <f t="shared" si="216"/>
        <v/>
      </c>
      <c r="BO695" t="str">
        <f t="shared" si="217"/>
        <v/>
      </c>
      <c r="BP695" t="str">
        <f t="shared" si="218"/>
        <v/>
      </c>
      <c r="BQ695" t="str">
        <f t="shared" si="219"/>
        <v/>
      </c>
      <c r="BR695" t="str">
        <f t="shared" si="220"/>
        <v/>
      </c>
      <c r="BS695" t="str">
        <f t="shared" si="221"/>
        <v/>
      </c>
      <c r="BT695" t="str">
        <f t="shared" si="222"/>
        <v/>
      </c>
      <c r="BU695" t="str">
        <f t="shared" si="223"/>
        <v/>
      </c>
      <c r="BV695" t="str">
        <f t="shared" si="224"/>
        <v/>
      </c>
      <c r="BW695">
        <f t="shared" si="225"/>
        <v>0</v>
      </c>
      <c r="BX695">
        <f t="shared" si="226"/>
        <v>0</v>
      </c>
      <c r="BY695">
        <f t="shared" si="227"/>
        <v>1</v>
      </c>
      <c r="BZ695">
        <f t="shared" si="228"/>
        <v>0</v>
      </c>
      <c r="CA695">
        <f t="shared" si="229"/>
        <v>0</v>
      </c>
      <c r="CB695">
        <f t="shared" si="230"/>
        <v>0</v>
      </c>
    </row>
    <row r="696" spans="1:80" x14ac:dyDescent="0.35">
      <c r="A696">
        <v>5.0247918</v>
      </c>
      <c r="B696">
        <v>2009</v>
      </c>
      <c r="C696">
        <v>74</v>
      </c>
      <c r="D696">
        <v>1</v>
      </c>
      <c r="E696">
        <v>3</v>
      </c>
      <c r="F696">
        <v>-9</v>
      </c>
      <c r="G696">
        <v>1</v>
      </c>
      <c r="H696">
        <v>17005</v>
      </c>
      <c r="I696">
        <v>5</v>
      </c>
      <c r="J696">
        <v>3</v>
      </c>
      <c r="K696">
        <v>267217</v>
      </c>
      <c r="L696">
        <v>1</v>
      </c>
      <c r="M696">
        <v>1</v>
      </c>
      <c r="N696">
        <v>20</v>
      </c>
      <c r="O696">
        <v>41011</v>
      </c>
      <c r="P696">
        <v>51881</v>
      </c>
      <c r="Q696">
        <v>4271</v>
      </c>
      <c r="R696">
        <v>2762</v>
      </c>
      <c r="S696">
        <v>5849</v>
      </c>
      <c r="T696">
        <v>79431</v>
      </c>
      <c r="U696">
        <v>42741</v>
      </c>
      <c r="V696">
        <v>4019</v>
      </c>
      <c r="W696">
        <v>4275</v>
      </c>
      <c r="X696">
        <v>78551</v>
      </c>
      <c r="Y696">
        <v>41401</v>
      </c>
      <c r="Z696">
        <v>79029</v>
      </c>
      <c r="AA696">
        <v>3051</v>
      </c>
      <c r="AB696" t="s">
        <v>63</v>
      </c>
      <c r="AC696" t="s">
        <v>61</v>
      </c>
      <c r="AD696">
        <v>9960</v>
      </c>
      <c r="AE696">
        <v>3768</v>
      </c>
      <c r="AF696">
        <v>3722</v>
      </c>
      <c r="AG696">
        <v>66</v>
      </c>
      <c r="AH696">
        <v>8856</v>
      </c>
      <c r="AI696">
        <v>9910</v>
      </c>
      <c r="AJ696">
        <v>3606</v>
      </c>
      <c r="AK696">
        <v>40</v>
      </c>
      <c r="AL696">
        <v>45</v>
      </c>
      <c r="AM696" t="s">
        <v>62</v>
      </c>
      <c r="AN696" t="s">
        <v>62</v>
      </c>
      <c r="AO696" t="s">
        <v>62</v>
      </c>
      <c r="AP696" t="s">
        <v>62</v>
      </c>
      <c r="AQ696" t="s">
        <v>62</v>
      </c>
      <c r="AR696" t="s">
        <v>62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-99</v>
      </c>
      <c r="BC696">
        <v>-99</v>
      </c>
      <c r="BD696">
        <v>-99</v>
      </c>
      <c r="BE696">
        <v>-99</v>
      </c>
      <c r="BF696">
        <v>-99</v>
      </c>
      <c r="BG696">
        <v>-99</v>
      </c>
      <c r="BH696" t="str">
        <f t="shared" si="210"/>
        <v/>
      </c>
      <c r="BI696">
        <f t="shared" si="211"/>
        <v>0</v>
      </c>
      <c r="BJ696" t="str">
        <f t="shared" si="212"/>
        <v/>
      </c>
      <c r="BK696" t="str">
        <f t="shared" si="213"/>
        <v/>
      </c>
      <c r="BL696" t="str">
        <f t="shared" si="214"/>
        <v/>
      </c>
      <c r="BM696" t="str">
        <f t="shared" si="215"/>
        <v/>
      </c>
      <c r="BN696" t="str">
        <f t="shared" si="216"/>
        <v/>
      </c>
      <c r="BO696" t="str">
        <f t="shared" si="217"/>
        <v/>
      </c>
      <c r="BP696" t="str">
        <f t="shared" si="218"/>
        <v/>
      </c>
      <c r="BQ696" t="str">
        <f t="shared" si="219"/>
        <v/>
      </c>
      <c r="BR696" t="str">
        <f t="shared" si="220"/>
        <v/>
      </c>
      <c r="BS696" t="str">
        <f t="shared" si="221"/>
        <v/>
      </c>
      <c r="BT696" t="str">
        <f t="shared" si="222"/>
        <v/>
      </c>
      <c r="BU696" t="str">
        <f t="shared" si="223"/>
        <v/>
      </c>
      <c r="BV696" t="str">
        <f t="shared" si="224"/>
        <v/>
      </c>
      <c r="BW696">
        <f t="shared" si="225"/>
        <v>0</v>
      </c>
      <c r="BX696">
        <f t="shared" si="226"/>
        <v>1</v>
      </c>
      <c r="BY696">
        <f t="shared" si="227"/>
        <v>1</v>
      </c>
      <c r="BZ696">
        <f t="shared" si="228"/>
        <v>1</v>
      </c>
      <c r="CA696">
        <f t="shared" si="229"/>
        <v>1</v>
      </c>
      <c r="CB696">
        <f t="shared" si="230"/>
        <v>0</v>
      </c>
    </row>
    <row r="697" spans="1:80" x14ac:dyDescent="0.35">
      <c r="A697">
        <v>4.6981218</v>
      </c>
      <c r="B697">
        <v>2009</v>
      </c>
      <c r="C697">
        <v>74</v>
      </c>
      <c r="D697">
        <v>0</v>
      </c>
      <c r="E697">
        <v>1</v>
      </c>
      <c r="F697">
        <v>3</v>
      </c>
      <c r="G697">
        <v>0</v>
      </c>
      <c r="H697">
        <v>20060</v>
      </c>
      <c r="I697">
        <v>24</v>
      </c>
      <c r="J697">
        <v>1</v>
      </c>
      <c r="K697">
        <v>233975</v>
      </c>
      <c r="L697">
        <v>-9</v>
      </c>
      <c r="M697">
        <v>1</v>
      </c>
      <c r="N697">
        <v>5</v>
      </c>
      <c r="O697">
        <v>4148</v>
      </c>
      <c r="P697">
        <v>51851</v>
      </c>
      <c r="Q697">
        <v>570</v>
      </c>
      <c r="R697">
        <v>4275</v>
      </c>
      <c r="S697">
        <v>5845</v>
      </c>
      <c r="T697">
        <v>41402</v>
      </c>
      <c r="U697">
        <v>2762</v>
      </c>
      <c r="V697">
        <v>2867</v>
      </c>
      <c r="W697" t="s">
        <v>81</v>
      </c>
      <c r="X697">
        <v>3481</v>
      </c>
      <c r="Y697">
        <v>2761</v>
      </c>
      <c r="Z697">
        <v>78551</v>
      </c>
      <c r="AA697">
        <v>4280</v>
      </c>
      <c r="AB697">
        <v>41401</v>
      </c>
      <c r="AC697">
        <v>42731</v>
      </c>
      <c r="AD697">
        <v>3768</v>
      </c>
      <c r="AE697">
        <v>3722</v>
      </c>
      <c r="AF697">
        <v>3891</v>
      </c>
      <c r="AG697">
        <v>9907</v>
      </c>
      <c r="AH697">
        <v>8856</v>
      </c>
      <c r="AI697">
        <v>3897</v>
      </c>
      <c r="AJ697">
        <v>8853</v>
      </c>
      <c r="AK697">
        <v>8842</v>
      </c>
      <c r="AL697">
        <v>9672</v>
      </c>
      <c r="AM697">
        <v>3995</v>
      </c>
      <c r="AN697">
        <v>8964</v>
      </c>
      <c r="AO697">
        <v>3897</v>
      </c>
      <c r="AP697" t="s">
        <v>62</v>
      </c>
      <c r="AQ697" t="s">
        <v>62</v>
      </c>
      <c r="AR697" t="s">
        <v>62</v>
      </c>
      <c r="AS697">
        <v>0</v>
      </c>
      <c r="AT697">
        <v>0</v>
      </c>
      <c r="AU697">
        <v>0</v>
      </c>
      <c r="AV697">
        <v>1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-99</v>
      </c>
      <c r="BF697">
        <v>-99</v>
      </c>
      <c r="BG697">
        <v>-99</v>
      </c>
      <c r="BH697">
        <f t="shared" si="210"/>
        <v>0</v>
      </c>
      <c r="BI697" t="str">
        <f t="shared" si="211"/>
        <v/>
      </c>
      <c r="BJ697" t="str">
        <f t="shared" si="212"/>
        <v/>
      </c>
      <c r="BK697" t="str">
        <f t="shared" si="213"/>
        <v/>
      </c>
      <c r="BL697" t="str">
        <f t="shared" si="214"/>
        <v/>
      </c>
      <c r="BM697" t="str">
        <f t="shared" si="215"/>
        <v/>
      </c>
      <c r="BN697" t="str">
        <f t="shared" si="216"/>
        <v/>
      </c>
      <c r="BO697" t="str">
        <f t="shared" si="217"/>
        <v/>
      </c>
      <c r="BP697" t="str">
        <f t="shared" si="218"/>
        <v/>
      </c>
      <c r="BQ697" t="str">
        <f t="shared" si="219"/>
        <v/>
      </c>
      <c r="BR697" t="str">
        <f t="shared" si="220"/>
        <v/>
      </c>
      <c r="BS697" t="str">
        <f t="shared" si="221"/>
        <v/>
      </c>
      <c r="BT697" t="str">
        <f t="shared" si="222"/>
        <v/>
      </c>
      <c r="BU697" t="str">
        <f t="shared" si="223"/>
        <v/>
      </c>
      <c r="BV697" t="str">
        <f t="shared" si="224"/>
        <v/>
      </c>
      <c r="BW697">
        <f t="shared" si="225"/>
        <v>0</v>
      </c>
      <c r="BX697">
        <f t="shared" si="226"/>
        <v>0</v>
      </c>
      <c r="BY697">
        <f t="shared" si="227"/>
        <v>1</v>
      </c>
      <c r="BZ697">
        <f t="shared" si="228"/>
        <v>0</v>
      </c>
      <c r="CA697">
        <f t="shared" si="229"/>
        <v>0</v>
      </c>
      <c r="CB697">
        <f t="shared" si="230"/>
        <v>1</v>
      </c>
    </row>
    <row r="698" spans="1:80" x14ac:dyDescent="0.35">
      <c r="A698">
        <v>5.6621094999999997</v>
      </c>
      <c r="B698">
        <v>2009</v>
      </c>
      <c r="C698">
        <v>74</v>
      </c>
      <c r="D698">
        <v>0</v>
      </c>
      <c r="E698">
        <v>1</v>
      </c>
      <c r="F698">
        <v>3</v>
      </c>
      <c r="G698">
        <v>0</v>
      </c>
      <c r="H698">
        <v>34035</v>
      </c>
      <c r="I698">
        <v>2</v>
      </c>
      <c r="J698">
        <v>2</v>
      </c>
      <c r="K698">
        <v>117734</v>
      </c>
      <c r="L698">
        <v>4</v>
      </c>
      <c r="M698">
        <v>3</v>
      </c>
      <c r="N698">
        <v>1</v>
      </c>
      <c r="O698">
        <v>41001</v>
      </c>
      <c r="P698">
        <v>78551</v>
      </c>
      <c r="Q698">
        <v>4275</v>
      </c>
      <c r="R698">
        <v>42823</v>
      </c>
      <c r="S698">
        <v>42741</v>
      </c>
      <c r="T698">
        <v>51881</v>
      </c>
      <c r="U698">
        <v>4254</v>
      </c>
      <c r="V698">
        <v>2762</v>
      </c>
      <c r="W698">
        <v>4271</v>
      </c>
      <c r="X698">
        <v>42610</v>
      </c>
      <c r="Y698">
        <v>4019</v>
      </c>
      <c r="Z698">
        <v>2724</v>
      </c>
      <c r="AA698">
        <v>4240</v>
      </c>
      <c r="AB698">
        <v>42789</v>
      </c>
      <c r="AC698">
        <v>41401</v>
      </c>
      <c r="AD698">
        <v>3768</v>
      </c>
      <c r="AE698">
        <v>3723</v>
      </c>
      <c r="AF698">
        <v>9671</v>
      </c>
      <c r="AG698">
        <v>3778</v>
      </c>
      <c r="AH698">
        <v>9960</v>
      </c>
      <c r="AI698">
        <v>8856</v>
      </c>
      <c r="AJ698" t="s">
        <v>62</v>
      </c>
      <c r="AK698" t="s">
        <v>62</v>
      </c>
      <c r="AL698" t="s">
        <v>62</v>
      </c>
      <c r="AM698" t="s">
        <v>62</v>
      </c>
      <c r="AN698" t="s">
        <v>62</v>
      </c>
      <c r="AO698" t="s">
        <v>62</v>
      </c>
      <c r="AP698" t="s">
        <v>62</v>
      </c>
      <c r="AQ698" t="s">
        <v>62</v>
      </c>
      <c r="AR698" t="s">
        <v>62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-99</v>
      </c>
      <c r="AZ698">
        <v>-99</v>
      </c>
      <c r="BA698">
        <v>-99</v>
      </c>
      <c r="BB698">
        <v>-99</v>
      </c>
      <c r="BC698">
        <v>-99</v>
      </c>
      <c r="BD698">
        <v>-99</v>
      </c>
      <c r="BE698">
        <v>-99</v>
      </c>
      <c r="BF698">
        <v>-99</v>
      </c>
      <c r="BG698">
        <v>-99</v>
      </c>
      <c r="BH698">
        <f t="shared" si="210"/>
        <v>0</v>
      </c>
      <c r="BI698" t="str">
        <f t="shared" si="211"/>
        <v/>
      </c>
      <c r="BJ698" t="str">
        <f t="shared" si="212"/>
        <v/>
      </c>
      <c r="BK698" t="str">
        <f t="shared" si="213"/>
        <v/>
      </c>
      <c r="BL698" t="str">
        <f t="shared" si="214"/>
        <v/>
      </c>
      <c r="BM698" t="str">
        <f t="shared" si="215"/>
        <v/>
      </c>
      <c r="BN698" t="str">
        <f t="shared" si="216"/>
        <v/>
      </c>
      <c r="BO698" t="str">
        <f t="shared" si="217"/>
        <v/>
      </c>
      <c r="BP698" t="str">
        <f t="shared" si="218"/>
        <v/>
      </c>
      <c r="BQ698" t="str">
        <f t="shared" si="219"/>
        <v/>
      </c>
      <c r="BR698" t="str">
        <f t="shared" si="220"/>
        <v/>
      </c>
      <c r="BS698" t="str">
        <f t="shared" si="221"/>
        <v/>
      </c>
      <c r="BT698" t="str">
        <f t="shared" si="222"/>
        <v/>
      </c>
      <c r="BU698" t="str">
        <f t="shared" si="223"/>
        <v/>
      </c>
      <c r="BV698" t="str">
        <f t="shared" si="224"/>
        <v/>
      </c>
      <c r="BW698">
        <f t="shared" si="225"/>
        <v>0</v>
      </c>
      <c r="BX698">
        <f t="shared" si="226"/>
        <v>0</v>
      </c>
      <c r="BY698">
        <f t="shared" si="227"/>
        <v>1</v>
      </c>
      <c r="BZ698">
        <f t="shared" si="228"/>
        <v>1</v>
      </c>
      <c r="CA698">
        <f t="shared" si="229"/>
        <v>1</v>
      </c>
      <c r="CB698">
        <f t="shared" si="230"/>
        <v>0</v>
      </c>
    </row>
    <row r="699" spans="1:80" x14ac:dyDescent="0.35">
      <c r="A699">
        <v>4.6981218</v>
      </c>
      <c r="B699">
        <v>2009</v>
      </c>
      <c r="C699">
        <v>74</v>
      </c>
      <c r="D699">
        <v>0</v>
      </c>
      <c r="E699">
        <v>2</v>
      </c>
      <c r="F699">
        <v>-9</v>
      </c>
      <c r="G699">
        <v>0</v>
      </c>
      <c r="H699">
        <v>39047</v>
      </c>
      <c r="I699">
        <v>7</v>
      </c>
      <c r="J699">
        <v>-9</v>
      </c>
      <c r="K699">
        <v>165573</v>
      </c>
      <c r="L699">
        <v>1</v>
      </c>
      <c r="M699">
        <v>2</v>
      </c>
      <c r="N699">
        <v>6</v>
      </c>
      <c r="O699">
        <v>41071</v>
      </c>
      <c r="P699">
        <v>4280</v>
      </c>
      <c r="Q699">
        <v>78551</v>
      </c>
      <c r="R699">
        <v>78039</v>
      </c>
      <c r="S699">
        <v>4271</v>
      </c>
      <c r="T699">
        <v>2874</v>
      </c>
      <c r="U699">
        <v>5849</v>
      </c>
      <c r="V699">
        <v>389</v>
      </c>
      <c r="W699">
        <v>99592</v>
      </c>
      <c r="X699" t="s">
        <v>61</v>
      </c>
      <c r="Y699" t="s">
        <v>61</v>
      </c>
      <c r="Z699" t="s">
        <v>61</v>
      </c>
      <c r="AA699" t="s">
        <v>61</v>
      </c>
      <c r="AB699" t="s">
        <v>61</v>
      </c>
      <c r="AC699" t="s">
        <v>61</v>
      </c>
      <c r="AD699">
        <v>3768</v>
      </c>
      <c r="AE699">
        <v>8872</v>
      </c>
      <c r="AF699">
        <v>3891</v>
      </c>
      <c r="AG699">
        <v>8849</v>
      </c>
      <c r="AH699" t="s">
        <v>62</v>
      </c>
      <c r="AI699" t="s">
        <v>62</v>
      </c>
      <c r="AJ699" t="s">
        <v>62</v>
      </c>
      <c r="AK699" t="s">
        <v>62</v>
      </c>
      <c r="AL699" t="s">
        <v>62</v>
      </c>
      <c r="AM699" t="s">
        <v>62</v>
      </c>
      <c r="AN699" t="s">
        <v>62</v>
      </c>
      <c r="AO699" t="s">
        <v>62</v>
      </c>
      <c r="AP699" t="s">
        <v>62</v>
      </c>
      <c r="AQ699" t="s">
        <v>62</v>
      </c>
      <c r="AR699" t="s">
        <v>62</v>
      </c>
      <c r="AS699">
        <v>1</v>
      </c>
      <c r="AT699">
        <v>1</v>
      </c>
      <c r="AU699">
        <v>1</v>
      </c>
      <c r="AV699">
        <v>1</v>
      </c>
      <c r="AW699">
        <v>-99</v>
      </c>
      <c r="AX699">
        <v>-99</v>
      </c>
      <c r="AY699">
        <v>-99</v>
      </c>
      <c r="AZ699">
        <v>-99</v>
      </c>
      <c r="BA699">
        <v>-99</v>
      </c>
      <c r="BB699">
        <v>-99</v>
      </c>
      <c r="BC699">
        <v>-99</v>
      </c>
      <c r="BD699">
        <v>-99</v>
      </c>
      <c r="BE699">
        <v>-99</v>
      </c>
      <c r="BF699">
        <v>-99</v>
      </c>
      <c r="BG699">
        <v>-99</v>
      </c>
      <c r="BH699">
        <f t="shared" si="210"/>
        <v>1</v>
      </c>
      <c r="BI699" t="str">
        <f t="shared" si="211"/>
        <v/>
      </c>
      <c r="BJ699" t="str">
        <f t="shared" si="212"/>
        <v/>
      </c>
      <c r="BK699" t="str">
        <f t="shared" si="213"/>
        <v/>
      </c>
      <c r="BL699" t="str">
        <f t="shared" si="214"/>
        <v/>
      </c>
      <c r="BM699" t="str">
        <f t="shared" si="215"/>
        <v/>
      </c>
      <c r="BN699" t="str">
        <f t="shared" si="216"/>
        <v/>
      </c>
      <c r="BO699" t="str">
        <f t="shared" si="217"/>
        <v/>
      </c>
      <c r="BP699" t="str">
        <f t="shared" si="218"/>
        <v/>
      </c>
      <c r="BQ699" t="str">
        <f t="shared" si="219"/>
        <v/>
      </c>
      <c r="BR699" t="str">
        <f t="shared" si="220"/>
        <v/>
      </c>
      <c r="BS699" t="str">
        <f t="shared" si="221"/>
        <v/>
      </c>
      <c r="BT699" t="str">
        <f t="shared" si="222"/>
        <v/>
      </c>
      <c r="BU699" t="str">
        <f t="shared" si="223"/>
        <v/>
      </c>
      <c r="BV699" t="str">
        <f t="shared" si="224"/>
        <v/>
      </c>
      <c r="BW699">
        <f t="shared" si="225"/>
        <v>1</v>
      </c>
      <c r="BX699">
        <f t="shared" si="226"/>
        <v>0</v>
      </c>
      <c r="BY699">
        <f t="shared" si="227"/>
        <v>1</v>
      </c>
      <c r="BZ699">
        <f t="shared" si="228"/>
        <v>1</v>
      </c>
      <c r="CA699">
        <f t="shared" si="229"/>
        <v>1</v>
      </c>
      <c r="CB699">
        <f t="shared" si="230"/>
        <v>1</v>
      </c>
    </row>
    <row r="700" spans="1:80" x14ac:dyDescent="0.35">
      <c r="A700">
        <v>5.2392257999999998</v>
      </c>
      <c r="B700">
        <v>2009</v>
      </c>
      <c r="C700">
        <v>74</v>
      </c>
      <c r="D700">
        <v>0</v>
      </c>
      <c r="E700">
        <v>1</v>
      </c>
      <c r="F700">
        <v>-9</v>
      </c>
      <c r="G700">
        <v>0</v>
      </c>
      <c r="H700">
        <v>53065</v>
      </c>
      <c r="I700">
        <v>3</v>
      </c>
      <c r="J700">
        <v>-9</v>
      </c>
      <c r="K700">
        <v>151315</v>
      </c>
      <c r="L700">
        <v>3</v>
      </c>
      <c r="M700">
        <v>2</v>
      </c>
      <c r="N700">
        <v>1</v>
      </c>
      <c r="O700">
        <v>41071</v>
      </c>
      <c r="P700">
        <v>4019</v>
      </c>
      <c r="Q700">
        <v>2724</v>
      </c>
      <c r="R700">
        <v>41401</v>
      </c>
      <c r="S700">
        <v>2809</v>
      </c>
      <c r="T700">
        <v>45829</v>
      </c>
      <c r="U700" t="s">
        <v>132</v>
      </c>
      <c r="V700">
        <v>71590</v>
      </c>
      <c r="W700" t="s">
        <v>61</v>
      </c>
      <c r="X700" t="s">
        <v>61</v>
      </c>
      <c r="Y700" t="s">
        <v>61</v>
      </c>
      <c r="Z700" t="s">
        <v>61</v>
      </c>
      <c r="AA700" t="s">
        <v>61</v>
      </c>
      <c r="AB700" t="s">
        <v>61</v>
      </c>
      <c r="AC700" t="s">
        <v>61</v>
      </c>
      <c r="AD700">
        <v>3768</v>
      </c>
      <c r="AE700">
        <v>3721</v>
      </c>
      <c r="AF700">
        <v>66</v>
      </c>
      <c r="AG700">
        <v>3607</v>
      </c>
      <c r="AH700">
        <v>8856</v>
      </c>
      <c r="AI700">
        <v>45</v>
      </c>
      <c r="AJ700" t="s">
        <v>62</v>
      </c>
      <c r="AK700" t="s">
        <v>62</v>
      </c>
      <c r="AL700" t="s">
        <v>62</v>
      </c>
      <c r="AM700" t="s">
        <v>62</v>
      </c>
      <c r="AN700" t="s">
        <v>62</v>
      </c>
      <c r="AO700" t="s">
        <v>62</v>
      </c>
      <c r="AP700" t="s">
        <v>62</v>
      </c>
      <c r="AQ700" t="s">
        <v>62</v>
      </c>
      <c r="AR700" t="s">
        <v>62</v>
      </c>
      <c r="AS700">
        <v>1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-99</v>
      </c>
      <c r="AZ700">
        <v>-99</v>
      </c>
      <c r="BA700">
        <v>-99</v>
      </c>
      <c r="BB700">
        <v>-99</v>
      </c>
      <c r="BC700">
        <v>-99</v>
      </c>
      <c r="BD700">
        <v>-99</v>
      </c>
      <c r="BE700">
        <v>-99</v>
      </c>
      <c r="BF700">
        <v>-99</v>
      </c>
      <c r="BG700">
        <v>-99</v>
      </c>
      <c r="BH700">
        <f t="shared" si="210"/>
        <v>1</v>
      </c>
      <c r="BI700" t="str">
        <f t="shared" si="211"/>
        <v/>
      </c>
      <c r="BJ700" t="str">
        <f t="shared" si="212"/>
        <v/>
      </c>
      <c r="BK700" t="str">
        <f t="shared" si="213"/>
        <v/>
      </c>
      <c r="BL700" t="str">
        <f t="shared" si="214"/>
        <v/>
      </c>
      <c r="BM700" t="str">
        <f t="shared" si="215"/>
        <v/>
      </c>
      <c r="BN700" t="str">
        <f t="shared" si="216"/>
        <v/>
      </c>
      <c r="BO700" t="str">
        <f t="shared" si="217"/>
        <v/>
      </c>
      <c r="BP700" t="str">
        <f t="shared" si="218"/>
        <v/>
      </c>
      <c r="BQ700" t="str">
        <f t="shared" si="219"/>
        <v/>
      </c>
      <c r="BR700" t="str">
        <f t="shared" si="220"/>
        <v/>
      </c>
      <c r="BS700" t="str">
        <f t="shared" si="221"/>
        <v/>
      </c>
      <c r="BT700" t="str">
        <f t="shared" si="222"/>
        <v/>
      </c>
      <c r="BU700" t="str">
        <f t="shared" si="223"/>
        <v/>
      </c>
      <c r="BV700" t="str">
        <f t="shared" si="224"/>
        <v/>
      </c>
      <c r="BW700">
        <f t="shared" si="225"/>
        <v>1</v>
      </c>
      <c r="BX700">
        <f t="shared" si="226"/>
        <v>1</v>
      </c>
      <c r="BY700">
        <f t="shared" si="227"/>
        <v>0</v>
      </c>
      <c r="BZ700">
        <f t="shared" si="228"/>
        <v>1</v>
      </c>
      <c r="CA700">
        <f t="shared" si="229"/>
        <v>1</v>
      </c>
      <c r="CB700">
        <f t="shared" si="230"/>
        <v>0</v>
      </c>
    </row>
    <row r="701" spans="1:80" x14ac:dyDescent="0.35">
      <c r="A701">
        <v>4.2371436999999998</v>
      </c>
      <c r="B701">
        <v>2010</v>
      </c>
      <c r="C701">
        <v>74</v>
      </c>
      <c r="D701">
        <v>0</v>
      </c>
      <c r="E701">
        <v>1</v>
      </c>
      <c r="F701">
        <v>3</v>
      </c>
      <c r="G701">
        <v>0</v>
      </c>
      <c r="H701">
        <v>28009</v>
      </c>
      <c r="I701">
        <v>8</v>
      </c>
      <c r="J701">
        <v>1</v>
      </c>
      <c r="K701">
        <v>85323</v>
      </c>
      <c r="L701">
        <v>1</v>
      </c>
      <c r="M701">
        <v>1</v>
      </c>
      <c r="N701">
        <v>6</v>
      </c>
      <c r="O701">
        <v>41071</v>
      </c>
      <c r="P701">
        <v>42841</v>
      </c>
      <c r="Q701">
        <v>4254</v>
      </c>
      <c r="R701" t="s">
        <v>96</v>
      </c>
      <c r="S701">
        <v>2851</v>
      </c>
      <c r="T701">
        <v>5849</v>
      </c>
      <c r="U701">
        <v>4142</v>
      </c>
      <c r="V701">
        <v>41401</v>
      </c>
      <c r="W701">
        <v>4280</v>
      </c>
      <c r="X701">
        <v>27801</v>
      </c>
      <c r="Y701">
        <v>32723</v>
      </c>
      <c r="Z701">
        <v>3005</v>
      </c>
      <c r="AA701">
        <v>2768</v>
      </c>
      <c r="AB701" t="s">
        <v>76</v>
      </c>
      <c r="AC701" t="s">
        <v>61</v>
      </c>
      <c r="AD701">
        <v>3768</v>
      </c>
      <c r="AE701">
        <v>3722</v>
      </c>
      <c r="AF701">
        <v>66</v>
      </c>
      <c r="AG701">
        <v>3607</v>
      </c>
      <c r="AH701">
        <v>8961</v>
      </c>
      <c r="AI701">
        <v>8848</v>
      </c>
      <c r="AJ701">
        <v>8856</v>
      </c>
      <c r="AK701">
        <v>47</v>
      </c>
      <c r="AL701">
        <v>40</v>
      </c>
      <c r="AM701">
        <v>9920</v>
      </c>
      <c r="AN701">
        <v>8872</v>
      </c>
      <c r="AO701">
        <v>8872</v>
      </c>
      <c r="AP701">
        <v>8872</v>
      </c>
      <c r="AQ701" t="s">
        <v>62</v>
      </c>
      <c r="AR701" t="s">
        <v>62</v>
      </c>
      <c r="AS701">
        <v>2</v>
      </c>
      <c r="AT701">
        <v>1</v>
      </c>
      <c r="AU701">
        <v>3</v>
      </c>
      <c r="AV701">
        <v>3</v>
      </c>
      <c r="AW701">
        <v>2</v>
      </c>
      <c r="AX701">
        <v>2</v>
      </c>
      <c r="AY701">
        <v>1</v>
      </c>
      <c r="AZ701">
        <v>3</v>
      </c>
      <c r="BA701">
        <v>3</v>
      </c>
      <c r="BB701">
        <v>3</v>
      </c>
      <c r="BC701">
        <v>2</v>
      </c>
      <c r="BD701">
        <v>4</v>
      </c>
      <c r="BE701">
        <v>2</v>
      </c>
      <c r="BF701">
        <v>-99</v>
      </c>
      <c r="BG701">
        <v>-99</v>
      </c>
      <c r="BH701">
        <f t="shared" si="210"/>
        <v>2</v>
      </c>
      <c r="BI701" t="str">
        <f t="shared" si="211"/>
        <v/>
      </c>
      <c r="BJ701" t="str">
        <f t="shared" si="212"/>
        <v/>
      </c>
      <c r="BK701" t="str">
        <f t="shared" si="213"/>
        <v/>
      </c>
      <c r="BL701" t="str">
        <f t="shared" si="214"/>
        <v/>
      </c>
      <c r="BM701" t="str">
        <f t="shared" si="215"/>
        <v/>
      </c>
      <c r="BN701" t="str">
        <f t="shared" si="216"/>
        <v/>
      </c>
      <c r="BO701" t="str">
        <f t="shared" si="217"/>
        <v/>
      </c>
      <c r="BP701" t="str">
        <f t="shared" si="218"/>
        <v/>
      </c>
      <c r="BQ701" t="str">
        <f t="shared" si="219"/>
        <v/>
      </c>
      <c r="BR701" t="str">
        <f t="shared" si="220"/>
        <v/>
      </c>
      <c r="BS701" t="str">
        <f t="shared" si="221"/>
        <v/>
      </c>
      <c r="BT701" t="str">
        <f t="shared" si="222"/>
        <v/>
      </c>
      <c r="BU701" t="str">
        <f t="shared" si="223"/>
        <v/>
      </c>
      <c r="BV701" t="str">
        <f t="shared" si="224"/>
        <v/>
      </c>
      <c r="BW701">
        <f t="shared" si="225"/>
        <v>2</v>
      </c>
      <c r="BX701">
        <f t="shared" si="226"/>
        <v>1</v>
      </c>
      <c r="BY701">
        <f t="shared" si="227"/>
        <v>0</v>
      </c>
      <c r="BZ701">
        <f t="shared" si="228"/>
        <v>1</v>
      </c>
      <c r="CA701">
        <f t="shared" si="229"/>
        <v>1</v>
      </c>
      <c r="CB701">
        <f t="shared" si="230"/>
        <v>1</v>
      </c>
    </row>
    <row r="702" spans="1:80" x14ac:dyDescent="0.35">
      <c r="A702">
        <v>5.0674549999999998</v>
      </c>
      <c r="B702">
        <v>2010</v>
      </c>
      <c r="C702">
        <v>74</v>
      </c>
      <c r="D702">
        <v>1</v>
      </c>
      <c r="E702">
        <v>1</v>
      </c>
      <c r="F702">
        <v>1</v>
      </c>
      <c r="G702">
        <v>1</v>
      </c>
      <c r="H702">
        <v>32022</v>
      </c>
      <c r="I702">
        <v>3</v>
      </c>
      <c r="J702">
        <v>1</v>
      </c>
      <c r="K702">
        <v>195657</v>
      </c>
      <c r="L702">
        <v>3</v>
      </c>
      <c r="M702">
        <v>3</v>
      </c>
      <c r="N702">
        <v>20</v>
      </c>
      <c r="O702">
        <v>41402</v>
      </c>
      <c r="P702">
        <v>41402</v>
      </c>
      <c r="Q702">
        <v>41071</v>
      </c>
      <c r="R702">
        <v>3970</v>
      </c>
      <c r="S702">
        <v>41519</v>
      </c>
      <c r="T702">
        <v>1629</v>
      </c>
      <c r="U702">
        <v>4280</v>
      </c>
      <c r="V702">
        <v>496</v>
      </c>
      <c r="W702">
        <v>4240</v>
      </c>
      <c r="X702">
        <v>5859</v>
      </c>
      <c r="Y702">
        <v>2762</v>
      </c>
      <c r="Z702">
        <v>4272</v>
      </c>
      <c r="AA702">
        <v>9980</v>
      </c>
      <c r="AB702">
        <v>33819</v>
      </c>
      <c r="AC702">
        <v>2859</v>
      </c>
      <c r="AD702">
        <v>3768</v>
      </c>
      <c r="AE702">
        <v>66</v>
      </c>
      <c r="AF702">
        <v>3607</v>
      </c>
      <c r="AG702">
        <v>3723</v>
      </c>
      <c r="AH702">
        <v>8856</v>
      </c>
      <c r="AI702">
        <v>47</v>
      </c>
      <c r="AJ702">
        <v>47</v>
      </c>
      <c r="AK702">
        <v>41</v>
      </c>
      <c r="AL702" t="s">
        <v>62</v>
      </c>
      <c r="AM702" t="s">
        <v>62</v>
      </c>
      <c r="AN702" t="s">
        <v>62</v>
      </c>
      <c r="AO702" t="s">
        <v>62</v>
      </c>
      <c r="AP702" t="s">
        <v>62</v>
      </c>
      <c r="AQ702" t="s">
        <v>62</v>
      </c>
      <c r="AR702" t="s">
        <v>62</v>
      </c>
      <c r="AS702">
        <v>2</v>
      </c>
      <c r="AT702">
        <v>2</v>
      </c>
      <c r="AU702">
        <v>2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-99</v>
      </c>
      <c r="BB702">
        <v>-99</v>
      </c>
      <c r="BC702">
        <v>-99</v>
      </c>
      <c r="BD702">
        <v>-99</v>
      </c>
      <c r="BE702">
        <v>-99</v>
      </c>
      <c r="BF702">
        <v>-99</v>
      </c>
      <c r="BG702">
        <v>-99</v>
      </c>
      <c r="BH702">
        <f t="shared" si="210"/>
        <v>2</v>
      </c>
      <c r="BI702" t="str">
        <f t="shared" si="211"/>
        <v/>
      </c>
      <c r="BJ702" t="str">
        <f t="shared" si="212"/>
        <v/>
      </c>
      <c r="BK702" t="str">
        <f t="shared" si="213"/>
        <v/>
      </c>
      <c r="BL702" t="str">
        <f t="shared" si="214"/>
        <v/>
      </c>
      <c r="BM702" t="str">
        <f t="shared" si="215"/>
        <v/>
      </c>
      <c r="BN702" t="str">
        <f t="shared" si="216"/>
        <v/>
      </c>
      <c r="BO702" t="str">
        <f t="shared" si="217"/>
        <v/>
      </c>
      <c r="BP702" t="str">
        <f t="shared" si="218"/>
        <v/>
      </c>
      <c r="BQ702" t="str">
        <f t="shared" si="219"/>
        <v/>
      </c>
      <c r="BR702" t="str">
        <f t="shared" si="220"/>
        <v/>
      </c>
      <c r="BS702" t="str">
        <f t="shared" si="221"/>
        <v/>
      </c>
      <c r="BT702" t="str">
        <f t="shared" si="222"/>
        <v/>
      </c>
      <c r="BU702" t="str">
        <f t="shared" si="223"/>
        <v/>
      </c>
      <c r="BV702" t="str">
        <f t="shared" si="224"/>
        <v/>
      </c>
      <c r="BW702">
        <f t="shared" si="225"/>
        <v>2</v>
      </c>
      <c r="BX702">
        <f t="shared" si="226"/>
        <v>1</v>
      </c>
      <c r="BY702">
        <f t="shared" si="227"/>
        <v>0</v>
      </c>
      <c r="BZ702">
        <f t="shared" si="228"/>
        <v>1</v>
      </c>
      <c r="CA702">
        <f t="shared" si="229"/>
        <v>1</v>
      </c>
      <c r="CB702">
        <f t="shared" si="230"/>
        <v>1</v>
      </c>
    </row>
    <row r="703" spans="1:80" x14ac:dyDescent="0.35">
      <c r="A703">
        <v>5.4700958999999996</v>
      </c>
      <c r="B703">
        <v>2010</v>
      </c>
      <c r="C703">
        <v>74</v>
      </c>
      <c r="D703">
        <v>0</v>
      </c>
      <c r="E703">
        <v>1</v>
      </c>
      <c r="F703">
        <v>1</v>
      </c>
      <c r="G703">
        <v>1</v>
      </c>
      <c r="H703">
        <v>42038</v>
      </c>
      <c r="I703">
        <v>9</v>
      </c>
      <c r="J703">
        <v>1</v>
      </c>
      <c r="K703">
        <v>349323</v>
      </c>
      <c r="L703">
        <v>3</v>
      </c>
      <c r="M703">
        <v>1</v>
      </c>
      <c r="N703">
        <v>6</v>
      </c>
      <c r="O703">
        <v>4417</v>
      </c>
      <c r="P703">
        <v>51881</v>
      </c>
      <c r="Q703">
        <v>41071</v>
      </c>
      <c r="R703">
        <v>4280</v>
      </c>
      <c r="S703">
        <v>4241</v>
      </c>
      <c r="T703">
        <v>4254</v>
      </c>
      <c r="U703">
        <v>9971</v>
      </c>
      <c r="V703">
        <v>42741</v>
      </c>
      <c r="W703">
        <v>78551</v>
      </c>
      <c r="X703">
        <v>5849</v>
      </c>
      <c r="Y703">
        <v>79902</v>
      </c>
      <c r="Z703">
        <v>42822</v>
      </c>
      <c r="AA703">
        <v>570</v>
      </c>
      <c r="AB703">
        <v>2875</v>
      </c>
      <c r="AC703">
        <v>9975</v>
      </c>
      <c r="AD703">
        <v>3768</v>
      </c>
      <c r="AE703">
        <v>8853</v>
      </c>
      <c r="AF703">
        <v>3844</v>
      </c>
      <c r="AG703">
        <v>3845</v>
      </c>
      <c r="AH703">
        <v>3961</v>
      </c>
      <c r="AI703">
        <v>3895</v>
      </c>
      <c r="AJ703">
        <v>9672</v>
      </c>
      <c r="AK703">
        <v>3893</v>
      </c>
      <c r="AL703">
        <v>9960</v>
      </c>
      <c r="AM703">
        <v>9962</v>
      </c>
      <c r="AN703">
        <v>59</v>
      </c>
      <c r="AO703">
        <v>8856</v>
      </c>
      <c r="AP703">
        <v>9744</v>
      </c>
      <c r="AQ703" t="s">
        <v>62</v>
      </c>
      <c r="AR703" t="s">
        <v>62</v>
      </c>
      <c r="AS703">
        <v>2</v>
      </c>
      <c r="AT703">
        <v>2</v>
      </c>
      <c r="AU703">
        <v>0</v>
      </c>
      <c r="AV703">
        <v>0</v>
      </c>
      <c r="AW703">
        <v>0</v>
      </c>
      <c r="AX703">
        <v>17</v>
      </c>
      <c r="AY703">
        <v>0</v>
      </c>
      <c r="AZ703">
        <v>8</v>
      </c>
      <c r="BA703">
        <v>0</v>
      </c>
      <c r="BB703">
        <v>0</v>
      </c>
      <c r="BC703">
        <v>2</v>
      </c>
      <c r="BD703">
        <v>2</v>
      </c>
      <c r="BE703">
        <v>9</v>
      </c>
      <c r="BF703">
        <v>-99</v>
      </c>
      <c r="BG703">
        <v>-99</v>
      </c>
      <c r="BH703">
        <f t="shared" si="210"/>
        <v>2</v>
      </c>
      <c r="BI703" t="str">
        <f t="shared" si="211"/>
        <v/>
      </c>
      <c r="BJ703" t="str">
        <f t="shared" si="212"/>
        <v/>
      </c>
      <c r="BK703" t="str">
        <f t="shared" si="213"/>
        <v/>
      </c>
      <c r="BL703" t="str">
        <f t="shared" si="214"/>
        <v/>
      </c>
      <c r="BM703" t="str">
        <f t="shared" si="215"/>
        <v/>
      </c>
      <c r="BN703" t="str">
        <f t="shared" si="216"/>
        <v/>
      </c>
      <c r="BO703" t="str">
        <f t="shared" si="217"/>
        <v/>
      </c>
      <c r="BP703" t="str">
        <f t="shared" si="218"/>
        <v/>
      </c>
      <c r="BQ703" t="str">
        <f t="shared" si="219"/>
        <v/>
      </c>
      <c r="BR703" t="str">
        <f t="shared" si="220"/>
        <v/>
      </c>
      <c r="BS703" t="str">
        <f t="shared" si="221"/>
        <v/>
      </c>
      <c r="BT703" t="str">
        <f t="shared" si="222"/>
        <v/>
      </c>
      <c r="BU703" t="str">
        <f t="shared" si="223"/>
        <v/>
      </c>
      <c r="BV703" t="str">
        <f t="shared" si="224"/>
        <v/>
      </c>
      <c r="BW703">
        <f t="shared" si="225"/>
        <v>2</v>
      </c>
      <c r="BX703">
        <f t="shared" si="226"/>
        <v>0</v>
      </c>
      <c r="BY703">
        <f t="shared" si="227"/>
        <v>1</v>
      </c>
      <c r="BZ703">
        <f t="shared" si="228"/>
        <v>1</v>
      </c>
      <c r="CA703">
        <f t="shared" si="229"/>
        <v>1</v>
      </c>
      <c r="CB703">
        <f t="shared" si="230"/>
        <v>1</v>
      </c>
    </row>
    <row r="704" spans="1:80" x14ac:dyDescent="0.35">
      <c r="A704">
        <v>5.4700958999999996</v>
      </c>
      <c r="B704">
        <v>2010</v>
      </c>
      <c r="C704">
        <v>74</v>
      </c>
      <c r="D704">
        <v>0</v>
      </c>
      <c r="E704">
        <v>1</v>
      </c>
      <c r="F704">
        <v>1</v>
      </c>
      <c r="G704">
        <v>1</v>
      </c>
      <c r="H704">
        <v>42201</v>
      </c>
      <c r="I704">
        <v>4</v>
      </c>
      <c r="J704">
        <v>1</v>
      </c>
      <c r="K704">
        <v>287886</v>
      </c>
      <c r="L704">
        <v>4</v>
      </c>
      <c r="M704">
        <v>1</v>
      </c>
      <c r="N704">
        <v>6</v>
      </c>
      <c r="O704">
        <v>41401</v>
      </c>
      <c r="P704">
        <v>99812</v>
      </c>
      <c r="Q704">
        <v>3569</v>
      </c>
      <c r="R704">
        <v>5180</v>
      </c>
      <c r="S704" t="s">
        <v>96</v>
      </c>
      <c r="T704">
        <v>27801</v>
      </c>
      <c r="U704">
        <v>32723</v>
      </c>
      <c r="V704">
        <v>25000</v>
      </c>
      <c r="W704" t="s">
        <v>70</v>
      </c>
      <c r="X704">
        <v>311</v>
      </c>
      <c r="Y704">
        <v>33829</v>
      </c>
      <c r="Z704">
        <v>7242</v>
      </c>
      <c r="AA704">
        <v>71941</v>
      </c>
      <c r="AB704">
        <v>71690</v>
      </c>
      <c r="AC704">
        <v>45981</v>
      </c>
      <c r="AD704">
        <v>3768</v>
      </c>
      <c r="AE704">
        <v>3723</v>
      </c>
      <c r="AF704">
        <v>66</v>
      </c>
      <c r="AG704">
        <v>3607</v>
      </c>
      <c r="AH704">
        <v>45</v>
      </c>
      <c r="AI704">
        <v>9671</v>
      </c>
      <c r="AJ704">
        <v>41</v>
      </c>
      <c r="AK704">
        <v>24</v>
      </c>
      <c r="AL704">
        <v>8856</v>
      </c>
      <c r="AM704">
        <v>3721</v>
      </c>
      <c r="AN704">
        <v>8847</v>
      </c>
      <c r="AO704">
        <v>8801</v>
      </c>
      <c r="AP704">
        <v>8847</v>
      </c>
      <c r="AQ704">
        <v>9604</v>
      </c>
      <c r="AR704" t="s">
        <v>62</v>
      </c>
      <c r="AS704">
        <v>3</v>
      </c>
      <c r="AT704">
        <v>3</v>
      </c>
      <c r="AU704">
        <v>3</v>
      </c>
      <c r="AV704">
        <v>3</v>
      </c>
      <c r="AW704">
        <v>3</v>
      </c>
      <c r="AX704">
        <v>3</v>
      </c>
      <c r="AY704">
        <v>3</v>
      </c>
      <c r="AZ704">
        <v>3</v>
      </c>
      <c r="BA704">
        <v>0</v>
      </c>
      <c r="BB704">
        <v>0</v>
      </c>
      <c r="BC704">
        <v>0</v>
      </c>
      <c r="BD704">
        <v>2</v>
      </c>
      <c r="BE704">
        <v>2</v>
      </c>
      <c r="BF704">
        <v>3</v>
      </c>
      <c r="BG704">
        <v>-99</v>
      </c>
      <c r="BH704">
        <f t="shared" si="210"/>
        <v>3</v>
      </c>
      <c r="BI704" t="str">
        <f t="shared" si="211"/>
        <v/>
      </c>
      <c r="BJ704" t="str">
        <f t="shared" si="212"/>
        <v/>
      </c>
      <c r="BK704" t="str">
        <f t="shared" si="213"/>
        <v/>
      </c>
      <c r="BL704" t="str">
        <f t="shared" si="214"/>
        <v/>
      </c>
      <c r="BM704" t="str">
        <f t="shared" si="215"/>
        <v/>
      </c>
      <c r="BN704" t="str">
        <f t="shared" si="216"/>
        <v/>
      </c>
      <c r="BO704" t="str">
        <f t="shared" si="217"/>
        <v/>
      </c>
      <c r="BP704" t="str">
        <f t="shared" si="218"/>
        <v/>
      </c>
      <c r="BQ704" t="str">
        <f t="shared" si="219"/>
        <v/>
      </c>
      <c r="BR704" t="str">
        <f t="shared" si="220"/>
        <v/>
      </c>
      <c r="BS704" t="str">
        <f t="shared" si="221"/>
        <v/>
      </c>
      <c r="BT704" t="str">
        <f t="shared" si="222"/>
        <v/>
      </c>
      <c r="BU704" t="str">
        <f t="shared" si="223"/>
        <v/>
      </c>
      <c r="BV704" t="str">
        <f t="shared" si="224"/>
        <v/>
      </c>
      <c r="BW704">
        <f t="shared" si="225"/>
        <v>3</v>
      </c>
      <c r="BX704">
        <f t="shared" si="226"/>
        <v>1</v>
      </c>
      <c r="BY704">
        <f t="shared" si="227"/>
        <v>0</v>
      </c>
      <c r="BZ704">
        <f t="shared" si="228"/>
        <v>0</v>
      </c>
      <c r="CA704">
        <f t="shared" si="229"/>
        <v>0</v>
      </c>
      <c r="CB704">
        <f t="shared" si="230"/>
        <v>0</v>
      </c>
    </row>
    <row r="705" spans="1:80" x14ac:dyDescent="0.35">
      <c r="A705">
        <v>5.3693093999999997</v>
      </c>
      <c r="B705">
        <v>2010</v>
      </c>
      <c r="C705">
        <v>74</v>
      </c>
      <c r="D705">
        <v>0</v>
      </c>
      <c r="E705">
        <v>1</v>
      </c>
      <c r="F705">
        <v>-9</v>
      </c>
      <c r="G705">
        <v>0</v>
      </c>
      <c r="H705">
        <v>47045</v>
      </c>
      <c r="I705">
        <v>7</v>
      </c>
      <c r="J705">
        <v>1</v>
      </c>
      <c r="K705">
        <v>113943</v>
      </c>
      <c r="L705">
        <v>1</v>
      </c>
      <c r="M705">
        <v>1</v>
      </c>
      <c r="N705">
        <v>6</v>
      </c>
      <c r="O705">
        <v>42823</v>
      </c>
      <c r="P705">
        <v>78551</v>
      </c>
      <c r="Q705">
        <v>51881</v>
      </c>
      <c r="R705">
        <v>486</v>
      </c>
      <c r="S705">
        <v>4281</v>
      </c>
      <c r="T705">
        <v>59971</v>
      </c>
      <c r="U705">
        <v>4168</v>
      </c>
      <c r="V705">
        <v>5959</v>
      </c>
      <c r="W705">
        <v>32723</v>
      </c>
      <c r="X705">
        <v>33394</v>
      </c>
      <c r="Y705" t="s">
        <v>67</v>
      </c>
      <c r="Z705">
        <v>2724</v>
      </c>
      <c r="AA705">
        <v>25000</v>
      </c>
      <c r="AB705">
        <v>2749</v>
      </c>
      <c r="AC705">
        <v>53081</v>
      </c>
      <c r="AD705">
        <v>3768</v>
      </c>
      <c r="AE705">
        <v>3723</v>
      </c>
      <c r="AF705">
        <v>66</v>
      </c>
      <c r="AG705">
        <v>8856</v>
      </c>
      <c r="AH705">
        <v>3606</v>
      </c>
      <c r="AI705">
        <v>47</v>
      </c>
      <c r="AJ705">
        <v>43</v>
      </c>
      <c r="AK705">
        <v>5732</v>
      </c>
      <c r="AL705" t="s">
        <v>62</v>
      </c>
      <c r="AM705" t="s">
        <v>62</v>
      </c>
      <c r="AN705" t="s">
        <v>62</v>
      </c>
      <c r="AO705" t="s">
        <v>62</v>
      </c>
      <c r="AP705" t="s">
        <v>62</v>
      </c>
      <c r="AQ705" t="s">
        <v>62</v>
      </c>
      <c r="AR705" t="s">
        <v>62</v>
      </c>
      <c r="AS705">
        <v>3</v>
      </c>
      <c r="AT705">
        <v>3</v>
      </c>
      <c r="AU705">
        <v>3</v>
      </c>
      <c r="AV705">
        <v>3</v>
      </c>
      <c r="AW705">
        <v>3</v>
      </c>
      <c r="AX705">
        <v>3</v>
      </c>
      <c r="AY705">
        <v>3</v>
      </c>
      <c r="AZ705">
        <v>4</v>
      </c>
      <c r="BA705">
        <v>-99</v>
      </c>
      <c r="BB705">
        <v>-99</v>
      </c>
      <c r="BC705">
        <v>-99</v>
      </c>
      <c r="BD705">
        <v>-99</v>
      </c>
      <c r="BE705">
        <v>-99</v>
      </c>
      <c r="BF705">
        <v>-99</v>
      </c>
      <c r="BG705">
        <v>-99</v>
      </c>
      <c r="BH705">
        <f t="shared" si="210"/>
        <v>3</v>
      </c>
      <c r="BI705" t="str">
        <f t="shared" si="211"/>
        <v/>
      </c>
      <c r="BJ705" t="str">
        <f t="shared" si="212"/>
        <v/>
      </c>
      <c r="BK705" t="str">
        <f t="shared" si="213"/>
        <v/>
      </c>
      <c r="BL705" t="str">
        <f t="shared" si="214"/>
        <v/>
      </c>
      <c r="BM705" t="str">
        <f t="shared" si="215"/>
        <v/>
      </c>
      <c r="BN705" t="str">
        <f t="shared" si="216"/>
        <v/>
      </c>
      <c r="BO705" t="str">
        <f t="shared" si="217"/>
        <v/>
      </c>
      <c r="BP705" t="str">
        <f t="shared" si="218"/>
        <v/>
      </c>
      <c r="BQ705" t="str">
        <f t="shared" si="219"/>
        <v/>
      </c>
      <c r="BR705" t="str">
        <f t="shared" si="220"/>
        <v/>
      </c>
      <c r="BS705" t="str">
        <f t="shared" si="221"/>
        <v/>
      </c>
      <c r="BT705" t="str">
        <f t="shared" si="222"/>
        <v/>
      </c>
      <c r="BU705" t="str">
        <f t="shared" si="223"/>
        <v/>
      </c>
      <c r="BV705" t="str">
        <f t="shared" si="224"/>
        <v/>
      </c>
      <c r="BW705">
        <f t="shared" si="225"/>
        <v>3</v>
      </c>
      <c r="BX705">
        <f t="shared" si="226"/>
        <v>1</v>
      </c>
      <c r="BY705">
        <f t="shared" si="227"/>
        <v>1</v>
      </c>
      <c r="BZ705">
        <f t="shared" si="228"/>
        <v>0</v>
      </c>
      <c r="CA705">
        <f t="shared" si="229"/>
        <v>0</v>
      </c>
      <c r="CB705">
        <f t="shared" si="230"/>
        <v>0</v>
      </c>
    </row>
    <row r="706" spans="1:80" x14ac:dyDescent="0.35">
      <c r="A706">
        <v>5.6696948000000003</v>
      </c>
      <c r="B706">
        <v>2011</v>
      </c>
      <c r="C706">
        <v>74</v>
      </c>
      <c r="D706">
        <v>0</v>
      </c>
      <c r="E706">
        <v>3</v>
      </c>
      <c r="F706">
        <v>-9</v>
      </c>
      <c r="G706">
        <v>0</v>
      </c>
      <c r="H706">
        <v>4088</v>
      </c>
      <c r="I706">
        <v>18</v>
      </c>
      <c r="J706">
        <v>1</v>
      </c>
      <c r="K706">
        <v>318099</v>
      </c>
      <c r="L706">
        <v>2</v>
      </c>
      <c r="M706">
        <v>2</v>
      </c>
      <c r="N706">
        <v>5</v>
      </c>
      <c r="O706">
        <v>42823</v>
      </c>
      <c r="P706">
        <v>4271</v>
      </c>
      <c r="Q706">
        <v>2874</v>
      </c>
      <c r="R706">
        <v>70712</v>
      </c>
      <c r="S706">
        <v>9972</v>
      </c>
      <c r="T706">
        <v>99812</v>
      </c>
      <c r="U706">
        <v>2859</v>
      </c>
      <c r="V706">
        <v>4148</v>
      </c>
      <c r="W706">
        <v>43310</v>
      </c>
      <c r="X706">
        <v>25000</v>
      </c>
      <c r="Y706">
        <v>41090</v>
      </c>
      <c r="Z706">
        <v>4270</v>
      </c>
      <c r="AA706">
        <v>4280</v>
      </c>
      <c r="AB706">
        <v>4019</v>
      </c>
      <c r="AC706">
        <v>41401</v>
      </c>
      <c r="AD706">
        <v>3768</v>
      </c>
      <c r="AE706">
        <v>3723</v>
      </c>
      <c r="AF706">
        <v>66</v>
      </c>
      <c r="AG706">
        <v>9904</v>
      </c>
      <c r="AH706">
        <v>8856</v>
      </c>
      <c r="AI706">
        <v>8853</v>
      </c>
      <c r="AJ706">
        <v>3607</v>
      </c>
      <c r="AK706">
        <v>41</v>
      </c>
      <c r="AL706">
        <v>47</v>
      </c>
      <c r="AM706">
        <v>9744</v>
      </c>
      <c r="AN706" t="s">
        <v>62</v>
      </c>
      <c r="AO706" t="s">
        <v>62</v>
      </c>
      <c r="AP706" t="s">
        <v>62</v>
      </c>
      <c r="AQ706" t="s">
        <v>62</v>
      </c>
      <c r="AR706" t="s">
        <v>62</v>
      </c>
      <c r="AS706">
        <v>4</v>
      </c>
      <c r="AT706">
        <v>0</v>
      </c>
      <c r="AU706">
        <v>4</v>
      </c>
      <c r="AV706">
        <v>3</v>
      </c>
      <c r="AW706">
        <v>0</v>
      </c>
      <c r="AX706">
        <v>0</v>
      </c>
      <c r="AY706">
        <v>4</v>
      </c>
      <c r="AZ706">
        <v>4</v>
      </c>
      <c r="BA706">
        <v>4</v>
      </c>
      <c r="BB706">
        <v>4</v>
      </c>
      <c r="BC706">
        <v>-99</v>
      </c>
      <c r="BD706">
        <v>-99</v>
      </c>
      <c r="BE706">
        <v>-99</v>
      </c>
      <c r="BF706">
        <v>-99</v>
      </c>
      <c r="BG706">
        <v>-99</v>
      </c>
      <c r="BH706">
        <f t="shared" ref="BH706:BH769" si="231">IFERROR(VLOOKUP(3768, AD706:AS706, 16, FALSE), "")</f>
        <v>4</v>
      </c>
      <c r="BI706" t="str">
        <f t="shared" ref="BI706:BI769" si="232">IFERROR(VLOOKUP(3768, AE706:AT706, 16, FALSE), "")</f>
        <v/>
      </c>
      <c r="BJ706" t="str">
        <f t="shared" ref="BJ706:BJ769" si="233">IFERROR(VLOOKUP(3768, AF706:AU706, 16, FALSE), "")</f>
        <v/>
      </c>
      <c r="BK706" t="str">
        <f t="shared" ref="BK706:BK769" si="234">IFERROR(VLOOKUP(3768, AG706:AV706, 16, FALSE), "")</f>
        <v/>
      </c>
      <c r="BL706" t="str">
        <f t="shared" ref="BL706:BL769" si="235">IFERROR(VLOOKUP(3768, AH706:AW706, 16, FALSE), "")</f>
        <v/>
      </c>
      <c r="BM706" t="str">
        <f t="shared" ref="BM706:BM769" si="236">IFERROR(VLOOKUP(3768, AI706:AX706, 16, FALSE), "")</f>
        <v/>
      </c>
      <c r="BN706" t="str">
        <f t="shared" ref="BN706:BN769" si="237">IFERROR(VLOOKUP(3768, AJ706:AY706, 16, FALSE), "")</f>
        <v/>
      </c>
      <c r="BO706" t="str">
        <f t="shared" ref="BO706:BO769" si="238">IFERROR(VLOOKUP(3768, AK706:AZ706, 16, FALSE), "")</f>
        <v/>
      </c>
      <c r="BP706" t="str">
        <f t="shared" ref="BP706:BP769" si="239">IFERROR(VLOOKUP(3768, AL706:BA706, 16, FALSE), "")</f>
        <v/>
      </c>
      <c r="BQ706" t="str">
        <f t="shared" ref="BQ706:BQ769" si="240">IFERROR(VLOOKUP(3768, AM706:BB706, 16, FALSE), "")</f>
        <v/>
      </c>
      <c r="BR706" t="str">
        <f t="shared" ref="BR706:BR769" si="241">IFERROR(VLOOKUP(3768, AN706:BC706, 16, FALSE), "")</f>
        <v/>
      </c>
      <c r="BS706" t="str">
        <f t="shared" ref="BS706:BS769" si="242">IFERROR(VLOOKUP(3768, AO706:BD706, 16, FALSE), "")</f>
        <v/>
      </c>
      <c r="BT706" t="str">
        <f t="shared" ref="BT706:BT769" si="243">IFERROR(VLOOKUP(3768, AP706:BE706, 16, FALSE), "")</f>
        <v/>
      </c>
      <c r="BU706" t="str">
        <f t="shared" ref="BU706:BU769" si="244">IFERROR(VLOOKUP(3768, AQ706:BF706, 16, FALSE), "")</f>
        <v/>
      </c>
      <c r="BV706" t="str">
        <f t="shared" ref="BV706:BV769" si="245">IFERROR(VLOOKUP(3768, AR706:BG706, 16, FALSE), "")</f>
        <v/>
      </c>
      <c r="BW706">
        <f t="shared" ref="BW706:BW769" si="246">IF(OR(BH706=-99, BI706=-99, BJ706=-99, BK706=-99, BL706=-99, BM706=-99, BN706=-99, BO706=-99, BP706=-99, BQ706=-99, BR706=-99, BS706=-99, BT706=-99, BU706=-99, BV706=-99), " ", MIN(BH706:BV706))</f>
        <v>4</v>
      </c>
      <c r="BX706">
        <f t="shared" ref="BX706:BX769" si="247">COUNTIF($AD706:$AR706, "=66") + COUNTIF($AD706:$AR706, "=3601") + COUNTIF($AD706:$AR706, "=3602") + COUNTIF($AD706:$AR706, "=3605")</f>
        <v>1</v>
      </c>
      <c r="BY706">
        <f t="shared" ref="BY706:BY769" si="248">COUNTIF(O706:AC706, "=78551")</f>
        <v>0</v>
      </c>
      <c r="BZ706">
        <f t="shared" ref="BZ706:BZ769" si="249">SUMPRODUCT(--(LEFT(O706:AC706,3)="410"))</f>
        <v>1</v>
      </c>
      <c r="CA706">
        <f t="shared" ref="CA706:CA769" si="250">SUM(BZ706:BZ706)</f>
        <v>1</v>
      </c>
      <c r="CB706">
        <f t="shared" ref="CB706:CB769" si="251">COUNTIF(O706:AC706, "=4280")</f>
        <v>1</v>
      </c>
    </row>
    <row r="707" spans="1:80" x14ac:dyDescent="0.35">
      <c r="A707">
        <v>5.6696948000000003</v>
      </c>
      <c r="B707">
        <v>2011</v>
      </c>
      <c r="C707">
        <v>74</v>
      </c>
      <c r="D707">
        <v>0</v>
      </c>
      <c r="E707">
        <v>1</v>
      </c>
      <c r="F707">
        <v>-9</v>
      </c>
      <c r="G707">
        <v>0</v>
      </c>
      <c r="H707">
        <v>6624</v>
      </c>
      <c r="I707">
        <v>9</v>
      </c>
      <c r="J707">
        <v>3</v>
      </c>
      <c r="K707">
        <v>221860</v>
      </c>
      <c r="L707">
        <v>4</v>
      </c>
      <c r="M707">
        <v>-9</v>
      </c>
      <c r="N707">
        <v>1</v>
      </c>
      <c r="O707">
        <v>42843</v>
      </c>
      <c r="P707">
        <v>431</v>
      </c>
      <c r="Q707">
        <v>5570</v>
      </c>
      <c r="R707">
        <v>389</v>
      </c>
      <c r="S707">
        <v>570</v>
      </c>
      <c r="T707">
        <v>2875</v>
      </c>
      <c r="U707">
        <v>486</v>
      </c>
      <c r="V707">
        <v>78551</v>
      </c>
      <c r="W707">
        <v>5845</v>
      </c>
      <c r="X707">
        <v>51881</v>
      </c>
      <c r="Y707">
        <v>99592</v>
      </c>
      <c r="Z707">
        <v>78552</v>
      </c>
      <c r="AA707">
        <v>53082</v>
      </c>
      <c r="AB707">
        <v>53561</v>
      </c>
      <c r="AC707">
        <v>72972</v>
      </c>
      <c r="AD707">
        <v>3965</v>
      </c>
      <c r="AE707">
        <v>3957</v>
      </c>
      <c r="AF707">
        <v>4011</v>
      </c>
      <c r="AG707">
        <v>3768</v>
      </c>
      <c r="AH707">
        <v>8314</v>
      </c>
      <c r="AI707">
        <v>3931</v>
      </c>
      <c r="AJ707">
        <v>3760</v>
      </c>
      <c r="AK707">
        <v>3957</v>
      </c>
      <c r="AL707">
        <v>3402</v>
      </c>
      <c r="AM707">
        <v>8314</v>
      </c>
      <c r="AN707">
        <v>443</v>
      </c>
      <c r="AO707">
        <v>3402</v>
      </c>
      <c r="AP707">
        <v>3932</v>
      </c>
      <c r="AQ707">
        <v>8314</v>
      </c>
      <c r="AR707">
        <v>8365</v>
      </c>
      <c r="AS707">
        <v>5</v>
      </c>
      <c r="AT707">
        <v>5</v>
      </c>
      <c r="AU707">
        <v>5</v>
      </c>
      <c r="AV707">
        <v>4</v>
      </c>
      <c r="AW707">
        <v>6</v>
      </c>
      <c r="AX707">
        <v>6</v>
      </c>
      <c r="AY707">
        <v>10</v>
      </c>
      <c r="AZ707">
        <v>10</v>
      </c>
      <c r="BA707">
        <v>10</v>
      </c>
      <c r="BB707">
        <v>13</v>
      </c>
      <c r="BC707">
        <v>11</v>
      </c>
      <c r="BD707">
        <v>13</v>
      </c>
      <c r="BE707">
        <v>13</v>
      </c>
      <c r="BF707">
        <v>11</v>
      </c>
      <c r="BG707">
        <v>20</v>
      </c>
      <c r="BH707" t="str">
        <f t="shared" si="231"/>
        <v/>
      </c>
      <c r="BI707" t="str">
        <f t="shared" si="232"/>
        <v/>
      </c>
      <c r="BJ707" t="str">
        <f t="shared" si="233"/>
        <v/>
      </c>
      <c r="BK707">
        <f t="shared" si="234"/>
        <v>4</v>
      </c>
      <c r="BL707" t="str">
        <f t="shared" si="235"/>
        <v/>
      </c>
      <c r="BM707" t="str">
        <f t="shared" si="236"/>
        <v/>
      </c>
      <c r="BN707" t="str">
        <f t="shared" si="237"/>
        <v/>
      </c>
      <c r="BO707" t="str">
        <f t="shared" si="238"/>
        <v/>
      </c>
      <c r="BP707" t="str">
        <f t="shared" si="239"/>
        <v/>
      </c>
      <c r="BQ707" t="str">
        <f t="shared" si="240"/>
        <v/>
      </c>
      <c r="BR707" t="str">
        <f t="shared" si="241"/>
        <v/>
      </c>
      <c r="BS707" t="str">
        <f t="shared" si="242"/>
        <v/>
      </c>
      <c r="BT707" t="str">
        <f t="shared" si="243"/>
        <v/>
      </c>
      <c r="BU707" t="str">
        <f t="shared" si="244"/>
        <v/>
      </c>
      <c r="BV707" t="str">
        <f t="shared" si="245"/>
        <v/>
      </c>
      <c r="BW707">
        <f t="shared" si="246"/>
        <v>4</v>
      </c>
      <c r="BX707">
        <f t="shared" si="247"/>
        <v>0</v>
      </c>
      <c r="BY707">
        <f t="shared" si="248"/>
        <v>1</v>
      </c>
      <c r="BZ707">
        <f t="shared" si="249"/>
        <v>0</v>
      </c>
      <c r="CA707">
        <f t="shared" si="250"/>
        <v>0</v>
      </c>
      <c r="CB707">
        <f t="shared" si="251"/>
        <v>0</v>
      </c>
    </row>
    <row r="708" spans="1:80" x14ac:dyDescent="0.35">
      <c r="A708">
        <v>5.0519977999999996</v>
      </c>
      <c r="B708">
        <v>2011</v>
      </c>
      <c r="C708">
        <v>74</v>
      </c>
      <c r="D708">
        <v>1</v>
      </c>
      <c r="E708">
        <v>1</v>
      </c>
      <c r="F708">
        <v>-9</v>
      </c>
      <c r="G708">
        <v>1</v>
      </c>
      <c r="H708">
        <v>12071</v>
      </c>
      <c r="I708">
        <v>3</v>
      </c>
      <c r="J708">
        <v>1</v>
      </c>
      <c r="K708">
        <v>281193</v>
      </c>
      <c r="L708">
        <v>2</v>
      </c>
      <c r="M708">
        <v>1</v>
      </c>
      <c r="N708">
        <v>20</v>
      </c>
      <c r="O708">
        <v>41071</v>
      </c>
      <c r="P708">
        <v>5849</v>
      </c>
      <c r="Q708">
        <v>70705</v>
      </c>
      <c r="R708">
        <v>4588</v>
      </c>
      <c r="S708">
        <v>4168</v>
      </c>
      <c r="T708">
        <v>41402</v>
      </c>
      <c r="U708">
        <v>42820</v>
      </c>
      <c r="V708">
        <v>41401</v>
      </c>
      <c r="W708">
        <v>4280</v>
      </c>
      <c r="X708">
        <v>4142</v>
      </c>
      <c r="Y708">
        <v>5853</v>
      </c>
      <c r="Z708">
        <v>4148</v>
      </c>
      <c r="AA708">
        <v>25000</v>
      </c>
      <c r="AB708">
        <v>42731</v>
      </c>
      <c r="AC708">
        <v>496</v>
      </c>
      <c r="AD708">
        <v>3768</v>
      </c>
      <c r="AE708">
        <v>3722</v>
      </c>
      <c r="AF708">
        <v>66</v>
      </c>
      <c r="AG708">
        <v>3607</v>
      </c>
      <c r="AH708">
        <v>45</v>
      </c>
      <c r="AI708">
        <v>40</v>
      </c>
      <c r="AJ708" t="s">
        <v>62</v>
      </c>
      <c r="AK708" t="s">
        <v>62</v>
      </c>
      <c r="AL708" t="s">
        <v>62</v>
      </c>
      <c r="AM708" t="s">
        <v>62</v>
      </c>
      <c r="AN708" t="s">
        <v>62</v>
      </c>
      <c r="AO708" t="s">
        <v>62</v>
      </c>
      <c r="AP708" t="s">
        <v>62</v>
      </c>
      <c r="AQ708" t="s">
        <v>62</v>
      </c>
      <c r="AR708" t="s">
        <v>62</v>
      </c>
      <c r="AS708">
        <v>5</v>
      </c>
      <c r="AT708">
        <v>-99</v>
      </c>
      <c r="AU708">
        <v>-99</v>
      </c>
      <c r="AV708">
        <v>-99</v>
      </c>
      <c r="AW708">
        <v>-99</v>
      </c>
      <c r="AX708">
        <v>-99</v>
      </c>
      <c r="AY708">
        <v>-99</v>
      </c>
      <c r="AZ708">
        <v>-99</v>
      </c>
      <c r="BA708">
        <v>-99</v>
      </c>
      <c r="BB708">
        <v>-99</v>
      </c>
      <c r="BC708">
        <v>-99</v>
      </c>
      <c r="BD708">
        <v>-99</v>
      </c>
      <c r="BE708">
        <v>-99</v>
      </c>
      <c r="BF708">
        <v>-99</v>
      </c>
      <c r="BG708">
        <v>-99</v>
      </c>
      <c r="BH708">
        <f t="shared" si="231"/>
        <v>5</v>
      </c>
      <c r="BI708" t="str">
        <f t="shared" si="232"/>
        <v/>
      </c>
      <c r="BJ708" t="str">
        <f t="shared" si="233"/>
        <v/>
      </c>
      <c r="BK708" t="str">
        <f t="shared" si="234"/>
        <v/>
      </c>
      <c r="BL708" t="str">
        <f t="shared" si="235"/>
        <v/>
      </c>
      <c r="BM708" t="str">
        <f t="shared" si="236"/>
        <v/>
      </c>
      <c r="BN708" t="str">
        <f t="shared" si="237"/>
        <v/>
      </c>
      <c r="BO708" t="str">
        <f t="shared" si="238"/>
        <v/>
      </c>
      <c r="BP708" t="str">
        <f t="shared" si="239"/>
        <v/>
      </c>
      <c r="BQ708" t="str">
        <f t="shared" si="240"/>
        <v/>
      </c>
      <c r="BR708" t="str">
        <f t="shared" si="241"/>
        <v/>
      </c>
      <c r="BS708" t="str">
        <f t="shared" si="242"/>
        <v/>
      </c>
      <c r="BT708" t="str">
        <f t="shared" si="243"/>
        <v/>
      </c>
      <c r="BU708" t="str">
        <f t="shared" si="244"/>
        <v/>
      </c>
      <c r="BV708" t="str">
        <f t="shared" si="245"/>
        <v/>
      </c>
      <c r="BW708">
        <f t="shared" si="246"/>
        <v>5</v>
      </c>
      <c r="BX708">
        <f t="shared" si="247"/>
        <v>1</v>
      </c>
      <c r="BY708">
        <f t="shared" si="248"/>
        <v>0</v>
      </c>
      <c r="BZ708">
        <f t="shared" si="249"/>
        <v>1</v>
      </c>
      <c r="CA708">
        <f t="shared" si="250"/>
        <v>1</v>
      </c>
      <c r="CB708">
        <f t="shared" si="251"/>
        <v>1</v>
      </c>
    </row>
    <row r="709" spans="1:80" x14ac:dyDescent="0.35">
      <c r="A709">
        <v>4.6285534999999998</v>
      </c>
      <c r="B709">
        <v>2011</v>
      </c>
      <c r="C709">
        <v>74</v>
      </c>
      <c r="D709">
        <v>1</v>
      </c>
      <c r="E709">
        <v>1</v>
      </c>
      <c r="F709">
        <v>3</v>
      </c>
      <c r="G709">
        <v>0</v>
      </c>
      <c r="H709">
        <v>24085</v>
      </c>
      <c r="I709">
        <v>2</v>
      </c>
      <c r="J709">
        <v>1</v>
      </c>
      <c r="K709">
        <v>84828</v>
      </c>
      <c r="L709">
        <v>4</v>
      </c>
      <c r="M709">
        <v>2</v>
      </c>
      <c r="N709">
        <v>20</v>
      </c>
      <c r="O709">
        <v>41401</v>
      </c>
      <c r="P709">
        <v>42843</v>
      </c>
      <c r="Q709">
        <v>4254</v>
      </c>
      <c r="R709">
        <v>4589</v>
      </c>
      <c r="S709">
        <v>4111</v>
      </c>
      <c r="T709">
        <v>25002</v>
      </c>
      <c r="U709">
        <v>4280</v>
      </c>
      <c r="V709" t="s">
        <v>75</v>
      </c>
      <c r="W709">
        <v>2449</v>
      </c>
      <c r="X709" t="s">
        <v>61</v>
      </c>
      <c r="Y709" t="s">
        <v>61</v>
      </c>
      <c r="Z709" t="s">
        <v>61</v>
      </c>
      <c r="AA709" t="s">
        <v>61</v>
      </c>
      <c r="AB709" t="s">
        <v>61</v>
      </c>
      <c r="AC709" t="s">
        <v>61</v>
      </c>
      <c r="AD709">
        <v>3768</v>
      </c>
      <c r="AE709">
        <v>3723</v>
      </c>
      <c r="AF709">
        <v>66</v>
      </c>
      <c r="AG709">
        <v>3607</v>
      </c>
      <c r="AH709">
        <v>8856</v>
      </c>
      <c r="AI709">
        <v>8853</v>
      </c>
      <c r="AJ709" t="s">
        <v>62</v>
      </c>
      <c r="AK709" t="s">
        <v>62</v>
      </c>
      <c r="AL709" t="s">
        <v>62</v>
      </c>
      <c r="AM709" t="s">
        <v>62</v>
      </c>
      <c r="AN709" t="s">
        <v>62</v>
      </c>
      <c r="AO709" t="s">
        <v>62</v>
      </c>
      <c r="AP709" t="s">
        <v>62</v>
      </c>
      <c r="AQ709" t="s">
        <v>62</v>
      </c>
      <c r="AR709" t="s">
        <v>62</v>
      </c>
      <c r="AS709">
        <v>7</v>
      </c>
      <c r="AT709">
        <v>0</v>
      </c>
      <c r="AU709">
        <v>7</v>
      </c>
      <c r="AV709">
        <v>7</v>
      </c>
      <c r="AW709">
        <v>0</v>
      </c>
      <c r="AX709">
        <v>0</v>
      </c>
      <c r="AY709">
        <v>-99</v>
      </c>
      <c r="AZ709">
        <v>-99</v>
      </c>
      <c r="BA709">
        <v>-99</v>
      </c>
      <c r="BB709">
        <v>-99</v>
      </c>
      <c r="BC709">
        <v>-99</v>
      </c>
      <c r="BD709">
        <v>-99</v>
      </c>
      <c r="BE709">
        <v>-99</v>
      </c>
      <c r="BF709">
        <v>-99</v>
      </c>
      <c r="BG709">
        <v>-99</v>
      </c>
      <c r="BH709">
        <f t="shared" si="231"/>
        <v>7</v>
      </c>
      <c r="BI709" t="str">
        <f t="shared" si="232"/>
        <v/>
      </c>
      <c r="BJ709" t="str">
        <f t="shared" si="233"/>
        <v/>
      </c>
      <c r="BK709" t="str">
        <f t="shared" si="234"/>
        <v/>
      </c>
      <c r="BL709" t="str">
        <f t="shared" si="235"/>
        <v/>
      </c>
      <c r="BM709" t="str">
        <f t="shared" si="236"/>
        <v/>
      </c>
      <c r="BN709" t="str">
        <f t="shared" si="237"/>
        <v/>
      </c>
      <c r="BO709" t="str">
        <f t="shared" si="238"/>
        <v/>
      </c>
      <c r="BP709" t="str">
        <f t="shared" si="239"/>
        <v/>
      </c>
      <c r="BQ709" t="str">
        <f t="shared" si="240"/>
        <v/>
      </c>
      <c r="BR709" t="str">
        <f t="shared" si="241"/>
        <v/>
      </c>
      <c r="BS709" t="str">
        <f t="shared" si="242"/>
        <v/>
      </c>
      <c r="BT709" t="str">
        <f t="shared" si="243"/>
        <v/>
      </c>
      <c r="BU709" t="str">
        <f t="shared" si="244"/>
        <v/>
      </c>
      <c r="BV709" t="str">
        <f t="shared" si="245"/>
        <v/>
      </c>
      <c r="BW709">
        <f t="shared" si="246"/>
        <v>7</v>
      </c>
      <c r="BX709">
        <f t="shared" si="247"/>
        <v>1</v>
      </c>
      <c r="BY709">
        <f t="shared" si="248"/>
        <v>0</v>
      </c>
      <c r="BZ709">
        <f t="shared" si="249"/>
        <v>0</v>
      </c>
      <c r="CA709">
        <f t="shared" si="250"/>
        <v>0</v>
      </c>
      <c r="CB709">
        <f t="shared" si="251"/>
        <v>1</v>
      </c>
    </row>
    <row r="710" spans="1:80" x14ac:dyDescent="0.35">
      <c r="A710">
        <v>4.5205622999999999</v>
      </c>
      <c r="B710">
        <v>2011</v>
      </c>
      <c r="C710">
        <v>74</v>
      </c>
      <c r="D710">
        <v>0</v>
      </c>
      <c r="E710">
        <v>1</v>
      </c>
      <c r="F710">
        <v>-9</v>
      </c>
      <c r="G710">
        <v>1</v>
      </c>
      <c r="H710">
        <v>26022</v>
      </c>
      <c r="I710">
        <v>9</v>
      </c>
      <c r="J710">
        <v>-9</v>
      </c>
      <c r="K710">
        <v>126679</v>
      </c>
      <c r="L710">
        <v>4</v>
      </c>
      <c r="M710">
        <v>1</v>
      </c>
      <c r="N710">
        <v>1</v>
      </c>
      <c r="O710">
        <v>42823</v>
      </c>
      <c r="P710">
        <v>5845</v>
      </c>
      <c r="Q710">
        <v>1124</v>
      </c>
      <c r="R710">
        <v>570</v>
      </c>
      <c r="S710">
        <v>2869</v>
      </c>
      <c r="T710">
        <v>70703</v>
      </c>
      <c r="U710">
        <v>78551</v>
      </c>
      <c r="V710">
        <v>51881</v>
      </c>
      <c r="W710">
        <v>4271</v>
      </c>
      <c r="X710">
        <v>2761</v>
      </c>
      <c r="Y710">
        <v>42732</v>
      </c>
      <c r="Z710">
        <v>99811</v>
      </c>
      <c r="AA710" t="s">
        <v>121</v>
      </c>
      <c r="AB710">
        <v>2638</v>
      </c>
      <c r="AC710">
        <v>4254</v>
      </c>
      <c r="AD710">
        <v>3766</v>
      </c>
      <c r="AE710">
        <v>3965</v>
      </c>
      <c r="AF710">
        <v>3533</v>
      </c>
      <c r="AG710">
        <v>3533</v>
      </c>
      <c r="AH710">
        <v>3931</v>
      </c>
      <c r="AI710">
        <v>3768</v>
      </c>
      <c r="AJ710">
        <v>3403</v>
      </c>
      <c r="AK710">
        <v>3764</v>
      </c>
      <c r="AL710">
        <v>3479</v>
      </c>
      <c r="AM710">
        <v>311</v>
      </c>
      <c r="AN710">
        <v>3322</v>
      </c>
      <c r="AO710">
        <v>966</v>
      </c>
      <c r="AP710">
        <v>9604</v>
      </c>
      <c r="AQ710">
        <v>9672</v>
      </c>
      <c r="AR710" t="s">
        <v>62</v>
      </c>
      <c r="AS710">
        <v>7</v>
      </c>
      <c r="AT710">
        <v>2</v>
      </c>
      <c r="AU710">
        <v>7</v>
      </c>
      <c r="AV710">
        <v>7</v>
      </c>
      <c r="AW710">
        <v>7</v>
      </c>
      <c r="AX710">
        <v>7</v>
      </c>
      <c r="AY710">
        <v>8</v>
      </c>
      <c r="AZ710">
        <v>24</v>
      </c>
      <c r="BA710">
        <v>12</v>
      </c>
      <c r="BB710">
        <v>18</v>
      </c>
      <c r="BC710">
        <v>5</v>
      </c>
      <c r="BD710">
        <v>13</v>
      </c>
      <c r="BE710">
        <v>2</v>
      </c>
      <c r="BF710">
        <v>2</v>
      </c>
      <c r="BG710">
        <v>-99</v>
      </c>
      <c r="BH710" t="str">
        <f t="shared" si="231"/>
        <v/>
      </c>
      <c r="BI710" t="str">
        <f t="shared" si="232"/>
        <v/>
      </c>
      <c r="BJ710" t="str">
        <f t="shared" si="233"/>
        <v/>
      </c>
      <c r="BK710" t="str">
        <f t="shared" si="234"/>
        <v/>
      </c>
      <c r="BL710" t="str">
        <f t="shared" si="235"/>
        <v/>
      </c>
      <c r="BM710">
        <f t="shared" si="236"/>
        <v>7</v>
      </c>
      <c r="BN710" t="str">
        <f t="shared" si="237"/>
        <v/>
      </c>
      <c r="BO710" t="str">
        <f t="shared" si="238"/>
        <v/>
      </c>
      <c r="BP710" t="str">
        <f t="shared" si="239"/>
        <v/>
      </c>
      <c r="BQ710" t="str">
        <f t="shared" si="240"/>
        <v/>
      </c>
      <c r="BR710" t="str">
        <f t="shared" si="241"/>
        <v/>
      </c>
      <c r="BS710" t="str">
        <f t="shared" si="242"/>
        <v/>
      </c>
      <c r="BT710" t="str">
        <f t="shared" si="243"/>
        <v/>
      </c>
      <c r="BU710" t="str">
        <f t="shared" si="244"/>
        <v/>
      </c>
      <c r="BV710" t="str">
        <f t="shared" si="245"/>
        <v/>
      </c>
      <c r="BW710">
        <f t="shared" si="246"/>
        <v>7</v>
      </c>
      <c r="BX710">
        <f t="shared" si="247"/>
        <v>0</v>
      </c>
      <c r="BY710">
        <f t="shared" si="248"/>
        <v>1</v>
      </c>
      <c r="BZ710">
        <f t="shared" si="249"/>
        <v>0</v>
      </c>
      <c r="CA710">
        <f t="shared" si="250"/>
        <v>0</v>
      </c>
      <c r="CB710">
        <f t="shared" si="251"/>
        <v>0</v>
      </c>
    </row>
    <row r="711" spans="1:80" x14ac:dyDescent="0.35">
      <c r="A711">
        <v>4.5922435999999998</v>
      </c>
      <c r="B711">
        <v>2011</v>
      </c>
      <c r="C711">
        <v>74</v>
      </c>
      <c r="D711">
        <v>0</v>
      </c>
      <c r="E711">
        <v>1</v>
      </c>
      <c r="F711">
        <v>1</v>
      </c>
      <c r="G711">
        <v>0</v>
      </c>
      <c r="H711">
        <v>36300</v>
      </c>
      <c r="I711">
        <v>4</v>
      </c>
      <c r="J711">
        <v>1</v>
      </c>
      <c r="K711">
        <v>169145</v>
      </c>
      <c r="L711">
        <v>3</v>
      </c>
      <c r="M711">
        <v>2</v>
      </c>
      <c r="N711">
        <v>1</v>
      </c>
      <c r="O711">
        <v>42823</v>
      </c>
      <c r="P711">
        <v>2768</v>
      </c>
      <c r="Q711">
        <v>4589</v>
      </c>
      <c r="R711">
        <v>4148</v>
      </c>
      <c r="S711">
        <v>496</v>
      </c>
      <c r="T711">
        <v>4280</v>
      </c>
      <c r="U711">
        <v>41401</v>
      </c>
      <c r="V711">
        <v>4240</v>
      </c>
      <c r="W711">
        <v>7140</v>
      </c>
      <c r="X711">
        <v>2859</v>
      </c>
      <c r="Y711">
        <v>4019</v>
      </c>
      <c r="Z711">
        <v>71590</v>
      </c>
      <c r="AA711">
        <v>3051</v>
      </c>
      <c r="AB711" t="s">
        <v>72</v>
      </c>
      <c r="AC711" t="s">
        <v>182</v>
      </c>
      <c r="AD711">
        <v>3768</v>
      </c>
      <c r="AE711">
        <v>3722</v>
      </c>
      <c r="AF711">
        <v>66</v>
      </c>
      <c r="AG711">
        <v>3607</v>
      </c>
      <c r="AH711">
        <v>8856</v>
      </c>
      <c r="AI711">
        <v>8853</v>
      </c>
      <c r="AJ711" t="s">
        <v>62</v>
      </c>
      <c r="AK711" t="s">
        <v>62</v>
      </c>
      <c r="AL711" t="s">
        <v>62</v>
      </c>
      <c r="AM711" t="s">
        <v>62</v>
      </c>
      <c r="AN711" t="s">
        <v>62</v>
      </c>
      <c r="AO711" t="s">
        <v>62</v>
      </c>
      <c r="AP711" t="s">
        <v>62</v>
      </c>
      <c r="AQ711" t="s">
        <v>62</v>
      </c>
      <c r="AR711" t="s">
        <v>62</v>
      </c>
      <c r="AS711">
        <v>11</v>
      </c>
      <c r="AT711">
        <v>4</v>
      </c>
      <c r="AU711">
        <v>11</v>
      </c>
      <c r="AV711">
        <v>11</v>
      </c>
      <c r="AW711">
        <v>4</v>
      </c>
      <c r="AX711">
        <v>4</v>
      </c>
      <c r="AY711">
        <v>-99</v>
      </c>
      <c r="AZ711">
        <v>-99</v>
      </c>
      <c r="BA711">
        <v>-99</v>
      </c>
      <c r="BB711">
        <v>-99</v>
      </c>
      <c r="BC711">
        <v>-99</v>
      </c>
      <c r="BD711">
        <v>-99</v>
      </c>
      <c r="BE711">
        <v>-99</v>
      </c>
      <c r="BF711">
        <v>-99</v>
      </c>
      <c r="BG711">
        <v>-99</v>
      </c>
      <c r="BH711">
        <f t="shared" si="231"/>
        <v>11</v>
      </c>
      <c r="BI711" t="str">
        <f t="shared" si="232"/>
        <v/>
      </c>
      <c r="BJ711" t="str">
        <f t="shared" si="233"/>
        <v/>
      </c>
      <c r="BK711" t="str">
        <f t="shared" si="234"/>
        <v/>
      </c>
      <c r="BL711" t="str">
        <f t="shared" si="235"/>
        <v/>
      </c>
      <c r="BM711" t="str">
        <f t="shared" si="236"/>
        <v/>
      </c>
      <c r="BN711" t="str">
        <f t="shared" si="237"/>
        <v/>
      </c>
      <c r="BO711" t="str">
        <f t="shared" si="238"/>
        <v/>
      </c>
      <c r="BP711" t="str">
        <f t="shared" si="239"/>
        <v/>
      </c>
      <c r="BQ711" t="str">
        <f t="shared" si="240"/>
        <v/>
      </c>
      <c r="BR711" t="str">
        <f t="shared" si="241"/>
        <v/>
      </c>
      <c r="BS711" t="str">
        <f t="shared" si="242"/>
        <v/>
      </c>
      <c r="BT711" t="str">
        <f t="shared" si="243"/>
        <v/>
      </c>
      <c r="BU711" t="str">
        <f t="shared" si="244"/>
        <v/>
      </c>
      <c r="BV711" t="str">
        <f t="shared" si="245"/>
        <v/>
      </c>
      <c r="BW711">
        <f t="shared" si="246"/>
        <v>11</v>
      </c>
      <c r="BX711">
        <f t="shared" si="247"/>
        <v>1</v>
      </c>
      <c r="BY711">
        <f t="shared" si="248"/>
        <v>0</v>
      </c>
      <c r="BZ711">
        <f t="shared" si="249"/>
        <v>0</v>
      </c>
      <c r="CA711">
        <f t="shared" si="250"/>
        <v>0</v>
      </c>
      <c r="CB711">
        <f t="shared" si="251"/>
        <v>1</v>
      </c>
    </row>
    <row r="712" spans="1:80" x14ac:dyDescent="0.35">
      <c r="A712">
        <v>4.5922435999999998</v>
      </c>
      <c r="B712">
        <v>2011</v>
      </c>
      <c r="C712">
        <v>74</v>
      </c>
      <c r="D712">
        <v>0</v>
      </c>
      <c r="E712">
        <v>1</v>
      </c>
      <c r="F712">
        <v>3</v>
      </c>
      <c r="G712">
        <v>0</v>
      </c>
      <c r="H712">
        <v>36336</v>
      </c>
      <c r="I712">
        <v>2</v>
      </c>
      <c r="J712">
        <v>6</v>
      </c>
      <c r="K712">
        <v>53965</v>
      </c>
      <c r="L712">
        <v>4</v>
      </c>
      <c r="M712">
        <v>2</v>
      </c>
      <c r="N712">
        <v>1</v>
      </c>
      <c r="O712">
        <v>41071</v>
      </c>
      <c r="P712">
        <v>42823</v>
      </c>
      <c r="Q712">
        <v>496</v>
      </c>
      <c r="R712">
        <v>5789</v>
      </c>
      <c r="S712" t="s">
        <v>118</v>
      </c>
      <c r="T712">
        <v>4280</v>
      </c>
      <c r="U712">
        <v>42731</v>
      </c>
      <c r="V712">
        <v>4019</v>
      </c>
      <c r="W712">
        <v>2720</v>
      </c>
      <c r="X712">
        <v>72400</v>
      </c>
      <c r="Y712" t="s">
        <v>83</v>
      </c>
      <c r="Z712">
        <v>41401</v>
      </c>
      <c r="AA712">
        <v>2859</v>
      </c>
      <c r="AB712" t="s">
        <v>61</v>
      </c>
      <c r="AC712" t="s">
        <v>61</v>
      </c>
      <c r="AD712">
        <v>3768</v>
      </c>
      <c r="AE712">
        <v>3721</v>
      </c>
      <c r="AF712">
        <v>66</v>
      </c>
      <c r="AG712">
        <v>3607</v>
      </c>
      <c r="AH712">
        <v>46</v>
      </c>
      <c r="AI712">
        <v>41</v>
      </c>
      <c r="AJ712">
        <v>9904</v>
      </c>
      <c r="AK712" t="s">
        <v>62</v>
      </c>
      <c r="AL712" t="s">
        <v>62</v>
      </c>
      <c r="AM712" t="s">
        <v>62</v>
      </c>
      <c r="AN712" t="s">
        <v>62</v>
      </c>
      <c r="AO712" t="s">
        <v>62</v>
      </c>
      <c r="AP712" t="s">
        <v>62</v>
      </c>
      <c r="AQ712" t="s">
        <v>62</v>
      </c>
      <c r="AR712" t="s">
        <v>62</v>
      </c>
      <c r="AS712">
        <v>12</v>
      </c>
      <c r="AT712">
        <v>12</v>
      </c>
      <c r="AU712">
        <v>12</v>
      </c>
      <c r="AV712">
        <v>12</v>
      </c>
      <c r="AW712">
        <v>12</v>
      </c>
      <c r="AX712">
        <v>12</v>
      </c>
      <c r="AY712">
        <v>14</v>
      </c>
      <c r="AZ712">
        <v>-99</v>
      </c>
      <c r="BA712">
        <v>-99</v>
      </c>
      <c r="BB712">
        <v>-99</v>
      </c>
      <c r="BC712">
        <v>-99</v>
      </c>
      <c r="BD712">
        <v>-99</v>
      </c>
      <c r="BE712">
        <v>-99</v>
      </c>
      <c r="BF712">
        <v>-99</v>
      </c>
      <c r="BG712">
        <v>-99</v>
      </c>
      <c r="BH712">
        <f t="shared" si="231"/>
        <v>12</v>
      </c>
      <c r="BI712" t="str">
        <f t="shared" si="232"/>
        <v/>
      </c>
      <c r="BJ712" t="str">
        <f t="shared" si="233"/>
        <v/>
      </c>
      <c r="BK712" t="str">
        <f t="shared" si="234"/>
        <v/>
      </c>
      <c r="BL712" t="str">
        <f t="shared" si="235"/>
        <v/>
      </c>
      <c r="BM712" t="str">
        <f t="shared" si="236"/>
        <v/>
      </c>
      <c r="BN712" t="str">
        <f t="shared" si="237"/>
        <v/>
      </c>
      <c r="BO712" t="str">
        <f t="shared" si="238"/>
        <v/>
      </c>
      <c r="BP712" t="str">
        <f t="shared" si="239"/>
        <v/>
      </c>
      <c r="BQ712" t="str">
        <f t="shared" si="240"/>
        <v/>
      </c>
      <c r="BR712" t="str">
        <f t="shared" si="241"/>
        <v/>
      </c>
      <c r="BS712" t="str">
        <f t="shared" si="242"/>
        <v/>
      </c>
      <c r="BT712" t="str">
        <f t="shared" si="243"/>
        <v/>
      </c>
      <c r="BU712" t="str">
        <f t="shared" si="244"/>
        <v/>
      </c>
      <c r="BV712" t="str">
        <f t="shared" si="245"/>
        <v/>
      </c>
      <c r="BW712">
        <f t="shared" si="246"/>
        <v>12</v>
      </c>
      <c r="BX712">
        <f t="shared" si="247"/>
        <v>1</v>
      </c>
      <c r="BY712">
        <f t="shared" si="248"/>
        <v>0</v>
      </c>
      <c r="BZ712">
        <f t="shared" si="249"/>
        <v>1</v>
      </c>
      <c r="CA712">
        <f t="shared" si="250"/>
        <v>1</v>
      </c>
      <c r="CB712">
        <f t="shared" si="251"/>
        <v>1</v>
      </c>
    </row>
    <row r="713" spans="1:80" x14ac:dyDescent="0.35">
      <c r="A713">
        <v>4.6285534999999998</v>
      </c>
      <c r="B713">
        <v>2011</v>
      </c>
      <c r="C713">
        <v>74</v>
      </c>
      <c r="D713">
        <v>1</v>
      </c>
      <c r="E713">
        <v>1</v>
      </c>
      <c r="F713">
        <v>1</v>
      </c>
      <c r="G713">
        <v>1</v>
      </c>
      <c r="H713">
        <v>37016</v>
      </c>
      <c r="I713">
        <v>5</v>
      </c>
      <c r="J713">
        <v>1</v>
      </c>
      <c r="K713">
        <v>165688</v>
      </c>
      <c r="L713">
        <v>3</v>
      </c>
      <c r="M713">
        <v>2</v>
      </c>
      <c r="N713">
        <v>20</v>
      </c>
      <c r="O713">
        <v>42833</v>
      </c>
      <c r="P713">
        <v>5849</v>
      </c>
      <c r="Q713">
        <v>4271</v>
      </c>
      <c r="R713">
        <v>4168</v>
      </c>
      <c r="S713">
        <v>4275</v>
      </c>
      <c r="T713">
        <v>4254</v>
      </c>
      <c r="U713">
        <v>2761</v>
      </c>
      <c r="V713">
        <v>9971</v>
      </c>
      <c r="W713">
        <v>7907</v>
      </c>
      <c r="X713">
        <v>99811</v>
      </c>
      <c r="Y713">
        <v>2851</v>
      </c>
      <c r="Z713">
        <v>49390</v>
      </c>
      <c r="AA713">
        <v>2809</v>
      </c>
      <c r="AB713">
        <v>32723</v>
      </c>
      <c r="AC713">
        <v>42731</v>
      </c>
      <c r="AD713">
        <v>3766</v>
      </c>
      <c r="AE713">
        <v>3768</v>
      </c>
      <c r="AF713">
        <v>3791</v>
      </c>
      <c r="AG713">
        <v>3403</v>
      </c>
      <c r="AH713">
        <v>3764</v>
      </c>
      <c r="AI713">
        <v>3721</v>
      </c>
      <c r="AJ713">
        <v>8964</v>
      </c>
      <c r="AK713">
        <v>3721</v>
      </c>
      <c r="AL713">
        <v>8968</v>
      </c>
      <c r="AM713">
        <v>8964</v>
      </c>
      <c r="AN713">
        <v>9904</v>
      </c>
      <c r="AO713">
        <v>9905</v>
      </c>
      <c r="AP713">
        <v>9907</v>
      </c>
      <c r="AQ713" t="s">
        <v>62</v>
      </c>
      <c r="AR713" t="s">
        <v>62</v>
      </c>
      <c r="AS713">
        <v>13</v>
      </c>
      <c r="AT713">
        <v>13</v>
      </c>
      <c r="AU713">
        <v>13</v>
      </c>
      <c r="AV713">
        <v>15</v>
      </c>
      <c r="AW713">
        <v>17</v>
      </c>
      <c r="AX713">
        <v>0</v>
      </c>
      <c r="AY713">
        <v>0</v>
      </c>
      <c r="AZ713">
        <v>11</v>
      </c>
      <c r="BA713">
        <v>11</v>
      </c>
      <c r="BB713">
        <v>11</v>
      </c>
      <c r="BC713">
        <v>13</v>
      </c>
      <c r="BD713">
        <v>13</v>
      </c>
      <c r="BE713">
        <v>13</v>
      </c>
      <c r="BF713">
        <v>-99</v>
      </c>
      <c r="BG713">
        <v>-99</v>
      </c>
      <c r="BH713" t="str">
        <f t="shared" si="231"/>
        <v/>
      </c>
      <c r="BI713">
        <f t="shared" si="232"/>
        <v>13</v>
      </c>
      <c r="BJ713" t="str">
        <f t="shared" si="233"/>
        <v/>
      </c>
      <c r="BK713" t="str">
        <f t="shared" si="234"/>
        <v/>
      </c>
      <c r="BL713" t="str">
        <f t="shared" si="235"/>
        <v/>
      </c>
      <c r="BM713" t="str">
        <f t="shared" si="236"/>
        <v/>
      </c>
      <c r="BN713" t="str">
        <f t="shared" si="237"/>
        <v/>
      </c>
      <c r="BO713" t="str">
        <f t="shared" si="238"/>
        <v/>
      </c>
      <c r="BP713" t="str">
        <f t="shared" si="239"/>
        <v/>
      </c>
      <c r="BQ713" t="str">
        <f t="shared" si="240"/>
        <v/>
      </c>
      <c r="BR713" t="str">
        <f t="shared" si="241"/>
        <v/>
      </c>
      <c r="BS713" t="str">
        <f t="shared" si="242"/>
        <v/>
      </c>
      <c r="BT713" t="str">
        <f t="shared" si="243"/>
        <v/>
      </c>
      <c r="BU713" t="str">
        <f t="shared" si="244"/>
        <v/>
      </c>
      <c r="BV713" t="str">
        <f t="shared" si="245"/>
        <v/>
      </c>
      <c r="BW713">
        <f t="shared" si="246"/>
        <v>13</v>
      </c>
      <c r="BX713">
        <f t="shared" si="247"/>
        <v>0</v>
      </c>
      <c r="BY713">
        <f t="shared" si="248"/>
        <v>0</v>
      </c>
      <c r="BZ713">
        <f t="shared" si="249"/>
        <v>0</v>
      </c>
      <c r="CA713">
        <f t="shared" si="250"/>
        <v>0</v>
      </c>
      <c r="CB713">
        <f t="shared" si="251"/>
        <v>0</v>
      </c>
    </row>
    <row r="714" spans="1:80" x14ac:dyDescent="0.35">
      <c r="A714">
        <v>5.1943542000000003</v>
      </c>
      <c r="B714">
        <v>2005</v>
      </c>
      <c r="C714">
        <v>75</v>
      </c>
      <c r="D714">
        <v>0</v>
      </c>
      <c r="E714">
        <v>1</v>
      </c>
      <c r="F714">
        <v>1</v>
      </c>
      <c r="G714">
        <v>1</v>
      </c>
      <c r="H714">
        <v>25190</v>
      </c>
      <c r="I714">
        <v>8</v>
      </c>
      <c r="J714">
        <v>1</v>
      </c>
      <c r="K714">
        <v>56838</v>
      </c>
      <c r="L714">
        <v>4</v>
      </c>
      <c r="M714">
        <v>2</v>
      </c>
      <c r="N714">
        <v>5</v>
      </c>
      <c r="O714">
        <v>41401</v>
      </c>
      <c r="P714">
        <v>4254</v>
      </c>
      <c r="Q714">
        <v>4111</v>
      </c>
      <c r="R714">
        <v>4019</v>
      </c>
      <c r="S714">
        <v>49390</v>
      </c>
      <c r="T714">
        <v>3051</v>
      </c>
      <c r="U714" t="s">
        <v>63</v>
      </c>
      <c r="V714">
        <v>412</v>
      </c>
      <c r="W714" t="s">
        <v>61</v>
      </c>
      <c r="X714" t="s">
        <v>61</v>
      </c>
      <c r="Y714" t="s">
        <v>61</v>
      </c>
      <c r="Z714" t="s">
        <v>61</v>
      </c>
      <c r="AA714" t="s">
        <v>61</v>
      </c>
      <c r="AB714" t="s">
        <v>61</v>
      </c>
      <c r="AC714" t="s">
        <v>61</v>
      </c>
      <c r="AD714">
        <v>3768</v>
      </c>
      <c r="AE714">
        <v>66</v>
      </c>
      <c r="AF714">
        <v>3723</v>
      </c>
      <c r="AG714">
        <v>8853</v>
      </c>
      <c r="AH714">
        <v>8856</v>
      </c>
      <c r="AI714">
        <v>3607</v>
      </c>
      <c r="AJ714">
        <v>45</v>
      </c>
      <c r="AK714">
        <v>40</v>
      </c>
      <c r="AL714" t="s">
        <v>62</v>
      </c>
      <c r="AM714" t="s">
        <v>62</v>
      </c>
      <c r="AN714" t="s">
        <v>62</v>
      </c>
      <c r="AO714" t="s">
        <v>62</v>
      </c>
      <c r="AP714" t="s">
        <v>62</v>
      </c>
      <c r="AQ714" t="s">
        <v>62</v>
      </c>
      <c r="AR714" t="s">
        <v>62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-99</v>
      </c>
      <c r="BB714">
        <v>-99</v>
      </c>
      <c r="BC714">
        <v>-99</v>
      </c>
      <c r="BD714">
        <v>-99</v>
      </c>
      <c r="BE714">
        <v>-99</v>
      </c>
      <c r="BF714">
        <v>-99</v>
      </c>
      <c r="BG714">
        <v>-99</v>
      </c>
      <c r="BH714">
        <f t="shared" si="231"/>
        <v>0</v>
      </c>
      <c r="BI714" t="str">
        <f t="shared" si="232"/>
        <v/>
      </c>
      <c r="BJ714" t="str">
        <f t="shared" si="233"/>
        <v/>
      </c>
      <c r="BK714" t="str">
        <f t="shared" si="234"/>
        <v/>
      </c>
      <c r="BL714" t="str">
        <f t="shared" si="235"/>
        <v/>
      </c>
      <c r="BM714" t="str">
        <f t="shared" si="236"/>
        <v/>
      </c>
      <c r="BN714" t="str">
        <f t="shared" si="237"/>
        <v/>
      </c>
      <c r="BO714" t="str">
        <f t="shared" si="238"/>
        <v/>
      </c>
      <c r="BP714" t="str">
        <f t="shared" si="239"/>
        <v/>
      </c>
      <c r="BQ714" t="str">
        <f t="shared" si="240"/>
        <v/>
      </c>
      <c r="BR714" t="str">
        <f t="shared" si="241"/>
        <v/>
      </c>
      <c r="BS714" t="str">
        <f t="shared" si="242"/>
        <v/>
      </c>
      <c r="BT714" t="str">
        <f t="shared" si="243"/>
        <v/>
      </c>
      <c r="BU714" t="str">
        <f t="shared" si="244"/>
        <v/>
      </c>
      <c r="BV714" t="str">
        <f t="shared" si="245"/>
        <v/>
      </c>
      <c r="BW714">
        <f t="shared" si="246"/>
        <v>0</v>
      </c>
      <c r="BX714">
        <f t="shared" si="247"/>
        <v>1</v>
      </c>
      <c r="BY714">
        <f t="shared" si="248"/>
        <v>0</v>
      </c>
      <c r="BZ714">
        <f t="shared" si="249"/>
        <v>0</v>
      </c>
      <c r="CA714">
        <f t="shared" si="250"/>
        <v>0</v>
      </c>
      <c r="CB714">
        <f t="shared" si="251"/>
        <v>0</v>
      </c>
    </row>
    <row r="715" spans="1:80" x14ac:dyDescent="0.35">
      <c r="A715">
        <v>4.4031263000000003</v>
      </c>
      <c r="B715">
        <v>2007</v>
      </c>
      <c r="C715">
        <v>75</v>
      </c>
      <c r="D715">
        <v>0</v>
      </c>
      <c r="E715">
        <v>1</v>
      </c>
      <c r="F715">
        <v>-9</v>
      </c>
      <c r="G715">
        <v>0</v>
      </c>
      <c r="H715">
        <v>6548</v>
      </c>
      <c r="I715">
        <v>8</v>
      </c>
      <c r="J715">
        <v>1</v>
      </c>
      <c r="K715">
        <v>136297</v>
      </c>
      <c r="L715">
        <v>4</v>
      </c>
      <c r="M715">
        <v>-9</v>
      </c>
      <c r="N715">
        <v>1</v>
      </c>
      <c r="O715">
        <v>41401</v>
      </c>
      <c r="P715">
        <v>42823</v>
      </c>
      <c r="Q715">
        <v>42732</v>
      </c>
      <c r="R715">
        <v>4280</v>
      </c>
      <c r="S715">
        <v>4111</v>
      </c>
      <c r="T715">
        <v>4240</v>
      </c>
      <c r="U715">
        <v>4263</v>
      </c>
      <c r="V715">
        <v>42611</v>
      </c>
      <c r="W715">
        <v>42731</v>
      </c>
      <c r="X715">
        <v>4019</v>
      </c>
      <c r="Y715">
        <v>25000</v>
      </c>
      <c r="Z715">
        <v>2720</v>
      </c>
      <c r="AA715" t="s">
        <v>71</v>
      </c>
      <c r="AB715" t="s">
        <v>69</v>
      </c>
      <c r="AC715" t="s">
        <v>59</v>
      </c>
      <c r="AD715">
        <v>3768</v>
      </c>
      <c r="AE715">
        <v>66</v>
      </c>
      <c r="AF715">
        <v>3607</v>
      </c>
      <c r="AG715">
        <v>3723</v>
      </c>
      <c r="AH715">
        <v>8856</v>
      </c>
      <c r="AI715">
        <v>8853</v>
      </c>
      <c r="AJ715">
        <v>48</v>
      </c>
      <c r="AK715">
        <v>43</v>
      </c>
      <c r="AL715">
        <v>8842</v>
      </c>
      <c r="AM715">
        <v>9910</v>
      </c>
      <c r="AN715">
        <v>8848</v>
      </c>
      <c r="AO715">
        <v>9744</v>
      </c>
      <c r="AP715" t="s">
        <v>62</v>
      </c>
      <c r="AQ715" t="s">
        <v>62</v>
      </c>
      <c r="AR715" t="s">
        <v>62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-99</v>
      </c>
      <c r="BF715">
        <v>-99</v>
      </c>
      <c r="BG715">
        <v>-99</v>
      </c>
      <c r="BH715">
        <f t="shared" si="231"/>
        <v>0</v>
      </c>
      <c r="BI715" t="str">
        <f t="shared" si="232"/>
        <v/>
      </c>
      <c r="BJ715" t="str">
        <f t="shared" si="233"/>
        <v/>
      </c>
      <c r="BK715" t="str">
        <f t="shared" si="234"/>
        <v/>
      </c>
      <c r="BL715" t="str">
        <f t="shared" si="235"/>
        <v/>
      </c>
      <c r="BM715" t="str">
        <f t="shared" si="236"/>
        <v/>
      </c>
      <c r="BN715" t="str">
        <f t="shared" si="237"/>
        <v/>
      </c>
      <c r="BO715" t="str">
        <f t="shared" si="238"/>
        <v/>
      </c>
      <c r="BP715" t="str">
        <f t="shared" si="239"/>
        <v/>
      </c>
      <c r="BQ715" t="str">
        <f t="shared" si="240"/>
        <v/>
      </c>
      <c r="BR715" t="str">
        <f t="shared" si="241"/>
        <v/>
      </c>
      <c r="BS715" t="str">
        <f t="shared" si="242"/>
        <v/>
      </c>
      <c r="BT715" t="str">
        <f t="shared" si="243"/>
        <v/>
      </c>
      <c r="BU715" t="str">
        <f t="shared" si="244"/>
        <v/>
      </c>
      <c r="BV715" t="str">
        <f t="shared" si="245"/>
        <v/>
      </c>
      <c r="BW715">
        <f t="shared" si="246"/>
        <v>0</v>
      </c>
      <c r="BX715">
        <f t="shared" si="247"/>
        <v>1</v>
      </c>
      <c r="BY715">
        <f t="shared" si="248"/>
        <v>0</v>
      </c>
      <c r="BZ715">
        <f t="shared" si="249"/>
        <v>0</v>
      </c>
      <c r="CA715">
        <f t="shared" si="250"/>
        <v>0</v>
      </c>
      <c r="CB715">
        <f t="shared" si="251"/>
        <v>1</v>
      </c>
    </row>
    <row r="716" spans="1:80" x14ac:dyDescent="0.35">
      <c r="A716">
        <v>4.8502001999999997</v>
      </c>
      <c r="B716">
        <v>2008</v>
      </c>
      <c r="C716">
        <v>75</v>
      </c>
      <c r="D716">
        <v>1</v>
      </c>
      <c r="E716">
        <v>1</v>
      </c>
      <c r="F716">
        <v>-9</v>
      </c>
      <c r="G716">
        <v>0</v>
      </c>
      <c r="H716">
        <v>6350</v>
      </c>
      <c r="I716">
        <v>12</v>
      </c>
      <c r="J716">
        <v>3</v>
      </c>
      <c r="K716">
        <v>323015</v>
      </c>
      <c r="L716">
        <v>3</v>
      </c>
      <c r="M716">
        <v>-9</v>
      </c>
      <c r="N716">
        <v>20</v>
      </c>
      <c r="O716">
        <v>41011</v>
      </c>
      <c r="P716">
        <v>51881</v>
      </c>
      <c r="Q716">
        <v>5849</v>
      </c>
      <c r="R716">
        <v>72972</v>
      </c>
      <c r="S716">
        <v>72888</v>
      </c>
      <c r="T716">
        <v>7455</v>
      </c>
      <c r="U716">
        <v>34830</v>
      </c>
      <c r="V716">
        <v>7907</v>
      </c>
      <c r="W716">
        <v>486</v>
      </c>
      <c r="X716">
        <v>2760</v>
      </c>
      <c r="Y716">
        <v>2639</v>
      </c>
      <c r="Z716">
        <v>42823</v>
      </c>
      <c r="AA716">
        <v>4271</v>
      </c>
      <c r="AB716">
        <v>7863</v>
      </c>
      <c r="AC716">
        <v>2762</v>
      </c>
      <c r="AD716">
        <v>3766</v>
      </c>
      <c r="AE716">
        <v>3768</v>
      </c>
      <c r="AF716">
        <v>3721</v>
      </c>
      <c r="AG716">
        <v>8959</v>
      </c>
      <c r="AH716">
        <v>9672</v>
      </c>
      <c r="AI716">
        <v>3893</v>
      </c>
      <c r="AJ716">
        <v>3891</v>
      </c>
      <c r="AK716">
        <v>8314</v>
      </c>
      <c r="AL716">
        <v>3571</v>
      </c>
      <c r="AM716">
        <v>3764</v>
      </c>
      <c r="AN716">
        <v>3961</v>
      </c>
      <c r="AO716">
        <v>9744</v>
      </c>
      <c r="AP716">
        <v>8872</v>
      </c>
      <c r="AQ716">
        <v>9672</v>
      </c>
      <c r="AR716">
        <v>9604</v>
      </c>
      <c r="AS716">
        <v>4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1</v>
      </c>
      <c r="BA716">
        <v>4</v>
      </c>
      <c r="BB716">
        <v>4</v>
      </c>
      <c r="BC716">
        <v>4</v>
      </c>
      <c r="BD716">
        <v>4</v>
      </c>
      <c r="BE716">
        <v>7</v>
      </c>
      <c r="BF716">
        <v>12</v>
      </c>
      <c r="BG716">
        <v>12</v>
      </c>
      <c r="BH716" t="str">
        <f t="shared" si="231"/>
        <v/>
      </c>
      <c r="BI716">
        <f t="shared" si="232"/>
        <v>0</v>
      </c>
      <c r="BJ716" t="str">
        <f t="shared" si="233"/>
        <v/>
      </c>
      <c r="BK716" t="str">
        <f t="shared" si="234"/>
        <v/>
      </c>
      <c r="BL716" t="str">
        <f t="shared" si="235"/>
        <v/>
      </c>
      <c r="BM716" t="str">
        <f t="shared" si="236"/>
        <v/>
      </c>
      <c r="BN716" t="str">
        <f t="shared" si="237"/>
        <v/>
      </c>
      <c r="BO716" t="str">
        <f t="shared" si="238"/>
        <v/>
      </c>
      <c r="BP716" t="str">
        <f t="shared" si="239"/>
        <v/>
      </c>
      <c r="BQ716" t="str">
        <f t="shared" si="240"/>
        <v/>
      </c>
      <c r="BR716" t="str">
        <f t="shared" si="241"/>
        <v/>
      </c>
      <c r="BS716" t="str">
        <f t="shared" si="242"/>
        <v/>
      </c>
      <c r="BT716" t="str">
        <f t="shared" si="243"/>
        <v/>
      </c>
      <c r="BU716" t="str">
        <f t="shared" si="244"/>
        <v/>
      </c>
      <c r="BV716" t="str">
        <f t="shared" si="245"/>
        <v/>
      </c>
      <c r="BW716">
        <f t="shared" si="246"/>
        <v>0</v>
      </c>
      <c r="BX716">
        <f t="shared" si="247"/>
        <v>0</v>
      </c>
      <c r="BY716">
        <f t="shared" si="248"/>
        <v>0</v>
      </c>
      <c r="BZ716">
        <f t="shared" si="249"/>
        <v>1</v>
      </c>
      <c r="CA716">
        <f t="shared" si="250"/>
        <v>1</v>
      </c>
      <c r="CB716">
        <f t="shared" si="251"/>
        <v>0</v>
      </c>
    </row>
    <row r="717" spans="1:80" x14ac:dyDescent="0.35">
      <c r="A717">
        <v>4.8502001999999997</v>
      </c>
      <c r="B717">
        <v>2008</v>
      </c>
      <c r="C717">
        <v>75</v>
      </c>
      <c r="D717">
        <v>1</v>
      </c>
      <c r="E717">
        <v>3</v>
      </c>
      <c r="F717">
        <v>-9</v>
      </c>
      <c r="G717">
        <v>0</v>
      </c>
      <c r="H717">
        <v>6350</v>
      </c>
      <c r="I717">
        <v>10</v>
      </c>
      <c r="J717">
        <v>4</v>
      </c>
      <c r="K717">
        <v>348211</v>
      </c>
      <c r="L717">
        <v>1</v>
      </c>
      <c r="M717">
        <v>-9</v>
      </c>
      <c r="N717">
        <v>20</v>
      </c>
      <c r="O717">
        <v>41401</v>
      </c>
      <c r="P717">
        <v>4111</v>
      </c>
      <c r="Q717">
        <v>42822</v>
      </c>
      <c r="R717">
        <v>3963</v>
      </c>
      <c r="S717">
        <v>4280</v>
      </c>
      <c r="T717">
        <v>4414</v>
      </c>
      <c r="U717">
        <v>2724</v>
      </c>
      <c r="V717" t="s">
        <v>61</v>
      </c>
      <c r="W717" t="s">
        <v>61</v>
      </c>
      <c r="X717" t="s">
        <v>61</v>
      </c>
      <c r="Y717" t="s">
        <v>61</v>
      </c>
      <c r="Z717" t="s">
        <v>61</v>
      </c>
      <c r="AA717" t="s">
        <v>61</v>
      </c>
      <c r="AB717" t="s">
        <v>61</v>
      </c>
      <c r="AC717" t="s">
        <v>61</v>
      </c>
      <c r="AD717">
        <v>3768</v>
      </c>
      <c r="AE717">
        <v>66</v>
      </c>
      <c r="AF717">
        <v>3723</v>
      </c>
      <c r="AG717">
        <v>3607</v>
      </c>
      <c r="AH717">
        <v>8842</v>
      </c>
      <c r="AI717">
        <v>24</v>
      </c>
      <c r="AJ717">
        <v>8854</v>
      </c>
      <c r="AK717">
        <v>8856</v>
      </c>
      <c r="AL717">
        <v>42</v>
      </c>
      <c r="AM717">
        <v>45</v>
      </c>
      <c r="AN717" t="s">
        <v>62</v>
      </c>
      <c r="AO717" t="s">
        <v>62</v>
      </c>
      <c r="AP717" t="s">
        <v>62</v>
      </c>
      <c r="AQ717" t="s">
        <v>62</v>
      </c>
      <c r="AR717" t="s">
        <v>62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-99</v>
      </c>
      <c r="BD717">
        <v>-99</v>
      </c>
      <c r="BE717">
        <v>-99</v>
      </c>
      <c r="BF717">
        <v>-99</v>
      </c>
      <c r="BG717">
        <v>-99</v>
      </c>
      <c r="BH717">
        <f t="shared" si="231"/>
        <v>0</v>
      </c>
      <c r="BI717" t="str">
        <f t="shared" si="232"/>
        <v/>
      </c>
      <c r="BJ717" t="str">
        <f t="shared" si="233"/>
        <v/>
      </c>
      <c r="BK717" t="str">
        <f t="shared" si="234"/>
        <v/>
      </c>
      <c r="BL717" t="str">
        <f t="shared" si="235"/>
        <v/>
      </c>
      <c r="BM717" t="str">
        <f t="shared" si="236"/>
        <v/>
      </c>
      <c r="BN717" t="str">
        <f t="shared" si="237"/>
        <v/>
      </c>
      <c r="BO717" t="str">
        <f t="shared" si="238"/>
        <v/>
      </c>
      <c r="BP717" t="str">
        <f t="shared" si="239"/>
        <v/>
      </c>
      <c r="BQ717" t="str">
        <f t="shared" si="240"/>
        <v/>
      </c>
      <c r="BR717" t="str">
        <f t="shared" si="241"/>
        <v/>
      </c>
      <c r="BS717" t="str">
        <f t="shared" si="242"/>
        <v/>
      </c>
      <c r="BT717" t="str">
        <f t="shared" si="243"/>
        <v/>
      </c>
      <c r="BU717" t="str">
        <f t="shared" si="244"/>
        <v/>
      </c>
      <c r="BV717" t="str">
        <f t="shared" si="245"/>
        <v/>
      </c>
      <c r="BW717">
        <f t="shared" si="246"/>
        <v>0</v>
      </c>
      <c r="BX717">
        <f t="shared" si="247"/>
        <v>1</v>
      </c>
      <c r="BY717">
        <f t="shared" si="248"/>
        <v>0</v>
      </c>
      <c r="BZ717">
        <f t="shared" si="249"/>
        <v>0</v>
      </c>
      <c r="CA717">
        <f t="shared" si="250"/>
        <v>0</v>
      </c>
      <c r="CB717">
        <f t="shared" si="251"/>
        <v>1</v>
      </c>
    </row>
    <row r="718" spans="1:80" x14ac:dyDescent="0.35">
      <c r="A718">
        <v>5.225651</v>
      </c>
      <c r="B718">
        <v>2008</v>
      </c>
      <c r="C718">
        <v>75</v>
      </c>
      <c r="D718">
        <v>1</v>
      </c>
      <c r="E718">
        <v>1</v>
      </c>
      <c r="F718">
        <v>3</v>
      </c>
      <c r="G718">
        <v>0</v>
      </c>
      <c r="H718">
        <v>24011</v>
      </c>
      <c r="I718">
        <v>0</v>
      </c>
      <c r="J718">
        <v>1</v>
      </c>
      <c r="K718">
        <v>4786</v>
      </c>
      <c r="L718">
        <v>3</v>
      </c>
      <c r="M718">
        <v>1</v>
      </c>
      <c r="N718">
        <v>20</v>
      </c>
      <c r="O718">
        <v>41091</v>
      </c>
      <c r="P718">
        <v>51881</v>
      </c>
      <c r="Q718">
        <v>4275</v>
      </c>
      <c r="R718">
        <v>41401</v>
      </c>
      <c r="S718">
        <v>25000</v>
      </c>
      <c r="T718">
        <v>4019</v>
      </c>
      <c r="U718">
        <v>2724</v>
      </c>
      <c r="V718">
        <v>42741</v>
      </c>
      <c r="W718">
        <v>78551</v>
      </c>
      <c r="X718" t="s">
        <v>61</v>
      </c>
      <c r="Y718" t="s">
        <v>61</v>
      </c>
      <c r="Z718" t="s">
        <v>61</v>
      </c>
      <c r="AA718" t="s">
        <v>61</v>
      </c>
      <c r="AB718" t="s">
        <v>61</v>
      </c>
      <c r="AC718" t="s">
        <v>61</v>
      </c>
      <c r="AD718">
        <v>3768</v>
      </c>
      <c r="AE718">
        <v>66</v>
      </c>
      <c r="AF718">
        <v>3893</v>
      </c>
      <c r="AG718">
        <v>9604</v>
      </c>
      <c r="AH718">
        <v>9671</v>
      </c>
      <c r="AI718">
        <v>3607</v>
      </c>
      <c r="AJ718" t="s">
        <v>62</v>
      </c>
      <c r="AK718" t="s">
        <v>62</v>
      </c>
      <c r="AL718" t="s">
        <v>62</v>
      </c>
      <c r="AM718" t="s">
        <v>62</v>
      </c>
      <c r="AN718" t="s">
        <v>62</v>
      </c>
      <c r="AO718" t="s">
        <v>62</v>
      </c>
      <c r="AP718" t="s">
        <v>62</v>
      </c>
      <c r="AQ718" t="s">
        <v>62</v>
      </c>
      <c r="AR718" t="s">
        <v>62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-99</v>
      </c>
      <c r="AZ718">
        <v>-99</v>
      </c>
      <c r="BA718">
        <v>-99</v>
      </c>
      <c r="BB718">
        <v>-99</v>
      </c>
      <c r="BC718">
        <v>-99</v>
      </c>
      <c r="BD718">
        <v>-99</v>
      </c>
      <c r="BE718">
        <v>-99</v>
      </c>
      <c r="BF718">
        <v>-99</v>
      </c>
      <c r="BG718">
        <v>-99</v>
      </c>
      <c r="BH718">
        <f t="shared" si="231"/>
        <v>0</v>
      </c>
      <c r="BI718" t="str">
        <f t="shared" si="232"/>
        <v/>
      </c>
      <c r="BJ718" t="str">
        <f t="shared" si="233"/>
        <v/>
      </c>
      <c r="BK718" t="str">
        <f t="shared" si="234"/>
        <v/>
      </c>
      <c r="BL718" t="str">
        <f t="shared" si="235"/>
        <v/>
      </c>
      <c r="BM718" t="str">
        <f t="shared" si="236"/>
        <v/>
      </c>
      <c r="BN718" t="str">
        <f t="shared" si="237"/>
        <v/>
      </c>
      <c r="BO718" t="str">
        <f t="shared" si="238"/>
        <v/>
      </c>
      <c r="BP718" t="str">
        <f t="shared" si="239"/>
        <v/>
      </c>
      <c r="BQ718" t="str">
        <f t="shared" si="240"/>
        <v/>
      </c>
      <c r="BR718" t="str">
        <f t="shared" si="241"/>
        <v/>
      </c>
      <c r="BS718" t="str">
        <f t="shared" si="242"/>
        <v/>
      </c>
      <c r="BT718" t="str">
        <f t="shared" si="243"/>
        <v/>
      </c>
      <c r="BU718" t="str">
        <f t="shared" si="244"/>
        <v/>
      </c>
      <c r="BV718" t="str">
        <f t="shared" si="245"/>
        <v/>
      </c>
      <c r="BW718">
        <f t="shared" si="246"/>
        <v>0</v>
      </c>
      <c r="BX718">
        <f t="shared" si="247"/>
        <v>1</v>
      </c>
      <c r="BY718">
        <f t="shared" si="248"/>
        <v>1</v>
      </c>
      <c r="BZ718">
        <f t="shared" si="249"/>
        <v>1</v>
      </c>
      <c r="CA718">
        <f t="shared" si="250"/>
        <v>1</v>
      </c>
      <c r="CB718">
        <f t="shared" si="251"/>
        <v>0</v>
      </c>
    </row>
    <row r="719" spans="1:80" x14ac:dyDescent="0.35">
      <c r="A719">
        <v>4.9165448999999999</v>
      </c>
      <c r="B719">
        <v>2008</v>
      </c>
      <c r="C719">
        <v>75</v>
      </c>
      <c r="D719">
        <v>0</v>
      </c>
      <c r="E719">
        <v>1</v>
      </c>
      <c r="F719">
        <v>2</v>
      </c>
      <c r="G719">
        <v>0</v>
      </c>
      <c r="H719">
        <v>36125</v>
      </c>
      <c r="I719">
        <v>2</v>
      </c>
      <c r="J719">
        <v>1</v>
      </c>
      <c r="K719">
        <v>81981</v>
      </c>
      <c r="L719">
        <v>2</v>
      </c>
      <c r="M719">
        <v>3</v>
      </c>
      <c r="N719">
        <v>1</v>
      </c>
      <c r="O719">
        <v>4271</v>
      </c>
      <c r="P719">
        <v>4148</v>
      </c>
      <c r="Q719">
        <v>4581</v>
      </c>
      <c r="R719" t="s">
        <v>66</v>
      </c>
      <c r="S719" t="s">
        <v>71</v>
      </c>
      <c r="T719" t="s">
        <v>69</v>
      </c>
      <c r="U719">
        <v>412</v>
      </c>
      <c r="V719">
        <v>2724</v>
      </c>
      <c r="W719">
        <v>4280</v>
      </c>
      <c r="X719">
        <v>29620</v>
      </c>
      <c r="Y719" t="s">
        <v>83</v>
      </c>
      <c r="Z719">
        <v>42843</v>
      </c>
      <c r="AA719" t="s">
        <v>61</v>
      </c>
      <c r="AB719" t="s">
        <v>61</v>
      </c>
      <c r="AC719" t="s">
        <v>61</v>
      </c>
      <c r="AD719">
        <v>3768</v>
      </c>
      <c r="AE719">
        <v>3734</v>
      </c>
      <c r="AF719">
        <v>3726</v>
      </c>
      <c r="AG719">
        <v>3727</v>
      </c>
      <c r="AH719">
        <v>3734</v>
      </c>
      <c r="AI719">
        <v>3728</v>
      </c>
      <c r="AJ719">
        <v>3723</v>
      </c>
      <c r="AK719">
        <v>3893</v>
      </c>
      <c r="AL719">
        <v>3727</v>
      </c>
      <c r="AM719">
        <v>3726</v>
      </c>
      <c r="AN719" t="s">
        <v>62</v>
      </c>
      <c r="AO719" t="s">
        <v>62</v>
      </c>
      <c r="AP719" t="s">
        <v>62</v>
      </c>
      <c r="AQ719" t="s">
        <v>62</v>
      </c>
      <c r="AR719" t="s">
        <v>62</v>
      </c>
      <c r="AS719">
        <v>0</v>
      </c>
      <c r="AT719">
        <v>0</v>
      </c>
      <c r="AU719">
        <v>7</v>
      </c>
      <c r="AV719">
        <v>7</v>
      </c>
      <c r="AW719">
        <v>7</v>
      </c>
      <c r="AX719">
        <v>0</v>
      </c>
      <c r="AY719">
        <v>0</v>
      </c>
      <c r="AZ719">
        <v>9</v>
      </c>
      <c r="BA719">
        <v>0</v>
      </c>
      <c r="BB719">
        <v>0</v>
      </c>
      <c r="BC719">
        <v>-99</v>
      </c>
      <c r="BD719">
        <v>-99</v>
      </c>
      <c r="BE719">
        <v>-99</v>
      </c>
      <c r="BF719">
        <v>-99</v>
      </c>
      <c r="BG719">
        <v>-99</v>
      </c>
      <c r="BH719">
        <f t="shared" si="231"/>
        <v>0</v>
      </c>
      <c r="BI719" t="str">
        <f t="shared" si="232"/>
        <v/>
      </c>
      <c r="BJ719" t="str">
        <f t="shared" si="233"/>
        <v/>
      </c>
      <c r="BK719" t="str">
        <f t="shared" si="234"/>
        <v/>
      </c>
      <c r="BL719" t="str">
        <f t="shared" si="235"/>
        <v/>
      </c>
      <c r="BM719" t="str">
        <f t="shared" si="236"/>
        <v/>
      </c>
      <c r="BN719" t="str">
        <f t="shared" si="237"/>
        <v/>
      </c>
      <c r="BO719" t="str">
        <f t="shared" si="238"/>
        <v/>
      </c>
      <c r="BP719" t="str">
        <f t="shared" si="239"/>
        <v/>
      </c>
      <c r="BQ719" t="str">
        <f t="shared" si="240"/>
        <v/>
      </c>
      <c r="BR719" t="str">
        <f t="shared" si="241"/>
        <v/>
      </c>
      <c r="BS719" t="str">
        <f t="shared" si="242"/>
        <v/>
      </c>
      <c r="BT719" t="str">
        <f t="shared" si="243"/>
        <v/>
      </c>
      <c r="BU719" t="str">
        <f t="shared" si="244"/>
        <v/>
      </c>
      <c r="BV719" t="str">
        <f t="shared" si="245"/>
        <v/>
      </c>
      <c r="BW719">
        <f t="shared" si="246"/>
        <v>0</v>
      </c>
      <c r="BX719">
        <f t="shared" si="247"/>
        <v>0</v>
      </c>
      <c r="BY719">
        <f t="shared" si="248"/>
        <v>0</v>
      </c>
      <c r="BZ719">
        <f t="shared" si="249"/>
        <v>0</v>
      </c>
      <c r="CA719">
        <f t="shared" si="250"/>
        <v>0</v>
      </c>
      <c r="CB719">
        <f t="shared" si="251"/>
        <v>1</v>
      </c>
    </row>
    <row r="720" spans="1:80" x14ac:dyDescent="0.35">
      <c r="A720">
        <v>4.4836565000000004</v>
      </c>
      <c r="B720">
        <v>2009</v>
      </c>
      <c r="C720">
        <v>75</v>
      </c>
      <c r="D720">
        <v>0</v>
      </c>
      <c r="E720">
        <v>2</v>
      </c>
      <c r="F720">
        <v>-9</v>
      </c>
      <c r="G720">
        <v>0</v>
      </c>
      <c r="H720">
        <v>6641</v>
      </c>
      <c r="I720">
        <v>22</v>
      </c>
      <c r="J720">
        <v>5</v>
      </c>
      <c r="K720">
        <v>487421</v>
      </c>
      <c r="L720">
        <v>3</v>
      </c>
      <c r="M720">
        <v>-9</v>
      </c>
      <c r="N720">
        <v>6</v>
      </c>
      <c r="O720">
        <v>41401</v>
      </c>
      <c r="P720">
        <v>9972</v>
      </c>
      <c r="Q720">
        <v>4254</v>
      </c>
      <c r="R720" t="s">
        <v>69</v>
      </c>
      <c r="S720" t="s">
        <v>64</v>
      </c>
      <c r="T720" t="s">
        <v>72</v>
      </c>
      <c r="U720">
        <v>4423</v>
      </c>
      <c r="V720" t="s">
        <v>61</v>
      </c>
      <c r="W720" t="s">
        <v>61</v>
      </c>
      <c r="X720" t="s">
        <v>61</v>
      </c>
      <c r="Y720" t="s">
        <v>61</v>
      </c>
      <c r="Z720" t="s">
        <v>61</v>
      </c>
      <c r="AA720" t="s">
        <v>61</v>
      </c>
      <c r="AB720" t="s">
        <v>61</v>
      </c>
      <c r="AC720" t="s">
        <v>61</v>
      </c>
      <c r="AD720">
        <v>3768</v>
      </c>
      <c r="AE720">
        <v>3722</v>
      </c>
      <c r="AF720">
        <v>66</v>
      </c>
      <c r="AG720">
        <v>9929</v>
      </c>
      <c r="AH720">
        <v>8877</v>
      </c>
      <c r="AI720">
        <v>8968</v>
      </c>
      <c r="AJ720">
        <v>3607</v>
      </c>
      <c r="AK720">
        <v>3606</v>
      </c>
      <c r="AL720">
        <v>48</v>
      </c>
      <c r="AM720">
        <v>42</v>
      </c>
      <c r="AN720" t="s">
        <v>62</v>
      </c>
      <c r="AO720" t="s">
        <v>62</v>
      </c>
      <c r="AP720" t="s">
        <v>62</v>
      </c>
      <c r="AQ720" t="s">
        <v>62</v>
      </c>
      <c r="AR720" t="s">
        <v>62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-99</v>
      </c>
      <c r="BD720">
        <v>-99</v>
      </c>
      <c r="BE720">
        <v>-99</v>
      </c>
      <c r="BF720">
        <v>-99</v>
      </c>
      <c r="BG720">
        <v>-99</v>
      </c>
      <c r="BH720">
        <f t="shared" si="231"/>
        <v>0</v>
      </c>
      <c r="BI720" t="str">
        <f t="shared" si="232"/>
        <v/>
      </c>
      <c r="BJ720" t="str">
        <f t="shared" si="233"/>
        <v/>
      </c>
      <c r="BK720" t="str">
        <f t="shared" si="234"/>
        <v/>
      </c>
      <c r="BL720" t="str">
        <f t="shared" si="235"/>
        <v/>
      </c>
      <c r="BM720" t="str">
        <f t="shared" si="236"/>
        <v/>
      </c>
      <c r="BN720" t="str">
        <f t="shared" si="237"/>
        <v/>
      </c>
      <c r="BO720" t="str">
        <f t="shared" si="238"/>
        <v/>
      </c>
      <c r="BP720" t="str">
        <f t="shared" si="239"/>
        <v/>
      </c>
      <c r="BQ720" t="str">
        <f t="shared" si="240"/>
        <v/>
      </c>
      <c r="BR720" t="str">
        <f t="shared" si="241"/>
        <v/>
      </c>
      <c r="BS720" t="str">
        <f t="shared" si="242"/>
        <v/>
      </c>
      <c r="BT720" t="str">
        <f t="shared" si="243"/>
        <v/>
      </c>
      <c r="BU720" t="str">
        <f t="shared" si="244"/>
        <v/>
      </c>
      <c r="BV720" t="str">
        <f t="shared" si="245"/>
        <v/>
      </c>
      <c r="BW720">
        <f t="shared" si="246"/>
        <v>0</v>
      </c>
      <c r="BX720">
        <f t="shared" si="247"/>
        <v>1</v>
      </c>
      <c r="BY720">
        <f t="shared" si="248"/>
        <v>0</v>
      </c>
      <c r="BZ720">
        <f t="shared" si="249"/>
        <v>0</v>
      </c>
      <c r="CA720">
        <f t="shared" si="250"/>
        <v>0</v>
      </c>
      <c r="CB720">
        <f t="shared" si="251"/>
        <v>0</v>
      </c>
    </row>
    <row r="721" spans="1:80" x14ac:dyDescent="0.35">
      <c r="A721">
        <v>5.4332457999999999</v>
      </c>
      <c r="B721">
        <v>2009</v>
      </c>
      <c r="C721">
        <v>75</v>
      </c>
      <c r="D721">
        <v>0</v>
      </c>
      <c r="E721">
        <v>3</v>
      </c>
      <c r="F721">
        <v>-9</v>
      </c>
      <c r="G721">
        <v>1</v>
      </c>
      <c r="H721">
        <v>27010</v>
      </c>
      <c r="I721">
        <v>9</v>
      </c>
      <c r="J721">
        <v>-9</v>
      </c>
      <c r="K721">
        <v>142282</v>
      </c>
      <c r="L721">
        <v>4</v>
      </c>
      <c r="M721">
        <v>1</v>
      </c>
      <c r="N721">
        <v>1</v>
      </c>
      <c r="O721">
        <v>41401</v>
      </c>
      <c r="P721">
        <v>42823</v>
      </c>
      <c r="Q721">
        <v>4111</v>
      </c>
      <c r="R721">
        <v>25000</v>
      </c>
      <c r="S721">
        <v>2851</v>
      </c>
      <c r="T721">
        <v>4280</v>
      </c>
      <c r="U721" t="s">
        <v>75</v>
      </c>
      <c r="V721" t="s">
        <v>65</v>
      </c>
      <c r="W721">
        <v>4148</v>
      </c>
      <c r="X721">
        <v>2724</v>
      </c>
      <c r="Y721">
        <v>30000</v>
      </c>
      <c r="Z721" t="s">
        <v>61</v>
      </c>
      <c r="AA721" t="s">
        <v>61</v>
      </c>
      <c r="AB721" t="s">
        <v>61</v>
      </c>
      <c r="AC721" t="s">
        <v>61</v>
      </c>
      <c r="AD721">
        <v>3768</v>
      </c>
      <c r="AE721">
        <v>3722</v>
      </c>
      <c r="AF721">
        <v>66</v>
      </c>
      <c r="AG721">
        <v>3607</v>
      </c>
      <c r="AH721">
        <v>40</v>
      </c>
      <c r="AI721">
        <v>48</v>
      </c>
      <c r="AJ721">
        <v>8856</v>
      </c>
      <c r="AK721">
        <v>8853</v>
      </c>
      <c r="AL721">
        <v>24</v>
      </c>
      <c r="AM721">
        <v>9904</v>
      </c>
      <c r="AN721" t="s">
        <v>62</v>
      </c>
      <c r="AO721" t="s">
        <v>62</v>
      </c>
      <c r="AP721" t="s">
        <v>62</v>
      </c>
      <c r="AQ721" t="s">
        <v>62</v>
      </c>
      <c r="AR721" t="s">
        <v>62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1</v>
      </c>
      <c r="BC721">
        <v>-99</v>
      </c>
      <c r="BD721">
        <v>-99</v>
      </c>
      <c r="BE721">
        <v>-99</v>
      </c>
      <c r="BF721">
        <v>-99</v>
      </c>
      <c r="BG721">
        <v>-99</v>
      </c>
      <c r="BH721">
        <f t="shared" si="231"/>
        <v>0</v>
      </c>
      <c r="BI721" t="str">
        <f t="shared" si="232"/>
        <v/>
      </c>
      <c r="BJ721" t="str">
        <f t="shared" si="233"/>
        <v/>
      </c>
      <c r="BK721" t="str">
        <f t="shared" si="234"/>
        <v/>
      </c>
      <c r="BL721" t="str">
        <f t="shared" si="235"/>
        <v/>
      </c>
      <c r="BM721" t="str">
        <f t="shared" si="236"/>
        <v/>
      </c>
      <c r="BN721" t="str">
        <f t="shared" si="237"/>
        <v/>
      </c>
      <c r="BO721" t="str">
        <f t="shared" si="238"/>
        <v/>
      </c>
      <c r="BP721" t="str">
        <f t="shared" si="239"/>
        <v/>
      </c>
      <c r="BQ721" t="str">
        <f t="shared" si="240"/>
        <v/>
      </c>
      <c r="BR721" t="str">
        <f t="shared" si="241"/>
        <v/>
      </c>
      <c r="BS721" t="str">
        <f t="shared" si="242"/>
        <v/>
      </c>
      <c r="BT721" t="str">
        <f t="shared" si="243"/>
        <v/>
      </c>
      <c r="BU721" t="str">
        <f t="shared" si="244"/>
        <v/>
      </c>
      <c r="BV721" t="str">
        <f t="shared" si="245"/>
        <v/>
      </c>
      <c r="BW721">
        <f t="shared" si="246"/>
        <v>0</v>
      </c>
      <c r="BX721">
        <f t="shared" si="247"/>
        <v>1</v>
      </c>
      <c r="BY721">
        <f t="shared" si="248"/>
        <v>0</v>
      </c>
      <c r="BZ721">
        <f t="shared" si="249"/>
        <v>0</v>
      </c>
      <c r="CA721">
        <f t="shared" si="250"/>
        <v>0</v>
      </c>
      <c r="CB721">
        <f t="shared" si="251"/>
        <v>1</v>
      </c>
    </row>
    <row r="722" spans="1:80" x14ac:dyDescent="0.35">
      <c r="A722">
        <v>5.6621094999999997</v>
      </c>
      <c r="B722">
        <v>2009</v>
      </c>
      <c r="C722">
        <v>75</v>
      </c>
      <c r="D722">
        <v>0</v>
      </c>
      <c r="E722">
        <v>1</v>
      </c>
      <c r="F722">
        <v>2</v>
      </c>
      <c r="G722">
        <v>0</v>
      </c>
      <c r="H722">
        <v>36188</v>
      </c>
      <c r="I722">
        <v>7</v>
      </c>
      <c r="J722">
        <v>1</v>
      </c>
      <c r="K722">
        <v>157931</v>
      </c>
      <c r="L722">
        <v>4</v>
      </c>
      <c r="M722">
        <v>2</v>
      </c>
      <c r="N722">
        <v>6</v>
      </c>
      <c r="O722">
        <v>41401</v>
      </c>
      <c r="P722">
        <v>99811</v>
      </c>
      <c r="Q722">
        <v>4280</v>
      </c>
      <c r="R722">
        <v>412</v>
      </c>
      <c r="S722">
        <v>4148</v>
      </c>
      <c r="T722">
        <v>496</v>
      </c>
      <c r="U722">
        <v>42731</v>
      </c>
      <c r="V722" t="s">
        <v>75</v>
      </c>
      <c r="W722">
        <v>2724</v>
      </c>
      <c r="X722" t="s">
        <v>65</v>
      </c>
      <c r="Y722" t="s">
        <v>69</v>
      </c>
      <c r="Z722" t="s">
        <v>61</v>
      </c>
      <c r="AA722" t="s">
        <v>61</v>
      </c>
      <c r="AB722" t="s">
        <v>61</v>
      </c>
      <c r="AC722" t="s">
        <v>61</v>
      </c>
      <c r="AD722">
        <v>3768</v>
      </c>
      <c r="AE722">
        <v>8857</v>
      </c>
      <c r="AF722">
        <v>66</v>
      </c>
      <c r="AG722">
        <v>1755</v>
      </c>
      <c r="AH722">
        <v>3607</v>
      </c>
      <c r="AI722">
        <v>45</v>
      </c>
      <c r="AJ722" t="s">
        <v>62</v>
      </c>
      <c r="AK722" t="s">
        <v>62</v>
      </c>
      <c r="AL722" t="s">
        <v>62</v>
      </c>
      <c r="AM722" t="s">
        <v>62</v>
      </c>
      <c r="AN722" t="s">
        <v>62</v>
      </c>
      <c r="AO722" t="s">
        <v>62</v>
      </c>
      <c r="AP722" t="s">
        <v>62</v>
      </c>
      <c r="AQ722" t="s">
        <v>62</v>
      </c>
      <c r="AR722" t="s">
        <v>62</v>
      </c>
      <c r="AS722">
        <v>0</v>
      </c>
      <c r="AT722">
        <v>2</v>
      </c>
      <c r="AU722">
        <v>2</v>
      </c>
      <c r="AV722">
        <v>2</v>
      </c>
      <c r="AW722">
        <v>2</v>
      </c>
      <c r="AX722">
        <v>2</v>
      </c>
      <c r="AY722">
        <v>-99</v>
      </c>
      <c r="AZ722">
        <v>-99</v>
      </c>
      <c r="BA722">
        <v>-99</v>
      </c>
      <c r="BB722">
        <v>-99</v>
      </c>
      <c r="BC722">
        <v>-99</v>
      </c>
      <c r="BD722">
        <v>-99</v>
      </c>
      <c r="BE722">
        <v>-99</v>
      </c>
      <c r="BF722">
        <v>-99</v>
      </c>
      <c r="BG722">
        <v>-99</v>
      </c>
      <c r="BH722">
        <f t="shared" si="231"/>
        <v>0</v>
      </c>
      <c r="BI722" t="str">
        <f t="shared" si="232"/>
        <v/>
      </c>
      <c r="BJ722" t="str">
        <f t="shared" si="233"/>
        <v/>
      </c>
      <c r="BK722" t="str">
        <f t="shared" si="234"/>
        <v/>
      </c>
      <c r="BL722" t="str">
        <f t="shared" si="235"/>
        <v/>
      </c>
      <c r="BM722" t="str">
        <f t="shared" si="236"/>
        <v/>
      </c>
      <c r="BN722" t="str">
        <f t="shared" si="237"/>
        <v/>
      </c>
      <c r="BO722" t="str">
        <f t="shared" si="238"/>
        <v/>
      </c>
      <c r="BP722" t="str">
        <f t="shared" si="239"/>
        <v/>
      </c>
      <c r="BQ722" t="str">
        <f t="shared" si="240"/>
        <v/>
      </c>
      <c r="BR722" t="str">
        <f t="shared" si="241"/>
        <v/>
      </c>
      <c r="BS722" t="str">
        <f t="shared" si="242"/>
        <v/>
      </c>
      <c r="BT722" t="str">
        <f t="shared" si="243"/>
        <v/>
      </c>
      <c r="BU722" t="str">
        <f t="shared" si="244"/>
        <v/>
      </c>
      <c r="BV722" t="str">
        <f t="shared" si="245"/>
        <v/>
      </c>
      <c r="BW722">
        <f t="shared" si="246"/>
        <v>0</v>
      </c>
      <c r="BX722">
        <f t="shared" si="247"/>
        <v>1</v>
      </c>
      <c r="BY722">
        <f t="shared" si="248"/>
        <v>0</v>
      </c>
      <c r="BZ722">
        <f t="shared" si="249"/>
        <v>0</v>
      </c>
      <c r="CA722">
        <f t="shared" si="250"/>
        <v>0</v>
      </c>
      <c r="CB722">
        <f t="shared" si="251"/>
        <v>1</v>
      </c>
    </row>
    <row r="723" spans="1:80" x14ac:dyDescent="0.35">
      <c r="A723">
        <v>5.6621094999999997</v>
      </c>
      <c r="B723">
        <v>2009</v>
      </c>
      <c r="C723">
        <v>75</v>
      </c>
      <c r="D723">
        <v>0</v>
      </c>
      <c r="E723">
        <v>1</v>
      </c>
      <c r="F723">
        <v>-9</v>
      </c>
      <c r="G723">
        <v>1</v>
      </c>
      <c r="H723">
        <v>36188</v>
      </c>
      <c r="I723">
        <v>22</v>
      </c>
      <c r="J723">
        <v>3</v>
      </c>
      <c r="K723">
        <v>296148</v>
      </c>
      <c r="L723">
        <v>4</v>
      </c>
      <c r="M723">
        <v>1</v>
      </c>
      <c r="N723">
        <v>6</v>
      </c>
      <c r="O723">
        <v>41091</v>
      </c>
      <c r="P723">
        <v>78551</v>
      </c>
      <c r="Q723">
        <v>51881</v>
      </c>
      <c r="R723">
        <v>486</v>
      </c>
      <c r="S723">
        <v>3481</v>
      </c>
      <c r="T723">
        <v>4271</v>
      </c>
      <c r="U723">
        <v>35981</v>
      </c>
      <c r="V723">
        <v>99731</v>
      </c>
      <c r="W723">
        <v>41401</v>
      </c>
      <c r="X723">
        <v>4142</v>
      </c>
      <c r="Y723">
        <v>4280</v>
      </c>
      <c r="Z723">
        <v>5728</v>
      </c>
      <c r="AA723">
        <v>5589</v>
      </c>
      <c r="AB723">
        <v>78720</v>
      </c>
      <c r="AC723">
        <v>4550</v>
      </c>
      <c r="AD723">
        <v>3768</v>
      </c>
      <c r="AE723">
        <v>311</v>
      </c>
      <c r="AF723">
        <v>3763</v>
      </c>
      <c r="AG723">
        <v>9672</v>
      </c>
      <c r="AH723">
        <v>3322</v>
      </c>
      <c r="AI723">
        <v>4525</v>
      </c>
      <c r="AJ723">
        <v>9744</v>
      </c>
      <c r="AK723">
        <v>9744</v>
      </c>
      <c r="AL723">
        <v>8872</v>
      </c>
      <c r="AM723">
        <v>8872</v>
      </c>
      <c r="AN723">
        <v>3721</v>
      </c>
      <c r="AO723" t="s">
        <v>62</v>
      </c>
      <c r="AP723" t="s">
        <v>62</v>
      </c>
      <c r="AQ723" t="s">
        <v>62</v>
      </c>
      <c r="AR723" t="s">
        <v>62</v>
      </c>
      <c r="AS723">
        <v>0</v>
      </c>
      <c r="AT723">
        <v>7</v>
      </c>
      <c r="AU723">
        <v>1</v>
      </c>
      <c r="AV723">
        <v>0</v>
      </c>
      <c r="AW723">
        <v>7</v>
      </c>
      <c r="AX723">
        <v>17</v>
      </c>
      <c r="AY723">
        <v>2</v>
      </c>
      <c r="AZ723">
        <v>0</v>
      </c>
      <c r="BA723">
        <v>5</v>
      </c>
      <c r="BB723">
        <v>11</v>
      </c>
      <c r="BC723">
        <v>0</v>
      </c>
      <c r="BD723">
        <v>-99</v>
      </c>
      <c r="BE723">
        <v>-99</v>
      </c>
      <c r="BF723">
        <v>-99</v>
      </c>
      <c r="BG723">
        <v>-99</v>
      </c>
      <c r="BH723">
        <f t="shared" si="231"/>
        <v>0</v>
      </c>
      <c r="BI723" t="str">
        <f t="shared" si="232"/>
        <v/>
      </c>
      <c r="BJ723" t="str">
        <f t="shared" si="233"/>
        <v/>
      </c>
      <c r="BK723" t="str">
        <f t="shared" si="234"/>
        <v/>
      </c>
      <c r="BL723" t="str">
        <f t="shared" si="235"/>
        <v/>
      </c>
      <c r="BM723" t="str">
        <f t="shared" si="236"/>
        <v/>
      </c>
      <c r="BN723" t="str">
        <f t="shared" si="237"/>
        <v/>
      </c>
      <c r="BO723" t="str">
        <f t="shared" si="238"/>
        <v/>
      </c>
      <c r="BP723" t="str">
        <f t="shared" si="239"/>
        <v/>
      </c>
      <c r="BQ723" t="str">
        <f t="shared" si="240"/>
        <v/>
      </c>
      <c r="BR723" t="str">
        <f t="shared" si="241"/>
        <v/>
      </c>
      <c r="BS723" t="str">
        <f t="shared" si="242"/>
        <v/>
      </c>
      <c r="BT723" t="str">
        <f t="shared" si="243"/>
        <v/>
      </c>
      <c r="BU723" t="str">
        <f t="shared" si="244"/>
        <v/>
      </c>
      <c r="BV723" t="str">
        <f t="shared" si="245"/>
        <v/>
      </c>
      <c r="BW723">
        <f t="shared" si="246"/>
        <v>0</v>
      </c>
      <c r="BX723">
        <f t="shared" si="247"/>
        <v>0</v>
      </c>
      <c r="BY723">
        <f t="shared" si="248"/>
        <v>1</v>
      </c>
      <c r="BZ723">
        <f t="shared" si="249"/>
        <v>1</v>
      </c>
      <c r="CA723">
        <f t="shared" si="250"/>
        <v>1</v>
      </c>
      <c r="CB723">
        <f t="shared" si="251"/>
        <v>1</v>
      </c>
    </row>
    <row r="724" spans="1:80" x14ac:dyDescent="0.35">
      <c r="A724">
        <v>4.6981218</v>
      </c>
      <c r="B724">
        <v>2009</v>
      </c>
      <c r="C724">
        <v>75</v>
      </c>
      <c r="D724">
        <v>1</v>
      </c>
      <c r="E724">
        <v>1</v>
      </c>
      <c r="F724">
        <v>3</v>
      </c>
      <c r="G724">
        <v>1</v>
      </c>
      <c r="H724">
        <v>55075</v>
      </c>
      <c r="I724">
        <v>1</v>
      </c>
      <c r="J724">
        <v>1</v>
      </c>
      <c r="K724">
        <v>86524</v>
      </c>
      <c r="L724">
        <v>3</v>
      </c>
      <c r="M724">
        <v>1</v>
      </c>
      <c r="N724">
        <v>20</v>
      </c>
      <c r="O724">
        <v>41011</v>
      </c>
      <c r="P724">
        <v>41401</v>
      </c>
      <c r="Q724">
        <v>42822</v>
      </c>
      <c r="R724">
        <v>28860</v>
      </c>
      <c r="S724">
        <v>4148</v>
      </c>
      <c r="T724" t="s">
        <v>61</v>
      </c>
      <c r="U724" t="s">
        <v>61</v>
      </c>
      <c r="V724" t="s">
        <v>61</v>
      </c>
      <c r="W724" t="s">
        <v>61</v>
      </c>
      <c r="X724" t="s">
        <v>61</v>
      </c>
      <c r="Y724" t="s">
        <v>61</v>
      </c>
      <c r="Z724" t="s">
        <v>61</v>
      </c>
      <c r="AA724" t="s">
        <v>61</v>
      </c>
      <c r="AB724" t="s">
        <v>61</v>
      </c>
      <c r="AC724" t="s">
        <v>61</v>
      </c>
      <c r="AD724">
        <v>3768</v>
      </c>
      <c r="AE724">
        <v>66</v>
      </c>
      <c r="AF724">
        <v>3723</v>
      </c>
      <c r="AG724">
        <v>3607</v>
      </c>
      <c r="AH724">
        <v>8856</v>
      </c>
      <c r="AI724">
        <v>40</v>
      </c>
      <c r="AJ724">
        <v>46</v>
      </c>
      <c r="AK724">
        <v>9920</v>
      </c>
      <c r="AL724">
        <v>9919</v>
      </c>
      <c r="AM724">
        <v>9962</v>
      </c>
      <c r="AN724" t="s">
        <v>62</v>
      </c>
      <c r="AO724" t="s">
        <v>62</v>
      </c>
      <c r="AP724" t="s">
        <v>62</v>
      </c>
      <c r="AQ724" t="s">
        <v>62</v>
      </c>
      <c r="AR724" t="s">
        <v>62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6</v>
      </c>
      <c r="BC724">
        <v>-99</v>
      </c>
      <c r="BD724">
        <v>-99</v>
      </c>
      <c r="BE724">
        <v>-99</v>
      </c>
      <c r="BF724">
        <v>-99</v>
      </c>
      <c r="BG724">
        <v>-99</v>
      </c>
      <c r="BH724">
        <f t="shared" si="231"/>
        <v>1</v>
      </c>
      <c r="BI724" t="str">
        <f t="shared" si="232"/>
        <v/>
      </c>
      <c r="BJ724" t="str">
        <f t="shared" si="233"/>
        <v/>
      </c>
      <c r="BK724" t="str">
        <f t="shared" si="234"/>
        <v/>
      </c>
      <c r="BL724" t="str">
        <f t="shared" si="235"/>
        <v/>
      </c>
      <c r="BM724" t="str">
        <f t="shared" si="236"/>
        <v/>
      </c>
      <c r="BN724" t="str">
        <f t="shared" si="237"/>
        <v/>
      </c>
      <c r="BO724" t="str">
        <f t="shared" si="238"/>
        <v/>
      </c>
      <c r="BP724" t="str">
        <f t="shared" si="239"/>
        <v/>
      </c>
      <c r="BQ724" t="str">
        <f t="shared" si="240"/>
        <v/>
      </c>
      <c r="BR724" t="str">
        <f t="shared" si="241"/>
        <v/>
      </c>
      <c r="BS724" t="str">
        <f t="shared" si="242"/>
        <v/>
      </c>
      <c r="BT724" t="str">
        <f t="shared" si="243"/>
        <v/>
      </c>
      <c r="BU724" t="str">
        <f t="shared" si="244"/>
        <v/>
      </c>
      <c r="BV724" t="str">
        <f t="shared" si="245"/>
        <v/>
      </c>
      <c r="BW724">
        <f t="shared" si="246"/>
        <v>1</v>
      </c>
      <c r="BX724">
        <f t="shared" si="247"/>
        <v>1</v>
      </c>
      <c r="BY724">
        <f t="shared" si="248"/>
        <v>0</v>
      </c>
      <c r="BZ724">
        <f t="shared" si="249"/>
        <v>1</v>
      </c>
      <c r="CA724">
        <f t="shared" si="250"/>
        <v>1</v>
      </c>
      <c r="CB724">
        <f t="shared" si="251"/>
        <v>0</v>
      </c>
    </row>
    <row r="725" spans="1:80" x14ac:dyDescent="0.35">
      <c r="A725">
        <v>5.1950630000000002</v>
      </c>
      <c r="B725">
        <v>2010</v>
      </c>
      <c r="C725">
        <v>75</v>
      </c>
      <c r="D725">
        <v>0</v>
      </c>
      <c r="E725">
        <v>1</v>
      </c>
      <c r="F725">
        <v>3</v>
      </c>
      <c r="G725">
        <v>1</v>
      </c>
      <c r="H725">
        <v>26054</v>
      </c>
      <c r="I725">
        <v>7</v>
      </c>
      <c r="J725">
        <v>1</v>
      </c>
      <c r="K725">
        <v>157791</v>
      </c>
      <c r="L725">
        <v>2</v>
      </c>
      <c r="M725">
        <v>1</v>
      </c>
      <c r="N725">
        <v>2</v>
      </c>
      <c r="O725">
        <v>41401</v>
      </c>
      <c r="P725">
        <v>2724</v>
      </c>
      <c r="Q725">
        <v>4019</v>
      </c>
      <c r="R725">
        <v>27800</v>
      </c>
      <c r="S725">
        <v>2749</v>
      </c>
      <c r="T725" t="s">
        <v>61</v>
      </c>
      <c r="U725" t="s">
        <v>61</v>
      </c>
      <c r="V725" t="s">
        <v>61</v>
      </c>
      <c r="W725" t="s">
        <v>61</v>
      </c>
      <c r="X725" t="s">
        <v>61</v>
      </c>
      <c r="Y725" t="s">
        <v>61</v>
      </c>
      <c r="Z725" t="s">
        <v>61</v>
      </c>
      <c r="AA725" t="s">
        <v>61</v>
      </c>
      <c r="AB725" t="s">
        <v>61</v>
      </c>
      <c r="AC725" t="s">
        <v>61</v>
      </c>
      <c r="AD725">
        <v>3768</v>
      </c>
      <c r="AE725">
        <v>8856</v>
      </c>
      <c r="AF725">
        <v>66</v>
      </c>
      <c r="AG725">
        <v>3607</v>
      </c>
      <c r="AH725">
        <v>47</v>
      </c>
      <c r="AI725">
        <v>42</v>
      </c>
      <c r="AJ725" t="s">
        <v>62</v>
      </c>
      <c r="AK725" t="s">
        <v>62</v>
      </c>
      <c r="AL725" t="s">
        <v>62</v>
      </c>
      <c r="AM725" t="s">
        <v>62</v>
      </c>
      <c r="AN725" t="s">
        <v>62</v>
      </c>
      <c r="AO725" t="s">
        <v>62</v>
      </c>
      <c r="AP725" t="s">
        <v>62</v>
      </c>
      <c r="AQ725" t="s">
        <v>62</v>
      </c>
      <c r="AR725" t="s">
        <v>62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-99</v>
      </c>
      <c r="AZ725">
        <v>-99</v>
      </c>
      <c r="BA725">
        <v>-99</v>
      </c>
      <c r="BB725">
        <v>-99</v>
      </c>
      <c r="BC725">
        <v>-99</v>
      </c>
      <c r="BD725">
        <v>-99</v>
      </c>
      <c r="BE725">
        <v>-99</v>
      </c>
      <c r="BF725">
        <v>-99</v>
      </c>
      <c r="BG725">
        <v>-99</v>
      </c>
      <c r="BH725">
        <f t="shared" si="231"/>
        <v>1</v>
      </c>
      <c r="BI725" t="str">
        <f t="shared" si="232"/>
        <v/>
      </c>
      <c r="BJ725" t="str">
        <f t="shared" si="233"/>
        <v/>
      </c>
      <c r="BK725" t="str">
        <f t="shared" si="234"/>
        <v/>
      </c>
      <c r="BL725" t="str">
        <f t="shared" si="235"/>
        <v/>
      </c>
      <c r="BM725" t="str">
        <f t="shared" si="236"/>
        <v/>
      </c>
      <c r="BN725" t="str">
        <f t="shared" si="237"/>
        <v/>
      </c>
      <c r="BO725" t="str">
        <f t="shared" si="238"/>
        <v/>
      </c>
      <c r="BP725" t="str">
        <f t="shared" si="239"/>
        <v/>
      </c>
      <c r="BQ725" t="str">
        <f t="shared" si="240"/>
        <v/>
      </c>
      <c r="BR725" t="str">
        <f t="shared" si="241"/>
        <v/>
      </c>
      <c r="BS725" t="str">
        <f t="shared" si="242"/>
        <v/>
      </c>
      <c r="BT725" t="str">
        <f t="shared" si="243"/>
        <v/>
      </c>
      <c r="BU725" t="str">
        <f t="shared" si="244"/>
        <v/>
      </c>
      <c r="BV725" t="str">
        <f t="shared" si="245"/>
        <v/>
      </c>
      <c r="BW725">
        <f t="shared" si="246"/>
        <v>1</v>
      </c>
      <c r="BX725">
        <f t="shared" si="247"/>
        <v>1</v>
      </c>
      <c r="BY725">
        <f t="shared" si="248"/>
        <v>0</v>
      </c>
      <c r="BZ725">
        <f t="shared" si="249"/>
        <v>0</v>
      </c>
      <c r="CA725">
        <f t="shared" si="250"/>
        <v>0</v>
      </c>
      <c r="CB725">
        <f t="shared" si="251"/>
        <v>0</v>
      </c>
    </row>
    <row r="726" spans="1:80" x14ac:dyDescent="0.35">
      <c r="A726">
        <v>5.0051680999999997</v>
      </c>
      <c r="B726">
        <v>2010</v>
      </c>
      <c r="C726">
        <v>75</v>
      </c>
      <c r="D726">
        <v>0</v>
      </c>
      <c r="E726">
        <v>1</v>
      </c>
      <c r="F726">
        <v>3</v>
      </c>
      <c r="G726">
        <v>0</v>
      </c>
      <c r="H726">
        <v>54046</v>
      </c>
      <c r="I726">
        <v>1</v>
      </c>
      <c r="J726">
        <v>-9</v>
      </c>
      <c r="K726">
        <v>40716</v>
      </c>
      <c r="L726">
        <v>2</v>
      </c>
      <c r="M726">
        <v>3</v>
      </c>
      <c r="N726">
        <v>1</v>
      </c>
      <c r="O726">
        <v>41071</v>
      </c>
      <c r="P726">
        <v>42823</v>
      </c>
      <c r="Q726">
        <v>44422</v>
      </c>
      <c r="R726">
        <v>4168</v>
      </c>
      <c r="S726">
        <v>2851</v>
      </c>
      <c r="T726" t="s">
        <v>96</v>
      </c>
      <c r="U726">
        <v>9972</v>
      </c>
      <c r="V726">
        <v>99812</v>
      </c>
      <c r="W726">
        <v>4280</v>
      </c>
      <c r="X726">
        <v>41401</v>
      </c>
      <c r="Y726">
        <v>4142</v>
      </c>
      <c r="Z726">
        <v>45829</v>
      </c>
      <c r="AA726">
        <v>25000</v>
      </c>
      <c r="AB726">
        <v>42731</v>
      </c>
      <c r="AC726">
        <v>4019</v>
      </c>
      <c r="AD726">
        <v>3768</v>
      </c>
      <c r="AE726">
        <v>3722</v>
      </c>
      <c r="AF726">
        <v>66</v>
      </c>
      <c r="AG726">
        <v>3607</v>
      </c>
      <c r="AH726">
        <v>8842</v>
      </c>
      <c r="AI726">
        <v>46</v>
      </c>
      <c r="AJ726">
        <v>41</v>
      </c>
      <c r="AK726">
        <v>17</v>
      </c>
      <c r="AL726">
        <v>8848</v>
      </c>
      <c r="AM726">
        <v>3723</v>
      </c>
      <c r="AN726">
        <v>8853</v>
      </c>
      <c r="AO726">
        <v>8856</v>
      </c>
      <c r="AP726" t="s">
        <v>62</v>
      </c>
      <c r="AQ726" t="s">
        <v>62</v>
      </c>
      <c r="AR726" t="s">
        <v>62</v>
      </c>
      <c r="AS726">
        <v>4</v>
      </c>
      <c r="AT726">
        <v>4</v>
      </c>
      <c r="AU726">
        <v>4</v>
      </c>
      <c r="AV726">
        <v>4</v>
      </c>
      <c r="AW726">
        <v>4</v>
      </c>
      <c r="AX726">
        <v>4</v>
      </c>
      <c r="AY726">
        <v>4</v>
      </c>
      <c r="AZ726">
        <v>4</v>
      </c>
      <c r="BA726">
        <v>4</v>
      </c>
      <c r="BB726">
        <v>0</v>
      </c>
      <c r="BC726">
        <v>0</v>
      </c>
      <c r="BD726">
        <v>0</v>
      </c>
      <c r="BE726">
        <v>-99</v>
      </c>
      <c r="BF726">
        <v>-99</v>
      </c>
      <c r="BG726">
        <v>-99</v>
      </c>
      <c r="BH726">
        <f t="shared" si="231"/>
        <v>4</v>
      </c>
      <c r="BI726" t="str">
        <f t="shared" si="232"/>
        <v/>
      </c>
      <c r="BJ726" t="str">
        <f t="shared" si="233"/>
        <v/>
      </c>
      <c r="BK726" t="str">
        <f t="shared" si="234"/>
        <v/>
      </c>
      <c r="BL726" t="str">
        <f t="shared" si="235"/>
        <v/>
      </c>
      <c r="BM726" t="str">
        <f t="shared" si="236"/>
        <v/>
      </c>
      <c r="BN726" t="str">
        <f t="shared" si="237"/>
        <v/>
      </c>
      <c r="BO726" t="str">
        <f t="shared" si="238"/>
        <v/>
      </c>
      <c r="BP726" t="str">
        <f t="shared" si="239"/>
        <v/>
      </c>
      <c r="BQ726" t="str">
        <f t="shared" si="240"/>
        <v/>
      </c>
      <c r="BR726" t="str">
        <f t="shared" si="241"/>
        <v/>
      </c>
      <c r="BS726" t="str">
        <f t="shared" si="242"/>
        <v/>
      </c>
      <c r="BT726" t="str">
        <f t="shared" si="243"/>
        <v/>
      </c>
      <c r="BU726" t="str">
        <f t="shared" si="244"/>
        <v/>
      </c>
      <c r="BV726" t="str">
        <f t="shared" si="245"/>
        <v/>
      </c>
      <c r="BW726">
        <f t="shared" si="246"/>
        <v>4</v>
      </c>
      <c r="BX726">
        <f t="shared" si="247"/>
        <v>1</v>
      </c>
      <c r="BY726">
        <f t="shared" si="248"/>
        <v>0</v>
      </c>
      <c r="BZ726">
        <f t="shared" si="249"/>
        <v>1</v>
      </c>
      <c r="CA726">
        <f t="shared" si="250"/>
        <v>1</v>
      </c>
      <c r="CB726">
        <f t="shared" si="251"/>
        <v>1</v>
      </c>
    </row>
    <row r="727" spans="1:80" x14ac:dyDescent="0.35">
      <c r="A727">
        <v>4.9613437999999999</v>
      </c>
      <c r="B727">
        <v>2011</v>
      </c>
      <c r="C727">
        <v>75</v>
      </c>
      <c r="D727">
        <v>0</v>
      </c>
      <c r="E727">
        <v>1</v>
      </c>
      <c r="F727">
        <v>-9</v>
      </c>
      <c r="G727">
        <v>0</v>
      </c>
      <c r="H727">
        <v>12180</v>
      </c>
      <c r="I727">
        <v>9</v>
      </c>
      <c r="J727">
        <v>1</v>
      </c>
      <c r="K727">
        <v>284832</v>
      </c>
      <c r="L727">
        <v>2</v>
      </c>
      <c r="M727">
        <v>1</v>
      </c>
      <c r="N727">
        <v>7</v>
      </c>
      <c r="O727">
        <v>42741</v>
      </c>
      <c r="P727">
        <v>41071</v>
      </c>
      <c r="Q727">
        <v>42821</v>
      </c>
      <c r="R727">
        <v>99672</v>
      </c>
      <c r="S727">
        <v>99604</v>
      </c>
      <c r="T727">
        <v>4271</v>
      </c>
      <c r="U727">
        <v>4254</v>
      </c>
      <c r="V727" t="s">
        <v>66</v>
      </c>
      <c r="W727">
        <v>41401</v>
      </c>
      <c r="X727">
        <v>40390</v>
      </c>
      <c r="Y727">
        <v>5859</v>
      </c>
      <c r="Z727">
        <v>71690</v>
      </c>
      <c r="AA727">
        <v>25000</v>
      </c>
      <c r="AB727" t="s">
        <v>59</v>
      </c>
      <c r="AC727">
        <v>5368</v>
      </c>
      <c r="AD727">
        <v>3768</v>
      </c>
      <c r="AE727">
        <v>3722</v>
      </c>
      <c r="AF727">
        <v>66</v>
      </c>
      <c r="AG727">
        <v>3775</v>
      </c>
      <c r="AH727">
        <v>3794</v>
      </c>
      <c r="AI727">
        <v>45</v>
      </c>
      <c r="AJ727">
        <v>41</v>
      </c>
      <c r="AK727">
        <v>8856</v>
      </c>
      <c r="AL727">
        <v>8856</v>
      </c>
      <c r="AM727">
        <v>9904</v>
      </c>
      <c r="AN727">
        <v>3606</v>
      </c>
      <c r="AO727" t="s">
        <v>62</v>
      </c>
      <c r="AP727" t="s">
        <v>62</v>
      </c>
      <c r="AQ727" t="s">
        <v>62</v>
      </c>
      <c r="AR727" t="s">
        <v>62</v>
      </c>
      <c r="AS727">
        <v>5</v>
      </c>
      <c r="AT727">
        <v>5</v>
      </c>
      <c r="AU727">
        <v>5</v>
      </c>
      <c r="AV727">
        <v>5</v>
      </c>
      <c r="AW727">
        <v>5</v>
      </c>
      <c r="AX727">
        <v>5</v>
      </c>
      <c r="AY727">
        <v>-99</v>
      </c>
      <c r="AZ727">
        <v>-99</v>
      </c>
      <c r="BA727">
        <v>-99</v>
      </c>
      <c r="BB727">
        <v>-99</v>
      </c>
      <c r="BC727">
        <v>-99</v>
      </c>
      <c r="BD727">
        <v>-99</v>
      </c>
      <c r="BE727">
        <v>-99</v>
      </c>
      <c r="BF727">
        <v>-99</v>
      </c>
      <c r="BG727">
        <v>-99</v>
      </c>
      <c r="BH727">
        <f t="shared" si="231"/>
        <v>5</v>
      </c>
      <c r="BI727" t="str">
        <f t="shared" si="232"/>
        <v/>
      </c>
      <c r="BJ727" t="str">
        <f t="shared" si="233"/>
        <v/>
      </c>
      <c r="BK727" t="str">
        <f t="shared" si="234"/>
        <v/>
      </c>
      <c r="BL727" t="str">
        <f t="shared" si="235"/>
        <v/>
      </c>
      <c r="BM727" t="str">
        <f t="shared" si="236"/>
        <v/>
      </c>
      <c r="BN727" t="str">
        <f t="shared" si="237"/>
        <v/>
      </c>
      <c r="BO727" t="str">
        <f t="shared" si="238"/>
        <v/>
      </c>
      <c r="BP727" t="str">
        <f t="shared" si="239"/>
        <v/>
      </c>
      <c r="BQ727" t="str">
        <f t="shared" si="240"/>
        <v/>
      </c>
      <c r="BR727" t="str">
        <f t="shared" si="241"/>
        <v/>
      </c>
      <c r="BS727" t="str">
        <f t="shared" si="242"/>
        <v/>
      </c>
      <c r="BT727" t="str">
        <f t="shared" si="243"/>
        <v/>
      </c>
      <c r="BU727" t="str">
        <f t="shared" si="244"/>
        <v/>
      </c>
      <c r="BV727" t="str">
        <f t="shared" si="245"/>
        <v/>
      </c>
      <c r="BW727">
        <f t="shared" si="246"/>
        <v>5</v>
      </c>
      <c r="BX727">
        <f t="shared" si="247"/>
        <v>1</v>
      </c>
      <c r="BY727">
        <f t="shared" si="248"/>
        <v>0</v>
      </c>
      <c r="BZ727">
        <f t="shared" si="249"/>
        <v>1</v>
      </c>
      <c r="CA727">
        <f t="shared" si="250"/>
        <v>1</v>
      </c>
      <c r="CB727">
        <f t="shared" si="251"/>
        <v>0</v>
      </c>
    </row>
    <row r="728" spans="1:80" x14ac:dyDescent="0.35">
      <c r="A728">
        <v>4.5205622999999999</v>
      </c>
      <c r="B728">
        <v>2011</v>
      </c>
      <c r="C728">
        <v>75</v>
      </c>
      <c r="D728">
        <v>0</v>
      </c>
      <c r="E728">
        <v>1</v>
      </c>
      <c r="F728">
        <v>-9</v>
      </c>
      <c r="G728">
        <v>1</v>
      </c>
      <c r="H728">
        <v>26022</v>
      </c>
      <c r="I728">
        <v>7</v>
      </c>
      <c r="J728">
        <v>-9</v>
      </c>
      <c r="K728">
        <v>94301</v>
      </c>
      <c r="L728">
        <v>2</v>
      </c>
      <c r="M728">
        <v>2</v>
      </c>
      <c r="N728">
        <v>1</v>
      </c>
      <c r="O728">
        <v>41071</v>
      </c>
      <c r="P728">
        <v>5109</v>
      </c>
      <c r="Q728">
        <v>2875</v>
      </c>
      <c r="R728">
        <v>5185</v>
      </c>
      <c r="S728">
        <v>2761</v>
      </c>
      <c r="T728">
        <v>4280</v>
      </c>
      <c r="U728">
        <v>4412</v>
      </c>
      <c r="V728">
        <v>4184</v>
      </c>
      <c r="W728" t="s">
        <v>85</v>
      </c>
      <c r="X728">
        <v>7464</v>
      </c>
      <c r="Y728">
        <v>7907</v>
      </c>
      <c r="Z728">
        <v>7586</v>
      </c>
      <c r="AA728">
        <v>4019</v>
      </c>
      <c r="AB728">
        <v>4471</v>
      </c>
      <c r="AC728" t="s">
        <v>61</v>
      </c>
      <c r="AD728">
        <v>3845</v>
      </c>
      <c r="AE728">
        <v>311</v>
      </c>
      <c r="AF728">
        <v>3403</v>
      </c>
      <c r="AG728">
        <v>9672</v>
      </c>
      <c r="AH728">
        <v>3521</v>
      </c>
      <c r="AI728">
        <v>3959</v>
      </c>
      <c r="AJ728">
        <v>3611</v>
      </c>
      <c r="AK728">
        <v>3479</v>
      </c>
      <c r="AL728">
        <v>3764</v>
      </c>
      <c r="AM728">
        <v>3768</v>
      </c>
      <c r="AN728">
        <v>4311</v>
      </c>
      <c r="AO728">
        <v>3321</v>
      </c>
      <c r="AP728">
        <v>3723</v>
      </c>
      <c r="AQ728">
        <v>8856</v>
      </c>
      <c r="AR728">
        <v>8853</v>
      </c>
      <c r="AS728">
        <v>5</v>
      </c>
      <c r="AT728">
        <v>21</v>
      </c>
      <c r="AU728">
        <v>6</v>
      </c>
      <c r="AV728">
        <v>5</v>
      </c>
      <c r="AW728">
        <v>5</v>
      </c>
      <c r="AX728">
        <v>5</v>
      </c>
      <c r="AY728">
        <v>7</v>
      </c>
      <c r="AZ728">
        <v>10</v>
      </c>
      <c r="BA728">
        <v>14</v>
      </c>
      <c r="BB728">
        <v>7</v>
      </c>
      <c r="BC728">
        <v>21</v>
      </c>
      <c r="BD728">
        <v>21</v>
      </c>
      <c r="BE728">
        <v>2</v>
      </c>
      <c r="BF728">
        <v>2</v>
      </c>
      <c r="BG728">
        <v>2</v>
      </c>
      <c r="BH728" t="str">
        <f t="shared" si="231"/>
        <v/>
      </c>
      <c r="BI728" t="str">
        <f t="shared" si="232"/>
        <v/>
      </c>
      <c r="BJ728" t="str">
        <f t="shared" si="233"/>
        <v/>
      </c>
      <c r="BK728" t="str">
        <f t="shared" si="234"/>
        <v/>
      </c>
      <c r="BL728" t="str">
        <f t="shared" si="235"/>
        <v/>
      </c>
      <c r="BM728" t="str">
        <f t="shared" si="236"/>
        <v/>
      </c>
      <c r="BN728" t="str">
        <f t="shared" si="237"/>
        <v/>
      </c>
      <c r="BO728" t="str">
        <f t="shared" si="238"/>
        <v/>
      </c>
      <c r="BP728" t="str">
        <f t="shared" si="239"/>
        <v/>
      </c>
      <c r="BQ728">
        <f t="shared" si="240"/>
        <v>7</v>
      </c>
      <c r="BR728" t="str">
        <f t="shared" si="241"/>
        <v/>
      </c>
      <c r="BS728" t="str">
        <f t="shared" si="242"/>
        <v/>
      </c>
      <c r="BT728" t="str">
        <f t="shared" si="243"/>
        <v/>
      </c>
      <c r="BU728" t="str">
        <f t="shared" si="244"/>
        <v/>
      </c>
      <c r="BV728" t="str">
        <f t="shared" si="245"/>
        <v/>
      </c>
      <c r="BW728">
        <f t="shared" si="246"/>
        <v>7</v>
      </c>
      <c r="BX728">
        <f t="shared" si="247"/>
        <v>0</v>
      </c>
      <c r="BY728">
        <f t="shared" si="248"/>
        <v>0</v>
      </c>
      <c r="BZ728">
        <f t="shared" si="249"/>
        <v>1</v>
      </c>
      <c r="CA728">
        <f t="shared" si="250"/>
        <v>1</v>
      </c>
      <c r="CB728">
        <f t="shared" si="251"/>
        <v>1</v>
      </c>
    </row>
    <row r="729" spans="1:80" x14ac:dyDescent="0.35">
      <c r="A729">
        <v>4.5205622999999999</v>
      </c>
      <c r="B729">
        <v>2011</v>
      </c>
      <c r="C729">
        <v>75</v>
      </c>
      <c r="D729">
        <v>0</v>
      </c>
      <c r="E729">
        <v>1</v>
      </c>
      <c r="F729">
        <v>1</v>
      </c>
      <c r="G729">
        <v>0</v>
      </c>
      <c r="H729">
        <v>26022</v>
      </c>
      <c r="I729">
        <v>15</v>
      </c>
      <c r="J729">
        <v>-9</v>
      </c>
      <c r="K729">
        <v>144983</v>
      </c>
      <c r="L729">
        <v>3</v>
      </c>
      <c r="M729">
        <v>2</v>
      </c>
      <c r="N729">
        <v>1</v>
      </c>
      <c r="O729">
        <v>99603</v>
      </c>
      <c r="P729">
        <v>6823</v>
      </c>
      <c r="Q729">
        <v>2449</v>
      </c>
      <c r="R729">
        <v>41072</v>
      </c>
      <c r="S729">
        <v>2724</v>
      </c>
      <c r="T729">
        <v>4019</v>
      </c>
      <c r="U729">
        <v>41401</v>
      </c>
      <c r="V729">
        <v>9993</v>
      </c>
      <c r="W729" t="s">
        <v>61</v>
      </c>
      <c r="X729" t="s">
        <v>61</v>
      </c>
      <c r="Y729" t="s">
        <v>61</v>
      </c>
      <c r="Z729" t="s">
        <v>61</v>
      </c>
      <c r="AA729" t="s">
        <v>61</v>
      </c>
      <c r="AB729" t="s">
        <v>61</v>
      </c>
      <c r="AC729" t="s">
        <v>61</v>
      </c>
      <c r="AD729">
        <v>3768</v>
      </c>
      <c r="AE729">
        <v>66</v>
      </c>
      <c r="AF729">
        <v>8872</v>
      </c>
      <c r="AG729">
        <v>8853</v>
      </c>
      <c r="AH729">
        <v>8856</v>
      </c>
      <c r="AI729">
        <v>3607</v>
      </c>
      <c r="AJ729">
        <v>42</v>
      </c>
      <c r="AK729">
        <v>44</v>
      </c>
      <c r="AL729">
        <v>45</v>
      </c>
      <c r="AM729">
        <v>3722</v>
      </c>
      <c r="AN729" t="s">
        <v>62</v>
      </c>
      <c r="AO729" t="s">
        <v>62</v>
      </c>
      <c r="AP729" t="s">
        <v>62</v>
      </c>
      <c r="AQ729" t="s">
        <v>62</v>
      </c>
      <c r="AR729" t="s">
        <v>62</v>
      </c>
      <c r="AS729">
        <v>8</v>
      </c>
      <c r="AT729">
        <v>8</v>
      </c>
      <c r="AU729">
        <v>8</v>
      </c>
      <c r="AV729">
        <v>1</v>
      </c>
      <c r="AW729">
        <v>1</v>
      </c>
      <c r="AX729">
        <v>8</v>
      </c>
      <c r="AY729">
        <v>8</v>
      </c>
      <c r="AZ729">
        <v>8</v>
      </c>
      <c r="BA729">
        <v>8</v>
      </c>
      <c r="BB729">
        <v>1</v>
      </c>
      <c r="BC729">
        <v>-99</v>
      </c>
      <c r="BD729">
        <v>-99</v>
      </c>
      <c r="BE729">
        <v>-99</v>
      </c>
      <c r="BF729">
        <v>-99</v>
      </c>
      <c r="BG729">
        <v>-99</v>
      </c>
      <c r="BH729">
        <f t="shared" si="231"/>
        <v>8</v>
      </c>
      <c r="BI729" t="str">
        <f t="shared" si="232"/>
        <v/>
      </c>
      <c r="BJ729" t="str">
        <f t="shared" si="233"/>
        <v/>
      </c>
      <c r="BK729" t="str">
        <f t="shared" si="234"/>
        <v/>
      </c>
      <c r="BL729" t="str">
        <f t="shared" si="235"/>
        <v/>
      </c>
      <c r="BM729" t="str">
        <f t="shared" si="236"/>
        <v/>
      </c>
      <c r="BN729" t="str">
        <f t="shared" si="237"/>
        <v/>
      </c>
      <c r="BO729" t="str">
        <f t="shared" si="238"/>
        <v/>
      </c>
      <c r="BP729" t="str">
        <f t="shared" si="239"/>
        <v/>
      </c>
      <c r="BQ729" t="str">
        <f t="shared" si="240"/>
        <v/>
      </c>
      <c r="BR729" t="str">
        <f t="shared" si="241"/>
        <v/>
      </c>
      <c r="BS729" t="str">
        <f t="shared" si="242"/>
        <v/>
      </c>
      <c r="BT729" t="str">
        <f t="shared" si="243"/>
        <v/>
      </c>
      <c r="BU729" t="str">
        <f t="shared" si="244"/>
        <v/>
      </c>
      <c r="BV729" t="str">
        <f t="shared" si="245"/>
        <v/>
      </c>
      <c r="BW729">
        <f t="shared" si="246"/>
        <v>8</v>
      </c>
      <c r="BX729">
        <f t="shared" si="247"/>
        <v>1</v>
      </c>
      <c r="BY729">
        <f t="shared" si="248"/>
        <v>0</v>
      </c>
      <c r="BZ729">
        <f t="shared" si="249"/>
        <v>1</v>
      </c>
      <c r="CA729">
        <f t="shared" si="250"/>
        <v>1</v>
      </c>
      <c r="CB729">
        <f t="shared" si="251"/>
        <v>0</v>
      </c>
    </row>
    <row r="730" spans="1:80" x14ac:dyDescent="0.35">
      <c r="A730">
        <v>5.2038108000000003</v>
      </c>
      <c r="B730">
        <v>2011</v>
      </c>
      <c r="C730">
        <v>75</v>
      </c>
      <c r="D730">
        <v>0</v>
      </c>
      <c r="E730">
        <v>1</v>
      </c>
      <c r="F730">
        <v>-9</v>
      </c>
      <c r="G730">
        <v>0</v>
      </c>
      <c r="H730">
        <v>26047</v>
      </c>
      <c r="I730">
        <v>7</v>
      </c>
      <c r="J730">
        <v>-9</v>
      </c>
      <c r="K730">
        <v>95145</v>
      </c>
      <c r="L730">
        <v>1</v>
      </c>
      <c r="M730">
        <v>2</v>
      </c>
      <c r="N730">
        <v>1</v>
      </c>
      <c r="O730">
        <v>4271</v>
      </c>
      <c r="P730">
        <v>4280</v>
      </c>
      <c r="Q730">
        <v>486</v>
      </c>
      <c r="R730">
        <v>42823</v>
      </c>
      <c r="S730">
        <v>51881</v>
      </c>
      <c r="T730">
        <v>7907</v>
      </c>
      <c r="U730">
        <v>78551</v>
      </c>
      <c r="V730">
        <v>56881</v>
      </c>
      <c r="W730">
        <v>2763</v>
      </c>
      <c r="X730">
        <v>2761</v>
      </c>
      <c r="Y730">
        <v>2768</v>
      </c>
      <c r="Z730">
        <v>412</v>
      </c>
      <c r="AA730">
        <v>34830</v>
      </c>
      <c r="AB730">
        <v>5579</v>
      </c>
      <c r="AC730">
        <v>4148</v>
      </c>
      <c r="AD730">
        <v>3768</v>
      </c>
      <c r="AE730">
        <v>3721</v>
      </c>
      <c r="AF730">
        <v>8848</v>
      </c>
      <c r="AG730">
        <v>9671</v>
      </c>
      <c r="AH730">
        <v>9604</v>
      </c>
      <c r="AI730">
        <v>3893</v>
      </c>
      <c r="AJ730">
        <v>9390</v>
      </c>
      <c r="AK730">
        <v>9744</v>
      </c>
      <c r="AL730">
        <v>4513</v>
      </c>
      <c r="AM730">
        <v>4542</v>
      </c>
      <c r="AN730">
        <v>9671</v>
      </c>
      <c r="AO730" t="s">
        <v>62</v>
      </c>
      <c r="AP730" t="s">
        <v>62</v>
      </c>
      <c r="AQ730" t="s">
        <v>62</v>
      </c>
      <c r="AR730" t="s">
        <v>62</v>
      </c>
      <c r="AS730">
        <v>8</v>
      </c>
      <c r="AT730">
        <v>8</v>
      </c>
      <c r="AU730">
        <v>8</v>
      </c>
      <c r="AV730">
        <v>0</v>
      </c>
      <c r="AW730">
        <v>7</v>
      </c>
      <c r="AX730">
        <v>14</v>
      </c>
      <c r="AY730">
        <v>17</v>
      </c>
      <c r="AZ730">
        <v>14</v>
      </c>
      <c r="BA730">
        <v>12</v>
      </c>
      <c r="BB730">
        <v>7</v>
      </c>
      <c r="BC730">
        <v>7</v>
      </c>
      <c r="BD730">
        <v>-99</v>
      </c>
      <c r="BE730">
        <v>-99</v>
      </c>
      <c r="BF730">
        <v>-99</v>
      </c>
      <c r="BG730">
        <v>-99</v>
      </c>
      <c r="BH730">
        <f t="shared" si="231"/>
        <v>8</v>
      </c>
      <c r="BI730" t="str">
        <f t="shared" si="232"/>
        <v/>
      </c>
      <c r="BJ730" t="str">
        <f t="shared" si="233"/>
        <v/>
      </c>
      <c r="BK730" t="str">
        <f t="shared" si="234"/>
        <v/>
      </c>
      <c r="BL730" t="str">
        <f t="shared" si="235"/>
        <v/>
      </c>
      <c r="BM730" t="str">
        <f t="shared" si="236"/>
        <v/>
      </c>
      <c r="BN730" t="str">
        <f t="shared" si="237"/>
        <v/>
      </c>
      <c r="BO730" t="str">
        <f t="shared" si="238"/>
        <v/>
      </c>
      <c r="BP730" t="str">
        <f t="shared" si="239"/>
        <v/>
      </c>
      <c r="BQ730" t="str">
        <f t="shared" si="240"/>
        <v/>
      </c>
      <c r="BR730" t="str">
        <f t="shared" si="241"/>
        <v/>
      </c>
      <c r="BS730" t="str">
        <f t="shared" si="242"/>
        <v/>
      </c>
      <c r="BT730" t="str">
        <f t="shared" si="243"/>
        <v/>
      </c>
      <c r="BU730" t="str">
        <f t="shared" si="244"/>
        <v/>
      </c>
      <c r="BV730" t="str">
        <f t="shared" si="245"/>
        <v/>
      </c>
      <c r="BW730">
        <f t="shared" si="246"/>
        <v>8</v>
      </c>
      <c r="BX730">
        <f t="shared" si="247"/>
        <v>0</v>
      </c>
      <c r="BY730">
        <f t="shared" si="248"/>
        <v>1</v>
      </c>
      <c r="BZ730">
        <f t="shared" si="249"/>
        <v>0</v>
      </c>
      <c r="CA730">
        <f t="shared" si="250"/>
        <v>0</v>
      </c>
      <c r="CB730">
        <f t="shared" si="251"/>
        <v>1</v>
      </c>
    </row>
    <row r="731" spans="1:80" x14ac:dyDescent="0.35">
      <c r="A731">
        <v>4.6576982999999998</v>
      </c>
      <c r="B731">
        <v>2011</v>
      </c>
      <c r="C731">
        <v>75</v>
      </c>
      <c r="D731">
        <v>1</v>
      </c>
      <c r="E731">
        <v>1</v>
      </c>
      <c r="F731">
        <v>3</v>
      </c>
      <c r="G731">
        <v>1</v>
      </c>
      <c r="H731">
        <v>29184</v>
      </c>
      <c r="I731">
        <v>8</v>
      </c>
      <c r="J731">
        <v>1</v>
      </c>
      <c r="K731">
        <v>304808</v>
      </c>
      <c r="L731">
        <v>1</v>
      </c>
      <c r="M731">
        <v>2</v>
      </c>
      <c r="N731">
        <v>20</v>
      </c>
      <c r="O731">
        <v>41072</v>
      </c>
      <c r="P731">
        <v>42843</v>
      </c>
      <c r="Q731">
        <v>4258</v>
      </c>
      <c r="R731">
        <v>41401</v>
      </c>
      <c r="S731">
        <v>4142</v>
      </c>
      <c r="T731" t="s">
        <v>113</v>
      </c>
      <c r="U731">
        <v>27400</v>
      </c>
      <c r="V731">
        <v>4019</v>
      </c>
      <c r="W731">
        <v>42731</v>
      </c>
      <c r="X731">
        <v>4280</v>
      </c>
      <c r="Y731">
        <v>7856</v>
      </c>
      <c r="Z731">
        <v>43320</v>
      </c>
      <c r="AA731">
        <v>43330</v>
      </c>
      <c r="AB731">
        <v>4928</v>
      </c>
      <c r="AC731" t="s">
        <v>98</v>
      </c>
      <c r="AD731">
        <v>3768</v>
      </c>
      <c r="AE731">
        <v>66</v>
      </c>
      <c r="AF731">
        <v>3607</v>
      </c>
      <c r="AG731">
        <v>47</v>
      </c>
      <c r="AH731">
        <v>41</v>
      </c>
      <c r="AI731">
        <v>9920</v>
      </c>
      <c r="AJ731" t="s">
        <v>62</v>
      </c>
      <c r="AK731" t="s">
        <v>62</v>
      </c>
      <c r="AL731" t="s">
        <v>62</v>
      </c>
      <c r="AM731" t="s">
        <v>62</v>
      </c>
      <c r="AN731" t="s">
        <v>62</v>
      </c>
      <c r="AO731" t="s">
        <v>62</v>
      </c>
      <c r="AP731" t="s">
        <v>62</v>
      </c>
      <c r="AQ731" t="s">
        <v>62</v>
      </c>
      <c r="AR731" t="s">
        <v>62</v>
      </c>
      <c r="AS731">
        <v>8</v>
      </c>
      <c r="AT731">
        <v>8</v>
      </c>
      <c r="AU731">
        <v>8</v>
      </c>
      <c r="AV731">
        <v>8</v>
      </c>
      <c r="AW731">
        <v>8</v>
      </c>
      <c r="AX731">
        <v>8</v>
      </c>
      <c r="AY731">
        <v>-99</v>
      </c>
      <c r="AZ731">
        <v>-99</v>
      </c>
      <c r="BA731">
        <v>-99</v>
      </c>
      <c r="BB731">
        <v>-99</v>
      </c>
      <c r="BC731">
        <v>-99</v>
      </c>
      <c r="BD731">
        <v>-99</v>
      </c>
      <c r="BE731">
        <v>-99</v>
      </c>
      <c r="BF731">
        <v>-99</v>
      </c>
      <c r="BG731">
        <v>-99</v>
      </c>
      <c r="BH731">
        <f t="shared" si="231"/>
        <v>8</v>
      </c>
      <c r="BI731" t="str">
        <f t="shared" si="232"/>
        <v/>
      </c>
      <c r="BJ731" t="str">
        <f t="shared" si="233"/>
        <v/>
      </c>
      <c r="BK731" t="str">
        <f t="shared" si="234"/>
        <v/>
      </c>
      <c r="BL731" t="str">
        <f t="shared" si="235"/>
        <v/>
      </c>
      <c r="BM731" t="str">
        <f t="shared" si="236"/>
        <v/>
      </c>
      <c r="BN731" t="str">
        <f t="shared" si="237"/>
        <v/>
      </c>
      <c r="BO731" t="str">
        <f t="shared" si="238"/>
        <v/>
      </c>
      <c r="BP731" t="str">
        <f t="shared" si="239"/>
        <v/>
      </c>
      <c r="BQ731" t="str">
        <f t="shared" si="240"/>
        <v/>
      </c>
      <c r="BR731" t="str">
        <f t="shared" si="241"/>
        <v/>
      </c>
      <c r="BS731" t="str">
        <f t="shared" si="242"/>
        <v/>
      </c>
      <c r="BT731" t="str">
        <f t="shared" si="243"/>
        <v/>
      </c>
      <c r="BU731" t="str">
        <f t="shared" si="244"/>
        <v/>
      </c>
      <c r="BV731" t="str">
        <f t="shared" si="245"/>
        <v/>
      </c>
      <c r="BW731">
        <f t="shared" si="246"/>
        <v>8</v>
      </c>
      <c r="BX731">
        <f t="shared" si="247"/>
        <v>1</v>
      </c>
      <c r="BY731">
        <f t="shared" si="248"/>
        <v>0</v>
      </c>
      <c r="BZ731">
        <f t="shared" si="249"/>
        <v>1</v>
      </c>
      <c r="CA731">
        <f t="shared" si="250"/>
        <v>1</v>
      </c>
      <c r="CB731">
        <f t="shared" si="251"/>
        <v>1</v>
      </c>
    </row>
    <row r="732" spans="1:80" x14ac:dyDescent="0.35">
      <c r="A732">
        <v>4.5922435999999998</v>
      </c>
      <c r="B732">
        <v>2011</v>
      </c>
      <c r="C732">
        <v>75</v>
      </c>
      <c r="D732">
        <v>0</v>
      </c>
      <c r="E732">
        <v>1</v>
      </c>
      <c r="F732">
        <v>3</v>
      </c>
      <c r="G732">
        <v>0</v>
      </c>
      <c r="H732">
        <v>36300</v>
      </c>
      <c r="I732">
        <v>8</v>
      </c>
      <c r="J732">
        <v>1</v>
      </c>
      <c r="K732">
        <v>197453</v>
      </c>
      <c r="L732">
        <v>2</v>
      </c>
      <c r="M732">
        <v>2</v>
      </c>
      <c r="N732">
        <v>5</v>
      </c>
      <c r="O732">
        <v>42823</v>
      </c>
      <c r="P732">
        <v>3812</v>
      </c>
      <c r="Q732">
        <v>4254</v>
      </c>
      <c r="R732">
        <v>99591</v>
      </c>
      <c r="S732">
        <v>5990</v>
      </c>
      <c r="T732">
        <v>2761</v>
      </c>
      <c r="U732">
        <v>5853</v>
      </c>
      <c r="V732">
        <v>40390</v>
      </c>
      <c r="W732">
        <v>4168</v>
      </c>
      <c r="X732">
        <v>41400</v>
      </c>
      <c r="Y732">
        <v>4280</v>
      </c>
      <c r="Z732">
        <v>25000</v>
      </c>
      <c r="AA732">
        <v>57420</v>
      </c>
      <c r="AB732">
        <v>4148</v>
      </c>
      <c r="AC732">
        <v>413</v>
      </c>
      <c r="AD732">
        <v>3768</v>
      </c>
      <c r="AE732">
        <v>3722</v>
      </c>
      <c r="AF732">
        <v>66</v>
      </c>
      <c r="AG732">
        <v>8856</v>
      </c>
      <c r="AH732">
        <v>8853</v>
      </c>
      <c r="AI732">
        <v>8845</v>
      </c>
      <c r="AJ732">
        <v>3607</v>
      </c>
      <c r="AK732">
        <v>48</v>
      </c>
      <c r="AL732">
        <v>41</v>
      </c>
      <c r="AM732">
        <v>9920</v>
      </c>
      <c r="AN732" t="s">
        <v>62</v>
      </c>
      <c r="AO732" t="s">
        <v>62</v>
      </c>
      <c r="AP732" t="s">
        <v>62</v>
      </c>
      <c r="AQ732" t="s">
        <v>62</v>
      </c>
      <c r="AR732" t="s">
        <v>62</v>
      </c>
      <c r="AS732">
        <v>11</v>
      </c>
      <c r="AT732">
        <v>10</v>
      </c>
      <c r="AU732">
        <v>11</v>
      </c>
      <c r="AV732">
        <v>10</v>
      </c>
      <c r="AW732">
        <v>10</v>
      </c>
      <c r="AX732">
        <v>10</v>
      </c>
      <c r="AY732">
        <v>11</v>
      </c>
      <c r="AZ732">
        <v>11</v>
      </c>
      <c r="BA732">
        <v>11</v>
      </c>
      <c r="BB732">
        <v>11</v>
      </c>
      <c r="BC732">
        <v>-99</v>
      </c>
      <c r="BD732">
        <v>-99</v>
      </c>
      <c r="BE732">
        <v>-99</v>
      </c>
      <c r="BF732">
        <v>-99</v>
      </c>
      <c r="BG732">
        <v>-99</v>
      </c>
      <c r="BH732">
        <f t="shared" si="231"/>
        <v>11</v>
      </c>
      <c r="BI732" t="str">
        <f t="shared" si="232"/>
        <v/>
      </c>
      <c r="BJ732" t="str">
        <f t="shared" si="233"/>
        <v/>
      </c>
      <c r="BK732" t="str">
        <f t="shared" si="234"/>
        <v/>
      </c>
      <c r="BL732" t="str">
        <f t="shared" si="235"/>
        <v/>
      </c>
      <c r="BM732" t="str">
        <f t="shared" si="236"/>
        <v/>
      </c>
      <c r="BN732" t="str">
        <f t="shared" si="237"/>
        <v/>
      </c>
      <c r="BO732" t="str">
        <f t="shared" si="238"/>
        <v/>
      </c>
      <c r="BP732" t="str">
        <f t="shared" si="239"/>
        <v/>
      </c>
      <c r="BQ732" t="str">
        <f t="shared" si="240"/>
        <v/>
      </c>
      <c r="BR732" t="str">
        <f t="shared" si="241"/>
        <v/>
      </c>
      <c r="BS732" t="str">
        <f t="shared" si="242"/>
        <v/>
      </c>
      <c r="BT732" t="str">
        <f t="shared" si="243"/>
        <v/>
      </c>
      <c r="BU732" t="str">
        <f t="shared" si="244"/>
        <v/>
      </c>
      <c r="BV732" t="str">
        <f t="shared" si="245"/>
        <v/>
      </c>
      <c r="BW732">
        <f t="shared" si="246"/>
        <v>11</v>
      </c>
      <c r="BX732">
        <f t="shared" si="247"/>
        <v>1</v>
      </c>
      <c r="BY732">
        <f t="shared" si="248"/>
        <v>0</v>
      </c>
      <c r="BZ732">
        <f t="shared" si="249"/>
        <v>0</v>
      </c>
      <c r="CA732">
        <f t="shared" si="250"/>
        <v>0</v>
      </c>
      <c r="CB732">
        <f t="shared" si="251"/>
        <v>1</v>
      </c>
    </row>
    <row r="733" spans="1:80" x14ac:dyDescent="0.35">
      <c r="A733">
        <v>5.1214389999999996</v>
      </c>
      <c r="B733">
        <v>2008</v>
      </c>
      <c r="C733">
        <v>76</v>
      </c>
      <c r="D733">
        <v>0</v>
      </c>
      <c r="E733">
        <v>3</v>
      </c>
      <c r="F733">
        <v>-9</v>
      </c>
      <c r="G733">
        <v>0</v>
      </c>
      <c r="H733">
        <v>18007</v>
      </c>
      <c r="I733">
        <v>5</v>
      </c>
      <c r="J733">
        <v>1</v>
      </c>
      <c r="K733">
        <v>142973</v>
      </c>
      <c r="L733">
        <v>3</v>
      </c>
      <c r="M733">
        <v>3</v>
      </c>
      <c r="N733">
        <v>5</v>
      </c>
      <c r="O733">
        <v>41011</v>
      </c>
      <c r="P733">
        <v>51881</v>
      </c>
      <c r="Q733">
        <v>5849</v>
      </c>
      <c r="R733">
        <v>389</v>
      </c>
      <c r="S733">
        <v>4271</v>
      </c>
      <c r="T733">
        <v>70703</v>
      </c>
      <c r="U733">
        <v>2875</v>
      </c>
      <c r="V733">
        <v>3481</v>
      </c>
      <c r="W733">
        <v>5789</v>
      </c>
      <c r="X733">
        <v>99592</v>
      </c>
      <c r="Y733">
        <v>78552</v>
      </c>
      <c r="Z733">
        <v>40390</v>
      </c>
      <c r="AA733">
        <v>5859</v>
      </c>
      <c r="AB733">
        <v>4476</v>
      </c>
      <c r="AC733">
        <v>25000</v>
      </c>
      <c r="AD733">
        <v>3768</v>
      </c>
      <c r="AE733">
        <v>8856</v>
      </c>
      <c r="AF733">
        <v>66</v>
      </c>
      <c r="AG733">
        <v>9604</v>
      </c>
      <c r="AH733">
        <v>9672</v>
      </c>
      <c r="AI733">
        <v>3995</v>
      </c>
      <c r="AJ733">
        <v>9904</v>
      </c>
      <c r="AK733">
        <v>9905</v>
      </c>
      <c r="AL733">
        <v>9907</v>
      </c>
      <c r="AM733">
        <v>3607</v>
      </c>
      <c r="AN733">
        <v>40</v>
      </c>
      <c r="AO733">
        <v>47</v>
      </c>
      <c r="AP733" t="s">
        <v>62</v>
      </c>
      <c r="AQ733" t="s">
        <v>62</v>
      </c>
      <c r="AR733" t="s">
        <v>62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11</v>
      </c>
      <c r="AZ733">
        <v>11</v>
      </c>
      <c r="BA733">
        <v>11</v>
      </c>
      <c r="BB733">
        <v>0</v>
      </c>
      <c r="BC733">
        <v>0</v>
      </c>
      <c r="BD733">
        <v>0</v>
      </c>
      <c r="BE733">
        <v>-99</v>
      </c>
      <c r="BF733">
        <v>-99</v>
      </c>
      <c r="BG733">
        <v>-99</v>
      </c>
      <c r="BH733">
        <f t="shared" si="231"/>
        <v>0</v>
      </c>
      <c r="BI733" t="str">
        <f t="shared" si="232"/>
        <v/>
      </c>
      <c r="BJ733" t="str">
        <f t="shared" si="233"/>
        <v/>
      </c>
      <c r="BK733" t="str">
        <f t="shared" si="234"/>
        <v/>
      </c>
      <c r="BL733" t="str">
        <f t="shared" si="235"/>
        <v/>
      </c>
      <c r="BM733" t="str">
        <f t="shared" si="236"/>
        <v/>
      </c>
      <c r="BN733" t="str">
        <f t="shared" si="237"/>
        <v/>
      </c>
      <c r="BO733" t="str">
        <f t="shared" si="238"/>
        <v/>
      </c>
      <c r="BP733" t="str">
        <f t="shared" si="239"/>
        <v/>
      </c>
      <c r="BQ733" t="str">
        <f t="shared" si="240"/>
        <v/>
      </c>
      <c r="BR733" t="str">
        <f t="shared" si="241"/>
        <v/>
      </c>
      <c r="BS733" t="str">
        <f t="shared" si="242"/>
        <v/>
      </c>
      <c r="BT733" t="str">
        <f t="shared" si="243"/>
        <v/>
      </c>
      <c r="BU733" t="str">
        <f t="shared" si="244"/>
        <v/>
      </c>
      <c r="BV733" t="str">
        <f t="shared" si="245"/>
        <v/>
      </c>
      <c r="BW733">
        <f t="shared" si="246"/>
        <v>0</v>
      </c>
      <c r="BX733">
        <f t="shared" si="247"/>
        <v>1</v>
      </c>
      <c r="BY733">
        <f t="shared" si="248"/>
        <v>0</v>
      </c>
      <c r="BZ733">
        <f t="shared" si="249"/>
        <v>1</v>
      </c>
      <c r="CA733">
        <f t="shared" si="250"/>
        <v>1</v>
      </c>
      <c r="CB733">
        <f t="shared" si="251"/>
        <v>0</v>
      </c>
    </row>
    <row r="734" spans="1:80" x14ac:dyDescent="0.35">
      <c r="A734">
        <v>5.1214389999999996</v>
      </c>
      <c r="B734">
        <v>2008</v>
      </c>
      <c r="C734">
        <v>76</v>
      </c>
      <c r="D734">
        <v>0</v>
      </c>
      <c r="E734">
        <v>1</v>
      </c>
      <c r="F734">
        <v>3</v>
      </c>
      <c r="G734">
        <v>0</v>
      </c>
      <c r="H734">
        <v>29072</v>
      </c>
      <c r="I734">
        <v>7</v>
      </c>
      <c r="J734">
        <v>1</v>
      </c>
      <c r="K734">
        <v>191810</v>
      </c>
      <c r="L734">
        <v>4</v>
      </c>
      <c r="M734">
        <v>1</v>
      </c>
      <c r="N734">
        <v>1</v>
      </c>
      <c r="O734">
        <v>41401</v>
      </c>
      <c r="P734">
        <v>42823</v>
      </c>
      <c r="Q734">
        <v>5849</v>
      </c>
      <c r="R734">
        <v>262</v>
      </c>
      <c r="S734">
        <v>78551</v>
      </c>
      <c r="T734">
        <v>42741</v>
      </c>
      <c r="U734">
        <v>5185</v>
      </c>
      <c r="V734">
        <v>5990</v>
      </c>
      <c r="W734">
        <v>2851</v>
      </c>
      <c r="X734">
        <v>845</v>
      </c>
      <c r="Y734">
        <v>4259</v>
      </c>
      <c r="Z734">
        <v>4240</v>
      </c>
      <c r="AA734">
        <v>51889</v>
      </c>
      <c r="AB734">
        <v>4280</v>
      </c>
      <c r="AC734">
        <v>28984</v>
      </c>
      <c r="AD734">
        <v>3512</v>
      </c>
      <c r="AE734">
        <v>3768</v>
      </c>
      <c r="AF734">
        <v>3613</v>
      </c>
      <c r="AG734">
        <v>9904</v>
      </c>
      <c r="AH734">
        <v>9974</v>
      </c>
      <c r="AI734">
        <v>17</v>
      </c>
      <c r="AJ734">
        <v>9744</v>
      </c>
      <c r="AK734">
        <v>9907</v>
      </c>
      <c r="AL734" t="s">
        <v>62</v>
      </c>
      <c r="AM734" t="s">
        <v>62</v>
      </c>
      <c r="AN734" t="s">
        <v>62</v>
      </c>
      <c r="AO734" t="s">
        <v>62</v>
      </c>
      <c r="AP734" t="s">
        <v>62</v>
      </c>
      <c r="AQ734" t="s">
        <v>62</v>
      </c>
      <c r="AR734" t="s">
        <v>62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4</v>
      </c>
      <c r="AZ734">
        <v>0</v>
      </c>
      <c r="BA734">
        <v>-99</v>
      </c>
      <c r="BB734">
        <v>-99</v>
      </c>
      <c r="BC734">
        <v>-99</v>
      </c>
      <c r="BD734">
        <v>-99</v>
      </c>
      <c r="BE734">
        <v>-99</v>
      </c>
      <c r="BF734">
        <v>-99</v>
      </c>
      <c r="BG734">
        <v>-99</v>
      </c>
      <c r="BH734" t="str">
        <f t="shared" si="231"/>
        <v/>
      </c>
      <c r="BI734">
        <f t="shared" si="232"/>
        <v>0</v>
      </c>
      <c r="BJ734" t="str">
        <f t="shared" si="233"/>
        <v/>
      </c>
      <c r="BK734" t="str">
        <f t="shared" si="234"/>
        <v/>
      </c>
      <c r="BL734" t="str">
        <f t="shared" si="235"/>
        <v/>
      </c>
      <c r="BM734" t="str">
        <f t="shared" si="236"/>
        <v/>
      </c>
      <c r="BN734" t="str">
        <f t="shared" si="237"/>
        <v/>
      </c>
      <c r="BO734" t="str">
        <f t="shared" si="238"/>
        <v/>
      </c>
      <c r="BP734" t="str">
        <f t="shared" si="239"/>
        <v/>
      </c>
      <c r="BQ734" t="str">
        <f t="shared" si="240"/>
        <v/>
      </c>
      <c r="BR734" t="str">
        <f t="shared" si="241"/>
        <v/>
      </c>
      <c r="BS734" t="str">
        <f t="shared" si="242"/>
        <v/>
      </c>
      <c r="BT734" t="str">
        <f t="shared" si="243"/>
        <v/>
      </c>
      <c r="BU734" t="str">
        <f t="shared" si="244"/>
        <v/>
      </c>
      <c r="BV734" t="str">
        <f t="shared" si="245"/>
        <v/>
      </c>
      <c r="BW734">
        <f t="shared" si="246"/>
        <v>0</v>
      </c>
      <c r="BX734">
        <f t="shared" si="247"/>
        <v>0</v>
      </c>
      <c r="BY734">
        <f t="shared" si="248"/>
        <v>1</v>
      </c>
      <c r="BZ734">
        <f t="shared" si="249"/>
        <v>0</v>
      </c>
      <c r="CA734">
        <f t="shared" si="250"/>
        <v>0</v>
      </c>
      <c r="CB734">
        <f t="shared" si="251"/>
        <v>1</v>
      </c>
    </row>
    <row r="735" spans="1:80" x14ac:dyDescent="0.35">
      <c r="A735">
        <v>5.4076288999999997</v>
      </c>
      <c r="B735">
        <v>2009</v>
      </c>
      <c r="C735">
        <v>76</v>
      </c>
      <c r="D735">
        <v>0</v>
      </c>
      <c r="E735">
        <v>1</v>
      </c>
      <c r="F735">
        <v>-9</v>
      </c>
      <c r="G735">
        <v>0</v>
      </c>
      <c r="H735">
        <v>12150</v>
      </c>
      <c r="I735">
        <v>4</v>
      </c>
      <c r="J735">
        <v>3</v>
      </c>
      <c r="K735">
        <v>165754</v>
      </c>
      <c r="L735">
        <v>1</v>
      </c>
      <c r="M735">
        <v>1</v>
      </c>
      <c r="N735">
        <v>1</v>
      </c>
      <c r="O735">
        <v>41011</v>
      </c>
      <c r="P735">
        <v>78551</v>
      </c>
      <c r="Q735">
        <v>4168</v>
      </c>
      <c r="R735">
        <v>4589</v>
      </c>
      <c r="S735">
        <v>4280</v>
      </c>
      <c r="T735">
        <v>2767</v>
      </c>
      <c r="U735">
        <v>4254</v>
      </c>
      <c r="V735">
        <v>2762</v>
      </c>
      <c r="W735">
        <v>2768</v>
      </c>
      <c r="X735">
        <v>51881</v>
      </c>
      <c r="Y735">
        <v>28984</v>
      </c>
      <c r="Z735">
        <v>41401</v>
      </c>
      <c r="AA735">
        <v>570</v>
      </c>
      <c r="AB735">
        <v>42731</v>
      </c>
      <c r="AC735">
        <v>5845</v>
      </c>
      <c r="AD735">
        <v>3762</v>
      </c>
      <c r="AE735">
        <v>3958</v>
      </c>
      <c r="AF735">
        <v>9604</v>
      </c>
      <c r="AG735">
        <v>3768</v>
      </c>
      <c r="AH735">
        <v>8853</v>
      </c>
      <c r="AI735">
        <v>3723</v>
      </c>
      <c r="AJ735">
        <v>8848</v>
      </c>
      <c r="AK735">
        <v>8872</v>
      </c>
      <c r="AL735">
        <v>3891</v>
      </c>
      <c r="AM735">
        <v>9905</v>
      </c>
      <c r="AN735">
        <v>3899</v>
      </c>
      <c r="AO735">
        <v>9907</v>
      </c>
      <c r="AP735">
        <v>9904</v>
      </c>
      <c r="AQ735">
        <v>8856</v>
      </c>
      <c r="AR735">
        <v>3764</v>
      </c>
      <c r="AS735">
        <v>1</v>
      </c>
      <c r="AT735">
        <v>1</v>
      </c>
      <c r="AU735">
        <v>1</v>
      </c>
      <c r="AV735">
        <v>0</v>
      </c>
      <c r="AW735">
        <v>0</v>
      </c>
      <c r="AX735">
        <v>0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E735">
        <v>1</v>
      </c>
      <c r="BF735">
        <v>0</v>
      </c>
      <c r="BG735">
        <v>1</v>
      </c>
      <c r="BH735" t="str">
        <f t="shared" si="231"/>
        <v/>
      </c>
      <c r="BI735" t="str">
        <f t="shared" si="232"/>
        <v/>
      </c>
      <c r="BJ735" t="str">
        <f t="shared" si="233"/>
        <v/>
      </c>
      <c r="BK735">
        <f t="shared" si="234"/>
        <v>0</v>
      </c>
      <c r="BL735" t="str">
        <f t="shared" si="235"/>
        <v/>
      </c>
      <c r="BM735" t="str">
        <f t="shared" si="236"/>
        <v/>
      </c>
      <c r="BN735" t="str">
        <f t="shared" si="237"/>
        <v/>
      </c>
      <c r="BO735" t="str">
        <f t="shared" si="238"/>
        <v/>
      </c>
      <c r="BP735" t="str">
        <f t="shared" si="239"/>
        <v/>
      </c>
      <c r="BQ735" t="str">
        <f t="shared" si="240"/>
        <v/>
      </c>
      <c r="BR735" t="str">
        <f t="shared" si="241"/>
        <v/>
      </c>
      <c r="BS735" t="str">
        <f t="shared" si="242"/>
        <v/>
      </c>
      <c r="BT735" t="str">
        <f t="shared" si="243"/>
        <v/>
      </c>
      <c r="BU735" t="str">
        <f t="shared" si="244"/>
        <v/>
      </c>
      <c r="BV735" t="str">
        <f t="shared" si="245"/>
        <v/>
      </c>
      <c r="BW735">
        <f t="shared" si="246"/>
        <v>0</v>
      </c>
      <c r="BX735">
        <f t="shared" si="247"/>
        <v>0</v>
      </c>
      <c r="BY735">
        <f t="shared" si="248"/>
        <v>1</v>
      </c>
      <c r="BZ735">
        <f t="shared" si="249"/>
        <v>1</v>
      </c>
      <c r="CA735">
        <f t="shared" si="250"/>
        <v>1</v>
      </c>
      <c r="CB735">
        <f t="shared" si="251"/>
        <v>1</v>
      </c>
    </row>
    <row r="736" spans="1:80" x14ac:dyDescent="0.35">
      <c r="A736">
        <v>4.6981218</v>
      </c>
      <c r="B736">
        <v>2009</v>
      </c>
      <c r="C736">
        <v>76</v>
      </c>
      <c r="D736">
        <v>0</v>
      </c>
      <c r="E736">
        <v>1</v>
      </c>
      <c r="F736">
        <v>3</v>
      </c>
      <c r="G736">
        <v>0</v>
      </c>
      <c r="H736">
        <v>17034</v>
      </c>
      <c r="I736">
        <v>9</v>
      </c>
      <c r="J736">
        <v>1</v>
      </c>
      <c r="K736">
        <v>197839</v>
      </c>
      <c r="L736">
        <v>3</v>
      </c>
      <c r="M736">
        <v>1</v>
      </c>
      <c r="N736">
        <v>1</v>
      </c>
      <c r="O736">
        <v>41071</v>
      </c>
      <c r="P736">
        <v>42823</v>
      </c>
      <c r="Q736">
        <v>41402</v>
      </c>
      <c r="R736">
        <v>4280</v>
      </c>
      <c r="S736">
        <v>4148</v>
      </c>
      <c r="T736" t="s">
        <v>61</v>
      </c>
      <c r="U736" t="s">
        <v>61</v>
      </c>
      <c r="V736" t="s">
        <v>61</v>
      </c>
      <c r="W736" t="s">
        <v>61</v>
      </c>
      <c r="X736" t="s">
        <v>61</v>
      </c>
      <c r="Y736" t="s">
        <v>61</v>
      </c>
      <c r="Z736" t="s">
        <v>61</v>
      </c>
      <c r="AA736" t="s">
        <v>61</v>
      </c>
      <c r="AB736" t="s">
        <v>61</v>
      </c>
      <c r="AC736" t="s">
        <v>61</v>
      </c>
      <c r="AD736">
        <v>3768</v>
      </c>
      <c r="AE736">
        <v>3722</v>
      </c>
      <c r="AF736">
        <v>66</v>
      </c>
      <c r="AG736">
        <v>8853</v>
      </c>
      <c r="AH736">
        <v>8842</v>
      </c>
      <c r="AI736">
        <v>8856</v>
      </c>
      <c r="AJ736">
        <v>9744</v>
      </c>
      <c r="AK736">
        <v>3606</v>
      </c>
      <c r="AL736">
        <v>47</v>
      </c>
      <c r="AM736">
        <v>40</v>
      </c>
      <c r="AN736" t="s">
        <v>62</v>
      </c>
      <c r="AO736" t="s">
        <v>62</v>
      </c>
      <c r="AP736" t="s">
        <v>62</v>
      </c>
      <c r="AQ736" t="s">
        <v>62</v>
      </c>
      <c r="AR736" t="s">
        <v>62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1</v>
      </c>
      <c r="AZ736">
        <v>1</v>
      </c>
      <c r="BA736">
        <v>1</v>
      </c>
      <c r="BB736">
        <v>1</v>
      </c>
      <c r="BC736">
        <v>-99</v>
      </c>
      <c r="BD736">
        <v>-99</v>
      </c>
      <c r="BE736">
        <v>-99</v>
      </c>
      <c r="BF736">
        <v>-99</v>
      </c>
      <c r="BG736">
        <v>-99</v>
      </c>
      <c r="BH736">
        <f t="shared" si="231"/>
        <v>0</v>
      </c>
      <c r="BI736" t="str">
        <f t="shared" si="232"/>
        <v/>
      </c>
      <c r="BJ736" t="str">
        <f t="shared" si="233"/>
        <v/>
      </c>
      <c r="BK736" t="str">
        <f t="shared" si="234"/>
        <v/>
      </c>
      <c r="BL736" t="str">
        <f t="shared" si="235"/>
        <v/>
      </c>
      <c r="BM736" t="str">
        <f t="shared" si="236"/>
        <v/>
      </c>
      <c r="BN736" t="str">
        <f t="shared" si="237"/>
        <v/>
      </c>
      <c r="BO736" t="str">
        <f t="shared" si="238"/>
        <v/>
      </c>
      <c r="BP736" t="str">
        <f t="shared" si="239"/>
        <v/>
      </c>
      <c r="BQ736" t="str">
        <f t="shared" si="240"/>
        <v/>
      </c>
      <c r="BR736" t="str">
        <f t="shared" si="241"/>
        <v/>
      </c>
      <c r="BS736" t="str">
        <f t="shared" si="242"/>
        <v/>
      </c>
      <c r="BT736" t="str">
        <f t="shared" si="243"/>
        <v/>
      </c>
      <c r="BU736" t="str">
        <f t="shared" si="244"/>
        <v/>
      </c>
      <c r="BV736" t="str">
        <f t="shared" si="245"/>
        <v/>
      </c>
      <c r="BW736">
        <f t="shared" si="246"/>
        <v>0</v>
      </c>
      <c r="BX736">
        <f t="shared" si="247"/>
        <v>1</v>
      </c>
      <c r="BY736">
        <f t="shared" si="248"/>
        <v>0</v>
      </c>
      <c r="BZ736">
        <f t="shared" si="249"/>
        <v>1</v>
      </c>
      <c r="CA736">
        <f t="shared" si="250"/>
        <v>1</v>
      </c>
      <c r="CB736">
        <f t="shared" si="251"/>
        <v>1</v>
      </c>
    </row>
    <row r="737" spans="1:80" x14ac:dyDescent="0.35">
      <c r="A737">
        <v>4.6981218</v>
      </c>
      <c r="B737">
        <v>2009</v>
      </c>
      <c r="C737">
        <v>76</v>
      </c>
      <c r="D737">
        <v>0</v>
      </c>
      <c r="E737">
        <v>1</v>
      </c>
      <c r="F737">
        <v>-9</v>
      </c>
      <c r="G737">
        <v>1</v>
      </c>
      <c r="H737">
        <v>19139</v>
      </c>
      <c r="I737">
        <v>11</v>
      </c>
      <c r="J737">
        <v>1</v>
      </c>
      <c r="K737">
        <v>311708</v>
      </c>
      <c r="L737">
        <v>3</v>
      </c>
      <c r="M737">
        <v>2</v>
      </c>
      <c r="N737">
        <v>5</v>
      </c>
      <c r="O737">
        <v>41091</v>
      </c>
      <c r="P737">
        <v>42741</v>
      </c>
      <c r="Q737">
        <v>51881</v>
      </c>
      <c r="R737">
        <v>78551</v>
      </c>
      <c r="S737">
        <v>5070</v>
      </c>
      <c r="T737">
        <v>34830</v>
      </c>
      <c r="U737">
        <v>4275</v>
      </c>
      <c r="V737">
        <v>48282</v>
      </c>
      <c r="W737" t="s">
        <v>115</v>
      </c>
      <c r="X737">
        <v>2764</v>
      </c>
      <c r="Y737">
        <v>41402</v>
      </c>
      <c r="Z737">
        <v>41401</v>
      </c>
      <c r="AA737">
        <v>2724</v>
      </c>
      <c r="AB737">
        <v>4019</v>
      </c>
      <c r="AC737">
        <v>2449</v>
      </c>
      <c r="AD737">
        <v>3768</v>
      </c>
      <c r="AE737">
        <v>3722</v>
      </c>
      <c r="AF737">
        <v>66</v>
      </c>
      <c r="AG737">
        <v>8853</v>
      </c>
      <c r="AH737">
        <v>3606</v>
      </c>
      <c r="AI737">
        <v>46</v>
      </c>
      <c r="AJ737">
        <v>40</v>
      </c>
      <c r="AK737">
        <v>8856</v>
      </c>
      <c r="AL737">
        <v>3897</v>
      </c>
      <c r="AM737">
        <v>9960</v>
      </c>
      <c r="AN737">
        <v>3893</v>
      </c>
      <c r="AO737">
        <v>9604</v>
      </c>
      <c r="AP737">
        <v>9672</v>
      </c>
      <c r="AQ737" t="s">
        <v>62</v>
      </c>
      <c r="AR737" t="s">
        <v>62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7</v>
      </c>
      <c r="BB737">
        <v>0</v>
      </c>
      <c r="BC737">
        <v>3</v>
      </c>
      <c r="BD737">
        <v>0</v>
      </c>
      <c r="BE737">
        <v>0</v>
      </c>
      <c r="BF737">
        <v>-99</v>
      </c>
      <c r="BG737">
        <v>-99</v>
      </c>
      <c r="BH737">
        <f t="shared" si="231"/>
        <v>0</v>
      </c>
      <c r="BI737" t="str">
        <f t="shared" si="232"/>
        <v/>
      </c>
      <c r="BJ737" t="str">
        <f t="shared" si="233"/>
        <v/>
      </c>
      <c r="BK737" t="str">
        <f t="shared" si="234"/>
        <v/>
      </c>
      <c r="BL737" t="str">
        <f t="shared" si="235"/>
        <v/>
      </c>
      <c r="BM737" t="str">
        <f t="shared" si="236"/>
        <v/>
      </c>
      <c r="BN737" t="str">
        <f t="shared" si="237"/>
        <v/>
      </c>
      <c r="BO737" t="str">
        <f t="shared" si="238"/>
        <v/>
      </c>
      <c r="BP737" t="str">
        <f t="shared" si="239"/>
        <v/>
      </c>
      <c r="BQ737" t="str">
        <f t="shared" si="240"/>
        <v/>
      </c>
      <c r="BR737" t="str">
        <f t="shared" si="241"/>
        <v/>
      </c>
      <c r="BS737" t="str">
        <f t="shared" si="242"/>
        <v/>
      </c>
      <c r="BT737" t="str">
        <f t="shared" si="243"/>
        <v/>
      </c>
      <c r="BU737" t="str">
        <f t="shared" si="244"/>
        <v/>
      </c>
      <c r="BV737" t="str">
        <f t="shared" si="245"/>
        <v/>
      </c>
      <c r="BW737">
        <f t="shared" si="246"/>
        <v>0</v>
      </c>
      <c r="BX737">
        <f t="shared" si="247"/>
        <v>1</v>
      </c>
      <c r="BY737">
        <f t="shared" si="248"/>
        <v>1</v>
      </c>
      <c r="BZ737">
        <f t="shared" si="249"/>
        <v>1</v>
      </c>
      <c r="CA737">
        <f t="shared" si="250"/>
        <v>1</v>
      </c>
      <c r="CB737">
        <f t="shared" si="251"/>
        <v>0</v>
      </c>
    </row>
    <row r="738" spans="1:80" x14ac:dyDescent="0.35">
      <c r="A738">
        <v>5.4076288999999997</v>
      </c>
      <c r="B738">
        <v>2009</v>
      </c>
      <c r="C738">
        <v>76</v>
      </c>
      <c r="D738">
        <v>0</v>
      </c>
      <c r="E738">
        <v>1</v>
      </c>
      <c r="F738">
        <v>3</v>
      </c>
      <c r="G738">
        <v>0</v>
      </c>
      <c r="H738">
        <v>24074</v>
      </c>
      <c r="I738">
        <v>1</v>
      </c>
      <c r="J738">
        <v>1</v>
      </c>
      <c r="K738">
        <v>44459</v>
      </c>
      <c r="L738">
        <v>3</v>
      </c>
      <c r="M738">
        <v>1</v>
      </c>
      <c r="N738">
        <v>1</v>
      </c>
      <c r="O738">
        <v>42291</v>
      </c>
      <c r="P738">
        <v>44322</v>
      </c>
      <c r="Q738">
        <v>5185</v>
      </c>
      <c r="R738">
        <v>42821</v>
      </c>
      <c r="S738">
        <v>78551</v>
      </c>
      <c r="T738">
        <v>42732</v>
      </c>
      <c r="U738">
        <v>4820</v>
      </c>
      <c r="V738">
        <v>42731</v>
      </c>
      <c r="W738">
        <v>53140</v>
      </c>
      <c r="X738">
        <v>4254</v>
      </c>
      <c r="Y738">
        <v>99609</v>
      </c>
      <c r="Z738">
        <v>99674</v>
      </c>
      <c r="AA738">
        <v>99739</v>
      </c>
      <c r="AB738">
        <v>5990</v>
      </c>
      <c r="AC738">
        <v>45342</v>
      </c>
      <c r="AD738">
        <v>3766</v>
      </c>
      <c r="AE738">
        <v>3768</v>
      </c>
      <c r="AF738">
        <v>3925</v>
      </c>
      <c r="AG738">
        <v>3886</v>
      </c>
      <c r="AH738">
        <v>8314</v>
      </c>
      <c r="AI738">
        <v>3764</v>
      </c>
      <c r="AJ738">
        <v>3956</v>
      </c>
      <c r="AK738">
        <v>3950</v>
      </c>
      <c r="AL738">
        <v>3766</v>
      </c>
      <c r="AM738">
        <v>9744</v>
      </c>
      <c r="AN738">
        <v>9920</v>
      </c>
      <c r="AO738">
        <v>9971</v>
      </c>
      <c r="AP738">
        <v>9906</v>
      </c>
      <c r="AQ738">
        <v>9905</v>
      </c>
      <c r="AR738">
        <v>9904</v>
      </c>
      <c r="AS738">
        <v>20</v>
      </c>
      <c r="AT738">
        <v>0</v>
      </c>
      <c r="AU738">
        <v>2</v>
      </c>
      <c r="AV738">
        <v>2</v>
      </c>
      <c r="AW738">
        <v>2</v>
      </c>
      <c r="AX738">
        <v>17</v>
      </c>
      <c r="AY738">
        <v>17</v>
      </c>
      <c r="AZ738">
        <v>1</v>
      </c>
      <c r="BA738">
        <v>1</v>
      </c>
      <c r="BB738">
        <v>0</v>
      </c>
      <c r="BC738">
        <v>1</v>
      </c>
      <c r="BD738">
        <v>8</v>
      </c>
      <c r="BE738">
        <v>20</v>
      </c>
      <c r="BF738">
        <v>20</v>
      </c>
      <c r="BG738">
        <v>2</v>
      </c>
      <c r="BH738" t="str">
        <f t="shared" si="231"/>
        <v/>
      </c>
      <c r="BI738">
        <f t="shared" si="232"/>
        <v>0</v>
      </c>
      <c r="BJ738" t="str">
        <f t="shared" si="233"/>
        <v/>
      </c>
      <c r="BK738" t="str">
        <f t="shared" si="234"/>
        <v/>
      </c>
      <c r="BL738" t="str">
        <f t="shared" si="235"/>
        <v/>
      </c>
      <c r="BM738" t="str">
        <f t="shared" si="236"/>
        <v/>
      </c>
      <c r="BN738" t="str">
        <f t="shared" si="237"/>
        <v/>
      </c>
      <c r="BO738" t="str">
        <f t="shared" si="238"/>
        <v/>
      </c>
      <c r="BP738" t="str">
        <f t="shared" si="239"/>
        <v/>
      </c>
      <c r="BQ738" t="str">
        <f t="shared" si="240"/>
        <v/>
      </c>
      <c r="BR738" t="str">
        <f t="shared" si="241"/>
        <v/>
      </c>
      <c r="BS738" t="str">
        <f t="shared" si="242"/>
        <v/>
      </c>
      <c r="BT738" t="str">
        <f t="shared" si="243"/>
        <v/>
      </c>
      <c r="BU738" t="str">
        <f t="shared" si="244"/>
        <v/>
      </c>
      <c r="BV738" t="str">
        <f t="shared" si="245"/>
        <v/>
      </c>
      <c r="BW738">
        <f t="shared" si="246"/>
        <v>0</v>
      </c>
      <c r="BX738">
        <f t="shared" si="247"/>
        <v>0</v>
      </c>
      <c r="BY738">
        <f t="shared" si="248"/>
        <v>1</v>
      </c>
      <c r="BZ738">
        <f t="shared" si="249"/>
        <v>0</v>
      </c>
      <c r="CA738">
        <f t="shared" si="250"/>
        <v>0</v>
      </c>
      <c r="CB738">
        <f t="shared" si="251"/>
        <v>0</v>
      </c>
    </row>
    <row r="739" spans="1:80" x14ac:dyDescent="0.35">
      <c r="A739">
        <v>5.6621094999999997</v>
      </c>
      <c r="B739">
        <v>2009</v>
      </c>
      <c r="C739">
        <v>76</v>
      </c>
      <c r="D739">
        <v>0</v>
      </c>
      <c r="E739">
        <v>1</v>
      </c>
      <c r="F739">
        <v>3</v>
      </c>
      <c r="G739">
        <v>0</v>
      </c>
      <c r="H739">
        <v>36188</v>
      </c>
      <c r="I739">
        <v>2</v>
      </c>
      <c r="J739">
        <v>1</v>
      </c>
      <c r="K739">
        <v>115323</v>
      </c>
      <c r="L739">
        <v>4</v>
      </c>
      <c r="M739">
        <v>1</v>
      </c>
      <c r="N739">
        <v>1</v>
      </c>
      <c r="O739">
        <v>41401</v>
      </c>
      <c r="P739">
        <v>4281</v>
      </c>
      <c r="Q739">
        <v>496</v>
      </c>
      <c r="R739">
        <v>412</v>
      </c>
      <c r="S739" t="s">
        <v>118</v>
      </c>
      <c r="T739" t="s">
        <v>75</v>
      </c>
      <c r="U739">
        <v>4019</v>
      </c>
      <c r="V739">
        <v>4439</v>
      </c>
      <c r="W739">
        <v>25000</v>
      </c>
      <c r="X739">
        <v>4148</v>
      </c>
      <c r="Y739" t="s">
        <v>61</v>
      </c>
      <c r="Z739" t="s">
        <v>61</v>
      </c>
      <c r="AA739" t="s">
        <v>61</v>
      </c>
      <c r="AB739" t="s">
        <v>61</v>
      </c>
      <c r="AC739" t="s">
        <v>61</v>
      </c>
      <c r="AD739">
        <v>3768</v>
      </c>
      <c r="AE739">
        <v>3723</v>
      </c>
      <c r="AF739">
        <v>66</v>
      </c>
      <c r="AG739">
        <v>47</v>
      </c>
      <c r="AH739">
        <v>40</v>
      </c>
      <c r="AI739">
        <v>3607</v>
      </c>
      <c r="AJ739" t="s">
        <v>62</v>
      </c>
      <c r="AK739" t="s">
        <v>62</v>
      </c>
      <c r="AL739" t="s">
        <v>62</v>
      </c>
      <c r="AM739" t="s">
        <v>62</v>
      </c>
      <c r="AN739" t="s">
        <v>62</v>
      </c>
      <c r="AO739" t="s">
        <v>62</v>
      </c>
      <c r="AP739" t="s">
        <v>62</v>
      </c>
      <c r="AQ739" t="s">
        <v>62</v>
      </c>
      <c r="AR739" t="s">
        <v>62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-99</v>
      </c>
      <c r="AZ739">
        <v>-99</v>
      </c>
      <c r="BA739">
        <v>-99</v>
      </c>
      <c r="BB739">
        <v>-99</v>
      </c>
      <c r="BC739">
        <v>-99</v>
      </c>
      <c r="BD739">
        <v>-99</v>
      </c>
      <c r="BE739">
        <v>-99</v>
      </c>
      <c r="BF739">
        <v>-99</v>
      </c>
      <c r="BG739">
        <v>-99</v>
      </c>
      <c r="BH739">
        <f t="shared" si="231"/>
        <v>0</v>
      </c>
      <c r="BI739" t="str">
        <f t="shared" si="232"/>
        <v/>
      </c>
      <c r="BJ739" t="str">
        <f t="shared" si="233"/>
        <v/>
      </c>
      <c r="BK739" t="str">
        <f t="shared" si="234"/>
        <v/>
      </c>
      <c r="BL739" t="str">
        <f t="shared" si="235"/>
        <v/>
      </c>
      <c r="BM739" t="str">
        <f t="shared" si="236"/>
        <v/>
      </c>
      <c r="BN739" t="str">
        <f t="shared" si="237"/>
        <v/>
      </c>
      <c r="BO739" t="str">
        <f t="shared" si="238"/>
        <v/>
      </c>
      <c r="BP739" t="str">
        <f t="shared" si="239"/>
        <v/>
      </c>
      <c r="BQ739" t="str">
        <f t="shared" si="240"/>
        <v/>
      </c>
      <c r="BR739" t="str">
        <f t="shared" si="241"/>
        <v/>
      </c>
      <c r="BS739" t="str">
        <f t="shared" si="242"/>
        <v/>
      </c>
      <c r="BT739" t="str">
        <f t="shared" si="243"/>
        <v/>
      </c>
      <c r="BU739" t="str">
        <f t="shared" si="244"/>
        <v/>
      </c>
      <c r="BV739" t="str">
        <f t="shared" si="245"/>
        <v/>
      </c>
      <c r="BW739">
        <f t="shared" si="246"/>
        <v>0</v>
      </c>
      <c r="BX739">
        <f t="shared" si="247"/>
        <v>1</v>
      </c>
      <c r="BY739">
        <f t="shared" si="248"/>
        <v>0</v>
      </c>
      <c r="BZ739">
        <f t="shared" si="249"/>
        <v>0</v>
      </c>
      <c r="CA739">
        <f t="shared" si="250"/>
        <v>0</v>
      </c>
      <c r="CB739">
        <f t="shared" si="251"/>
        <v>0</v>
      </c>
    </row>
    <row r="740" spans="1:80" x14ac:dyDescent="0.35">
      <c r="A740">
        <v>5.6621094999999997</v>
      </c>
      <c r="B740">
        <v>2009</v>
      </c>
      <c r="C740">
        <v>76</v>
      </c>
      <c r="D740">
        <v>1</v>
      </c>
      <c r="E740">
        <v>1</v>
      </c>
      <c r="F740">
        <v>3</v>
      </c>
      <c r="G740">
        <v>0</v>
      </c>
      <c r="H740">
        <v>36188</v>
      </c>
      <c r="I740">
        <v>11</v>
      </c>
      <c r="J740">
        <v>1</v>
      </c>
      <c r="K740">
        <v>390058</v>
      </c>
      <c r="L740">
        <v>4</v>
      </c>
      <c r="M740">
        <v>1</v>
      </c>
      <c r="N740">
        <v>20</v>
      </c>
      <c r="O740">
        <v>4241</v>
      </c>
      <c r="P740">
        <v>42822</v>
      </c>
      <c r="Q740">
        <v>4280</v>
      </c>
      <c r="R740">
        <v>4148</v>
      </c>
      <c r="S740">
        <v>41401</v>
      </c>
      <c r="T740" t="s">
        <v>75</v>
      </c>
      <c r="U740">
        <v>25000</v>
      </c>
      <c r="V740" t="s">
        <v>66</v>
      </c>
      <c r="W740">
        <v>4019</v>
      </c>
      <c r="X740">
        <v>32723</v>
      </c>
      <c r="Y740">
        <v>2724</v>
      </c>
      <c r="Z740" t="s">
        <v>61</v>
      </c>
      <c r="AA740" t="s">
        <v>61</v>
      </c>
      <c r="AB740" t="s">
        <v>61</v>
      </c>
      <c r="AC740" t="s">
        <v>61</v>
      </c>
      <c r="AD740">
        <v>3768</v>
      </c>
      <c r="AE740">
        <v>3596</v>
      </c>
      <c r="AF740">
        <v>8872</v>
      </c>
      <c r="AG740">
        <v>3891</v>
      </c>
      <c r="AH740" t="s">
        <v>62</v>
      </c>
      <c r="AI740" t="s">
        <v>62</v>
      </c>
      <c r="AJ740" t="s">
        <v>62</v>
      </c>
      <c r="AK740" t="s">
        <v>62</v>
      </c>
      <c r="AL740" t="s">
        <v>62</v>
      </c>
      <c r="AM740" t="s">
        <v>62</v>
      </c>
      <c r="AN740" t="s">
        <v>62</v>
      </c>
      <c r="AO740" t="s">
        <v>62</v>
      </c>
      <c r="AP740" t="s">
        <v>62</v>
      </c>
      <c r="AQ740" t="s">
        <v>62</v>
      </c>
      <c r="AR740" t="s">
        <v>62</v>
      </c>
      <c r="AS740">
        <v>0</v>
      </c>
      <c r="AT740">
        <v>0</v>
      </c>
      <c r="AU740">
        <v>0</v>
      </c>
      <c r="AV740">
        <v>0</v>
      </c>
      <c r="AW740">
        <v>-99</v>
      </c>
      <c r="AX740">
        <v>-99</v>
      </c>
      <c r="AY740">
        <v>-99</v>
      </c>
      <c r="AZ740">
        <v>-99</v>
      </c>
      <c r="BA740">
        <v>-99</v>
      </c>
      <c r="BB740">
        <v>-99</v>
      </c>
      <c r="BC740">
        <v>-99</v>
      </c>
      <c r="BD740">
        <v>-99</v>
      </c>
      <c r="BE740">
        <v>-99</v>
      </c>
      <c r="BF740">
        <v>-99</v>
      </c>
      <c r="BG740">
        <v>-99</v>
      </c>
      <c r="BH740">
        <f t="shared" si="231"/>
        <v>0</v>
      </c>
      <c r="BI740" t="str">
        <f t="shared" si="232"/>
        <v/>
      </c>
      <c r="BJ740" t="str">
        <f t="shared" si="233"/>
        <v/>
      </c>
      <c r="BK740" t="str">
        <f t="shared" si="234"/>
        <v/>
      </c>
      <c r="BL740" t="str">
        <f t="shared" si="235"/>
        <v/>
      </c>
      <c r="BM740" t="str">
        <f t="shared" si="236"/>
        <v/>
      </c>
      <c r="BN740" t="str">
        <f t="shared" si="237"/>
        <v/>
      </c>
      <c r="BO740" t="str">
        <f t="shared" si="238"/>
        <v/>
      </c>
      <c r="BP740" t="str">
        <f t="shared" si="239"/>
        <v/>
      </c>
      <c r="BQ740" t="str">
        <f t="shared" si="240"/>
        <v/>
      </c>
      <c r="BR740" t="str">
        <f t="shared" si="241"/>
        <v/>
      </c>
      <c r="BS740" t="str">
        <f t="shared" si="242"/>
        <v/>
      </c>
      <c r="BT740" t="str">
        <f t="shared" si="243"/>
        <v/>
      </c>
      <c r="BU740" t="str">
        <f t="shared" si="244"/>
        <v/>
      </c>
      <c r="BV740" t="str">
        <f t="shared" si="245"/>
        <v/>
      </c>
      <c r="BW740">
        <f t="shared" si="246"/>
        <v>0</v>
      </c>
      <c r="BX740">
        <f t="shared" si="247"/>
        <v>0</v>
      </c>
      <c r="BY740">
        <f t="shared" si="248"/>
        <v>0</v>
      </c>
      <c r="BZ740">
        <f t="shared" si="249"/>
        <v>0</v>
      </c>
      <c r="CA740">
        <f t="shared" si="250"/>
        <v>0</v>
      </c>
      <c r="CB740">
        <f t="shared" si="251"/>
        <v>1</v>
      </c>
    </row>
    <row r="741" spans="1:80" x14ac:dyDescent="0.35">
      <c r="A741">
        <v>5.3693093999999997</v>
      </c>
      <c r="B741">
        <v>2010</v>
      </c>
      <c r="C741">
        <v>76</v>
      </c>
      <c r="D741">
        <v>1</v>
      </c>
      <c r="E741">
        <v>1</v>
      </c>
      <c r="F741">
        <v>-9</v>
      </c>
      <c r="G741">
        <v>0</v>
      </c>
      <c r="H741">
        <v>45046</v>
      </c>
      <c r="I741">
        <v>3</v>
      </c>
      <c r="J741">
        <v>2</v>
      </c>
      <c r="K741">
        <v>214322</v>
      </c>
      <c r="L741">
        <v>1</v>
      </c>
      <c r="M741">
        <v>2</v>
      </c>
      <c r="N741">
        <v>20</v>
      </c>
      <c r="O741">
        <v>41401</v>
      </c>
      <c r="P741">
        <v>4271</v>
      </c>
      <c r="Q741">
        <v>4280</v>
      </c>
      <c r="R741">
        <v>4019</v>
      </c>
      <c r="S741">
        <v>4254</v>
      </c>
      <c r="T741">
        <v>2724</v>
      </c>
      <c r="U741">
        <v>32723</v>
      </c>
      <c r="V741">
        <v>53081</v>
      </c>
      <c r="W741">
        <v>79439</v>
      </c>
      <c r="X741">
        <v>4269</v>
      </c>
      <c r="Y741" t="s">
        <v>76</v>
      </c>
      <c r="Z741" t="s">
        <v>61</v>
      </c>
      <c r="AA741" t="s">
        <v>61</v>
      </c>
      <c r="AB741" t="s">
        <v>61</v>
      </c>
      <c r="AC741" t="s">
        <v>61</v>
      </c>
      <c r="AD741">
        <v>3768</v>
      </c>
      <c r="AE741">
        <v>8853</v>
      </c>
      <c r="AF741">
        <v>66</v>
      </c>
      <c r="AG741">
        <v>66</v>
      </c>
      <c r="AH741">
        <v>3607</v>
      </c>
      <c r="AI741">
        <v>8856</v>
      </c>
      <c r="AJ741">
        <v>3722</v>
      </c>
      <c r="AK741">
        <v>46</v>
      </c>
      <c r="AL741">
        <v>41</v>
      </c>
      <c r="AM741">
        <v>3778</v>
      </c>
      <c r="AN741">
        <v>9920</v>
      </c>
      <c r="AO741">
        <v>3723</v>
      </c>
      <c r="AP741" t="s">
        <v>62</v>
      </c>
      <c r="AQ741" t="s">
        <v>62</v>
      </c>
      <c r="AR741" t="s">
        <v>62</v>
      </c>
      <c r="AS741">
        <v>3</v>
      </c>
      <c r="AT741">
        <v>0</v>
      </c>
      <c r="AU741">
        <v>3</v>
      </c>
      <c r="AV741">
        <v>0</v>
      </c>
      <c r="AW741">
        <v>3</v>
      </c>
      <c r="AX741">
        <v>0</v>
      </c>
      <c r="AY741">
        <v>3</v>
      </c>
      <c r="AZ741">
        <v>3</v>
      </c>
      <c r="BA741">
        <v>3</v>
      </c>
      <c r="BB741">
        <v>3</v>
      </c>
      <c r="BC741">
        <v>3</v>
      </c>
      <c r="BD741">
        <v>0</v>
      </c>
      <c r="BE741">
        <v>-99</v>
      </c>
      <c r="BF741">
        <v>-99</v>
      </c>
      <c r="BG741">
        <v>-99</v>
      </c>
      <c r="BH741">
        <f t="shared" si="231"/>
        <v>3</v>
      </c>
      <c r="BI741" t="str">
        <f t="shared" si="232"/>
        <v/>
      </c>
      <c r="BJ741" t="str">
        <f t="shared" si="233"/>
        <v/>
      </c>
      <c r="BK741" t="str">
        <f t="shared" si="234"/>
        <v/>
      </c>
      <c r="BL741" t="str">
        <f t="shared" si="235"/>
        <v/>
      </c>
      <c r="BM741" t="str">
        <f t="shared" si="236"/>
        <v/>
      </c>
      <c r="BN741" t="str">
        <f t="shared" si="237"/>
        <v/>
      </c>
      <c r="BO741" t="str">
        <f t="shared" si="238"/>
        <v/>
      </c>
      <c r="BP741" t="str">
        <f t="shared" si="239"/>
        <v/>
      </c>
      <c r="BQ741" t="str">
        <f t="shared" si="240"/>
        <v/>
      </c>
      <c r="BR741" t="str">
        <f t="shared" si="241"/>
        <v/>
      </c>
      <c r="BS741" t="str">
        <f t="shared" si="242"/>
        <v/>
      </c>
      <c r="BT741" t="str">
        <f t="shared" si="243"/>
        <v/>
      </c>
      <c r="BU741" t="str">
        <f t="shared" si="244"/>
        <v/>
      </c>
      <c r="BV741" t="str">
        <f t="shared" si="245"/>
        <v/>
      </c>
      <c r="BW741">
        <f t="shared" si="246"/>
        <v>3</v>
      </c>
      <c r="BX741">
        <f t="shared" si="247"/>
        <v>2</v>
      </c>
      <c r="BY741">
        <f t="shared" si="248"/>
        <v>0</v>
      </c>
      <c r="BZ741">
        <f t="shared" si="249"/>
        <v>0</v>
      </c>
      <c r="CA741">
        <f t="shared" si="250"/>
        <v>0</v>
      </c>
      <c r="CB741">
        <f t="shared" si="251"/>
        <v>1</v>
      </c>
    </row>
    <row r="742" spans="1:80" x14ac:dyDescent="0.35">
      <c r="A742">
        <v>5.6696948000000003</v>
      </c>
      <c r="B742">
        <v>2011</v>
      </c>
      <c r="C742">
        <v>76</v>
      </c>
      <c r="D742">
        <v>1</v>
      </c>
      <c r="E742">
        <v>1</v>
      </c>
      <c r="F742">
        <v>-9</v>
      </c>
      <c r="G742">
        <v>0</v>
      </c>
      <c r="H742">
        <v>4088</v>
      </c>
      <c r="I742">
        <v>13</v>
      </c>
      <c r="J742">
        <v>1</v>
      </c>
      <c r="K742">
        <v>355097</v>
      </c>
      <c r="L742">
        <v>1</v>
      </c>
      <c r="M742">
        <v>2</v>
      </c>
      <c r="N742">
        <v>20</v>
      </c>
      <c r="O742">
        <v>99602</v>
      </c>
      <c r="P742">
        <v>44322</v>
      </c>
      <c r="Q742">
        <v>5185</v>
      </c>
      <c r="R742">
        <v>42823</v>
      </c>
      <c r="S742">
        <v>5180</v>
      </c>
      <c r="T742">
        <v>9341</v>
      </c>
      <c r="U742">
        <v>99813</v>
      </c>
      <c r="V742">
        <v>7455</v>
      </c>
      <c r="W742">
        <v>41402</v>
      </c>
      <c r="X742">
        <v>4254</v>
      </c>
      <c r="Y742">
        <v>2851</v>
      </c>
      <c r="Z742">
        <v>42732</v>
      </c>
      <c r="AA742">
        <v>99671</v>
      </c>
      <c r="AB742">
        <v>4280</v>
      </c>
      <c r="AC742">
        <v>41401</v>
      </c>
      <c r="AD742">
        <v>3521</v>
      </c>
      <c r="AE742">
        <v>3723</v>
      </c>
      <c r="AF742">
        <v>3571</v>
      </c>
      <c r="AG742">
        <v>3846</v>
      </c>
      <c r="AH742">
        <v>3932</v>
      </c>
      <c r="AI742">
        <v>3768</v>
      </c>
      <c r="AJ742">
        <v>3961</v>
      </c>
      <c r="AK742">
        <v>8853</v>
      </c>
      <c r="AL742">
        <v>8856</v>
      </c>
      <c r="AM742">
        <v>3723</v>
      </c>
      <c r="AN742" t="s">
        <v>62</v>
      </c>
      <c r="AO742" t="s">
        <v>62</v>
      </c>
      <c r="AP742" t="s">
        <v>62</v>
      </c>
      <c r="AQ742" t="s">
        <v>62</v>
      </c>
      <c r="AR742" t="s">
        <v>62</v>
      </c>
      <c r="AS742">
        <v>6</v>
      </c>
      <c r="AT742">
        <v>0</v>
      </c>
      <c r="AU742">
        <v>6</v>
      </c>
      <c r="AV742">
        <v>6</v>
      </c>
      <c r="AW742">
        <v>6</v>
      </c>
      <c r="AX742">
        <v>4</v>
      </c>
      <c r="AY742">
        <v>6</v>
      </c>
      <c r="AZ742">
        <v>0</v>
      </c>
      <c r="BA742">
        <v>0</v>
      </c>
      <c r="BB742">
        <v>4</v>
      </c>
      <c r="BC742">
        <v>-99</v>
      </c>
      <c r="BD742">
        <v>-99</v>
      </c>
      <c r="BE742">
        <v>-99</v>
      </c>
      <c r="BF742">
        <v>-99</v>
      </c>
      <c r="BG742">
        <v>-99</v>
      </c>
      <c r="BH742" t="str">
        <f t="shared" si="231"/>
        <v/>
      </c>
      <c r="BI742" t="str">
        <f t="shared" si="232"/>
        <v/>
      </c>
      <c r="BJ742" t="str">
        <f t="shared" si="233"/>
        <v/>
      </c>
      <c r="BK742" t="str">
        <f t="shared" si="234"/>
        <v/>
      </c>
      <c r="BL742" t="str">
        <f t="shared" si="235"/>
        <v/>
      </c>
      <c r="BM742">
        <f t="shared" si="236"/>
        <v>4</v>
      </c>
      <c r="BN742" t="str">
        <f t="shared" si="237"/>
        <v/>
      </c>
      <c r="BO742" t="str">
        <f t="shared" si="238"/>
        <v/>
      </c>
      <c r="BP742" t="str">
        <f t="shared" si="239"/>
        <v/>
      </c>
      <c r="BQ742" t="str">
        <f t="shared" si="240"/>
        <v/>
      </c>
      <c r="BR742" t="str">
        <f t="shared" si="241"/>
        <v/>
      </c>
      <c r="BS742" t="str">
        <f t="shared" si="242"/>
        <v/>
      </c>
      <c r="BT742" t="str">
        <f t="shared" si="243"/>
        <v/>
      </c>
      <c r="BU742" t="str">
        <f t="shared" si="244"/>
        <v/>
      </c>
      <c r="BV742" t="str">
        <f t="shared" si="245"/>
        <v/>
      </c>
      <c r="BW742">
        <f t="shared" si="246"/>
        <v>4</v>
      </c>
      <c r="BX742">
        <f t="shared" si="247"/>
        <v>0</v>
      </c>
      <c r="BY742">
        <f t="shared" si="248"/>
        <v>0</v>
      </c>
      <c r="BZ742">
        <f t="shared" si="249"/>
        <v>0</v>
      </c>
      <c r="CA742">
        <f t="shared" si="250"/>
        <v>0</v>
      </c>
      <c r="CB742">
        <f t="shared" si="251"/>
        <v>1</v>
      </c>
    </row>
    <row r="743" spans="1:80" x14ac:dyDescent="0.35">
      <c r="A743">
        <v>4.6285534999999998</v>
      </c>
      <c r="B743">
        <v>2011</v>
      </c>
      <c r="C743">
        <v>76</v>
      </c>
      <c r="D743">
        <v>1</v>
      </c>
      <c r="E743">
        <v>1</v>
      </c>
      <c r="F743">
        <v>-9</v>
      </c>
      <c r="G743">
        <v>1</v>
      </c>
      <c r="H743">
        <v>12031</v>
      </c>
      <c r="I743">
        <v>16</v>
      </c>
      <c r="J743">
        <v>1</v>
      </c>
      <c r="K743">
        <v>583229</v>
      </c>
      <c r="L743">
        <v>1</v>
      </c>
      <c r="M743">
        <v>1</v>
      </c>
      <c r="N743">
        <v>20</v>
      </c>
      <c r="O743">
        <v>41011</v>
      </c>
      <c r="P743">
        <v>486</v>
      </c>
      <c r="Q743">
        <v>51881</v>
      </c>
      <c r="R743">
        <v>78551</v>
      </c>
      <c r="S743">
        <v>41402</v>
      </c>
      <c r="T743">
        <v>4254</v>
      </c>
      <c r="U743">
        <v>42822</v>
      </c>
      <c r="V743">
        <v>99811</v>
      </c>
      <c r="W743">
        <v>51189</v>
      </c>
      <c r="X743">
        <v>9971</v>
      </c>
      <c r="Y743">
        <v>41401</v>
      </c>
      <c r="Z743">
        <v>4142</v>
      </c>
      <c r="AA743">
        <v>4660</v>
      </c>
      <c r="AB743">
        <v>71690</v>
      </c>
      <c r="AC743">
        <v>3051</v>
      </c>
      <c r="AD743">
        <v>3768</v>
      </c>
      <c r="AE743">
        <v>3722</v>
      </c>
      <c r="AF743">
        <v>3615</v>
      </c>
      <c r="AG743">
        <v>52</v>
      </c>
      <c r="AH743">
        <v>3712</v>
      </c>
      <c r="AI743">
        <v>3961</v>
      </c>
      <c r="AJ743">
        <v>8872</v>
      </c>
      <c r="AK743">
        <v>8856</v>
      </c>
      <c r="AL743">
        <v>8853</v>
      </c>
      <c r="AM743">
        <v>8842</v>
      </c>
      <c r="AN743">
        <v>9920</v>
      </c>
      <c r="AO743">
        <v>3721</v>
      </c>
      <c r="AP743">
        <v>863</v>
      </c>
      <c r="AQ743">
        <v>9904</v>
      </c>
      <c r="AR743">
        <v>9907</v>
      </c>
      <c r="AS743">
        <v>5</v>
      </c>
      <c r="AT743">
        <v>0</v>
      </c>
      <c r="AU743">
        <v>5</v>
      </c>
      <c r="AV743">
        <v>5</v>
      </c>
      <c r="AW743">
        <v>6</v>
      </c>
      <c r="AX743">
        <v>5</v>
      </c>
      <c r="AY743">
        <v>5</v>
      </c>
      <c r="AZ743">
        <v>0</v>
      </c>
      <c r="BA743">
        <v>0</v>
      </c>
      <c r="BB743">
        <v>0</v>
      </c>
      <c r="BC743">
        <v>0</v>
      </c>
      <c r="BD743">
        <v>2</v>
      </c>
      <c r="BE743">
        <v>3</v>
      </c>
      <c r="BF743">
        <v>5</v>
      </c>
      <c r="BG743">
        <v>5</v>
      </c>
      <c r="BH743">
        <f t="shared" si="231"/>
        <v>5</v>
      </c>
      <c r="BI743" t="str">
        <f t="shared" si="232"/>
        <v/>
      </c>
      <c r="BJ743" t="str">
        <f t="shared" si="233"/>
        <v/>
      </c>
      <c r="BK743" t="str">
        <f t="shared" si="234"/>
        <v/>
      </c>
      <c r="BL743" t="str">
        <f t="shared" si="235"/>
        <v/>
      </c>
      <c r="BM743" t="str">
        <f t="shared" si="236"/>
        <v/>
      </c>
      <c r="BN743" t="str">
        <f t="shared" si="237"/>
        <v/>
      </c>
      <c r="BO743" t="str">
        <f t="shared" si="238"/>
        <v/>
      </c>
      <c r="BP743" t="str">
        <f t="shared" si="239"/>
        <v/>
      </c>
      <c r="BQ743" t="str">
        <f t="shared" si="240"/>
        <v/>
      </c>
      <c r="BR743" t="str">
        <f t="shared" si="241"/>
        <v/>
      </c>
      <c r="BS743" t="str">
        <f t="shared" si="242"/>
        <v/>
      </c>
      <c r="BT743" t="str">
        <f t="shared" si="243"/>
        <v/>
      </c>
      <c r="BU743" t="str">
        <f t="shared" si="244"/>
        <v/>
      </c>
      <c r="BV743" t="str">
        <f t="shared" si="245"/>
        <v/>
      </c>
      <c r="BW743">
        <f t="shared" si="246"/>
        <v>5</v>
      </c>
      <c r="BX743">
        <f t="shared" si="247"/>
        <v>0</v>
      </c>
      <c r="BY743">
        <f t="shared" si="248"/>
        <v>1</v>
      </c>
      <c r="BZ743">
        <f t="shared" si="249"/>
        <v>1</v>
      </c>
      <c r="CA743">
        <f t="shared" si="250"/>
        <v>1</v>
      </c>
      <c r="CB743">
        <f t="shared" si="251"/>
        <v>0</v>
      </c>
    </row>
    <row r="744" spans="1:80" x14ac:dyDescent="0.35">
      <c r="A744">
        <v>4.4321789000000003</v>
      </c>
      <c r="B744">
        <v>2011</v>
      </c>
      <c r="C744">
        <v>76</v>
      </c>
      <c r="D744">
        <v>1</v>
      </c>
      <c r="E744">
        <v>1</v>
      </c>
      <c r="F744">
        <v>3</v>
      </c>
      <c r="G744">
        <v>0</v>
      </c>
      <c r="H744">
        <v>18142</v>
      </c>
      <c r="I744">
        <v>1</v>
      </c>
      <c r="J744">
        <v>1</v>
      </c>
      <c r="K744">
        <v>130819</v>
      </c>
      <c r="L744">
        <v>2</v>
      </c>
      <c r="M744">
        <v>3</v>
      </c>
      <c r="N744">
        <v>20</v>
      </c>
      <c r="O744">
        <v>41071</v>
      </c>
      <c r="P744">
        <v>42843</v>
      </c>
      <c r="Q744">
        <v>4271</v>
      </c>
      <c r="R744">
        <v>3481</v>
      </c>
      <c r="S744">
        <v>25000</v>
      </c>
      <c r="T744">
        <v>2859</v>
      </c>
      <c r="U744">
        <v>41401</v>
      </c>
      <c r="V744">
        <v>4439</v>
      </c>
      <c r="W744">
        <v>3051</v>
      </c>
      <c r="X744">
        <v>2720</v>
      </c>
      <c r="Y744">
        <v>4019</v>
      </c>
      <c r="Z744">
        <v>27800</v>
      </c>
      <c r="AA744">
        <v>53081</v>
      </c>
      <c r="AB744">
        <v>4280</v>
      </c>
      <c r="AC744">
        <v>2724</v>
      </c>
      <c r="AD744">
        <v>3768</v>
      </c>
      <c r="AE744">
        <v>3613</v>
      </c>
      <c r="AF744">
        <v>3615</v>
      </c>
      <c r="AG744">
        <v>3764</v>
      </c>
      <c r="AH744">
        <v>3961</v>
      </c>
      <c r="AI744" t="s">
        <v>62</v>
      </c>
      <c r="AJ744" t="s">
        <v>62</v>
      </c>
      <c r="AK744" t="s">
        <v>62</v>
      </c>
      <c r="AL744" t="s">
        <v>62</v>
      </c>
      <c r="AM744" t="s">
        <v>62</v>
      </c>
      <c r="AN744" t="s">
        <v>62</v>
      </c>
      <c r="AO744" t="s">
        <v>62</v>
      </c>
      <c r="AP744" t="s">
        <v>62</v>
      </c>
      <c r="AQ744" t="s">
        <v>62</v>
      </c>
      <c r="AR744" t="s">
        <v>62</v>
      </c>
      <c r="AS744">
        <v>6</v>
      </c>
      <c r="AT744">
        <v>6</v>
      </c>
      <c r="AU744">
        <v>6</v>
      </c>
      <c r="AV744">
        <v>6</v>
      </c>
      <c r="AW744">
        <v>10</v>
      </c>
      <c r="AX744">
        <v>-99</v>
      </c>
      <c r="AY744">
        <v>-99</v>
      </c>
      <c r="AZ744">
        <v>-99</v>
      </c>
      <c r="BA744">
        <v>-99</v>
      </c>
      <c r="BB744">
        <v>-99</v>
      </c>
      <c r="BC744">
        <v>-99</v>
      </c>
      <c r="BD744">
        <v>-99</v>
      </c>
      <c r="BE744">
        <v>-99</v>
      </c>
      <c r="BF744">
        <v>-99</v>
      </c>
      <c r="BG744">
        <v>-99</v>
      </c>
      <c r="BH744">
        <f t="shared" si="231"/>
        <v>6</v>
      </c>
      <c r="BI744" t="str">
        <f t="shared" si="232"/>
        <v/>
      </c>
      <c r="BJ744" t="str">
        <f t="shared" si="233"/>
        <v/>
      </c>
      <c r="BK744" t="str">
        <f t="shared" si="234"/>
        <v/>
      </c>
      <c r="BL744" t="str">
        <f t="shared" si="235"/>
        <v/>
      </c>
      <c r="BM744" t="str">
        <f t="shared" si="236"/>
        <v/>
      </c>
      <c r="BN744" t="str">
        <f t="shared" si="237"/>
        <v/>
      </c>
      <c r="BO744" t="str">
        <f t="shared" si="238"/>
        <v/>
      </c>
      <c r="BP744" t="str">
        <f t="shared" si="239"/>
        <v/>
      </c>
      <c r="BQ744" t="str">
        <f t="shared" si="240"/>
        <v/>
      </c>
      <c r="BR744" t="str">
        <f t="shared" si="241"/>
        <v/>
      </c>
      <c r="BS744" t="str">
        <f t="shared" si="242"/>
        <v/>
      </c>
      <c r="BT744" t="str">
        <f t="shared" si="243"/>
        <v/>
      </c>
      <c r="BU744" t="str">
        <f t="shared" si="244"/>
        <v/>
      </c>
      <c r="BV744" t="str">
        <f t="shared" si="245"/>
        <v/>
      </c>
      <c r="BW744">
        <f t="shared" si="246"/>
        <v>6</v>
      </c>
      <c r="BX744">
        <f t="shared" si="247"/>
        <v>0</v>
      </c>
      <c r="BY744">
        <f t="shared" si="248"/>
        <v>0</v>
      </c>
      <c r="BZ744">
        <f t="shared" si="249"/>
        <v>1</v>
      </c>
      <c r="CA744">
        <f t="shared" si="250"/>
        <v>1</v>
      </c>
      <c r="CB744">
        <f t="shared" si="251"/>
        <v>1</v>
      </c>
    </row>
    <row r="745" spans="1:80" x14ac:dyDescent="0.35">
      <c r="A745">
        <v>4.5973742</v>
      </c>
      <c r="B745">
        <v>2011</v>
      </c>
      <c r="C745">
        <v>76</v>
      </c>
      <c r="D745">
        <v>1</v>
      </c>
      <c r="E745">
        <v>6</v>
      </c>
      <c r="F745">
        <v>1</v>
      </c>
      <c r="G745">
        <v>0</v>
      </c>
      <c r="H745">
        <v>21041</v>
      </c>
      <c r="I745">
        <v>1</v>
      </c>
      <c r="J745">
        <v>1</v>
      </c>
      <c r="K745">
        <v>140692</v>
      </c>
      <c r="L745">
        <v>1</v>
      </c>
      <c r="M745">
        <v>3</v>
      </c>
      <c r="N745">
        <v>20</v>
      </c>
      <c r="O745">
        <v>41071</v>
      </c>
      <c r="P745">
        <v>51881</v>
      </c>
      <c r="Q745">
        <v>42823</v>
      </c>
      <c r="R745">
        <v>486</v>
      </c>
      <c r="S745">
        <v>34830</v>
      </c>
      <c r="T745">
        <v>1629</v>
      </c>
      <c r="U745">
        <v>5180</v>
      </c>
      <c r="V745">
        <v>5849</v>
      </c>
      <c r="W745">
        <v>9974</v>
      </c>
      <c r="X745">
        <v>4280</v>
      </c>
      <c r="Y745">
        <v>2724</v>
      </c>
      <c r="Z745">
        <v>41401</v>
      </c>
      <c r="AA745">
        <v>40390</v>
      </c>
      <c r="AB745">
        <v>5853</v>
      </c>
      <c r="AC745">
        <v>4439</v>
      </c>
      <c r="AD745">
        <v>3768</v>
      </c>
      <c r="AE745">
        <v>8855</v>
      </c>
      <c r="AF745">
        <v>3764</v>
      </c>
      <c r="AG745">
        <v>66</v>
      </c>
      <c r="AH745">
        <v>3607</v>
      </c>
      <c r="AI745">
        <v>46</v>
      </c>
      <c r="AJ745">
        <v>3895</v>
      </c>
      <c r="AK745">
        <v>3324</v>
      </c>
      <c r="AL745">
        <v>9390</v>
      </c>
      <c r="AM745">
        <v>9904</v>
      </c>
      <c r="AN745">
        <v>3995</v>
      </c>
      <c r="AO745">
        <v>9604</v>
      </c>
      <c r="AP745">
        <v>9672</v>
      </c>
      <c r="AQ745">
        <v>41</v>
      </c>
      <c r="AR745">
        <v>44</v>
      </c>
      <c r="AS745">
        <v>6</v>
      </c>
      <c r="AT745">
        <v>6</v>
      </c>
      <c r="AU745">
        <v>8</v>
      </c>
      <c r="AV745">
        <v>6</v>
      </c>
      <c r="AW745">
        <v>6</v>
      </c>
      <c r="AX745">
        <v>6</v>
      </c>
      <c r="AY745">
        <v>6</v>
      </c>
      <c r="AZ745">
        <v>7</v>
      </c>
      <c r="BA745">
        <v>0</v>
      </c>
      <c r="BB745">
        <v>7</v>
      </c>
      <c r="BC745">
        <v>6</v>
      </c>
      <c r="BD745">
        <v>6</v>
      </c>
      <c r="BE745">
        <v>6</v>
      </c>
      <c r="BF745">
        <v>6</v>
      </c>
      <c r="BG745">
        <v>6</v>
      </c>
      <c r="BH745">
        <f t="shared" si="231"/>
        <v>6</v>
      </c>
      <c r="BI745" t="str">
        <f t="shared" si="232"/>
        <v/>
      </c>
      <c r="BJ745" t="str">
        <f t="shared" si="233"/>
        <v/>
      </c>
      <c r="BK745" t="str">
        <f t="shared" si="234"/>
        <v/>
      </c>
      <c r="BL745" t="str">
        <f t="shared" si="235"/>
        <v/>
      </c>
      <c r="BM745" t="str">
        <f t="shared" si="236"/>
        <v/>
      </c>
      <c r="BN745" t="str">
        <f t="shared" si="237"/>
        <v/>
      </c>
      <c r="BO745" t="str">
        <f t="shared" si="238"/>
        <v/>
      </c>
      <c r="BP745" t="str">
        <f t="shared" si="239"/>
        <v/>
      </c>
      <c r="BQ745" t="str">
        <f t="shared" si="240"/>
        <v/>
      </c>
      <c r="BR745" t="str">
        <f t="shared" si="241"/>
        <v/>
      </c>
      <c r="BS745" t="str">
        <f t="shared" si="242"/>
        <v/>
      </c>
      <c r="BT745" t="str">
        <f t="shared" si="243"/>
        <v/>
      </c>
      <c r="BU745" t="str">
        <f t="shared" si="244"/>
        <v/>
      </c>
      <c r="BV745" t="str">
        <f t="shared" si="245"/>
        <v/>
      </c>
      <c r="BW745">
        <f t="shared" si="246"/>
        <v>6</v>
      </c>
      <c r="BX745">
        <f t="shared" si="247"/>
        <v>1</v>
      </c>
      <c r="BY745">
        <f t="shared" si="248"/>
        <v>0</v>
      </c>
      <c r="BZ745">
        <f t="shared" si="249"/>
        <v>1</v>
      </c>
      <c r="CA745">
        <f t="shared" si="250"/>
        <v>1</v>
      </c>
      <c r="CB745">
        <f t="shared" si="251"/>
        <v>1</v>
      </c>
    </row>
    <row r="746" spans="1:80" x14ac:dyDescent="0.35">
      <c r="A746">
        <v>4.5205622999999999</v>
      </c>
      <c r="B746">
        <v>2011</v>
      </c>
      <c r="C746">
        <v>76</v>
      </c>
      <c r="D746">
        <v>0</v>
      </c>
      <c r="E746">
        <v>1</v>
      </c>
      <c r="F746">
        <v>-9</v>
      </c>
      <c r="G746">
        <v>0</v>
      </c>
      <c r="H746">
        <v>26022</v>
      </c>
      <c r="I746">
        <v>23</v>
      </c>
      <c r="J746">
        <v>-9</v>
      </c>
      <c r="K746">
        <v>148676</v>
      </c>
      <c r="L746">
        <v>2</v>
      </c>
      <c r="M746">
        <v>2</v>
      </c>
      <c r="N746">
        <v>6</v>
      </c>
      <c r="O746">
        <v>41401</v>
      </c>
      <c r="P746">
        <v>41071</v>
      </c>
      <c r="Q746">
        <v>42823</v>
      </c>
      <c r="R746">
        <v>42731</v>
      </c>
      <c r="S746">
        <v>515</v>
      </c>
      <c r="T746">
        <v>4019</v>
      </c>
      <c r="U746">
        <v>4280</v>
      </c>
      <c r="V746" t="s">
        <v>91</v>
      </c>
      <c r="W746">
        <v>59970</v>
      </c>
      <c r="X746">
        <v>36846</v>
      </c>
      <c r="Y746" t="s">
        <v>61</v>
      </c>
      <c r="Z746" t="s">
        <v>61</v>
      </c>
      <c r="AA746" t="s">
        <v>61</v>
      </c>
      <c r="AB746" t="s">
        <v>61</v>
      </c>
      <c r="AC746" t="s">
        <v>61</v>
      </c>
      <c r="AD746">
        <v>3768</v>
      </c>
      <c r="AE746">
        <v>66</v>
      </c>
      <c r="AF746">
        <v>3728</v>
      </c>
      <c r="AG746">
        <v>8872</v>
      </c>
      <c r="AH746">
        <v>3607</v>
      </c>
      <c r="AI746">
        <v>48</v>
      </c>
      <c r="AJ746" t="s">
        <v>62</v>
      </c>
      <c r="AK746" t="s">
        <v>62</v>
      </c>
      <c r="AL746" t="s">
        <v>62</v>
      </c>
      <c r="AM746" t="s">
        <v>62</v>
      </c>
      <c r="AN746" t="s">
        <v>62</v>
      </c>
      <c r="AO746" t="s">
        <v>62</v>
      </c>
      <c r="AP746" t="s">
        <v>62</v>
      </c>
      <c r="AQ746" t="s">
        <v>62</v>
      </c>
      <c r="AR746" t="s">
        <v>62</v>
      </c>
      <c r="AS746">
        <v>7</v>
      </c>
      <c r="AT746">
        <v>7</v>
      </c>
      <c r="AU746">
        <v>4</v>
      </c>
      <c r="AV746">
        <v>7</v>
      </c>
      <c r="AW746">
        <v>7</v>
      </c>
      <c r="AX746">
        <v>7</v>
      </c>
      <c r="AY746">
        <v>-99</v>
      </c>
      <c r="AZ746">
        <v>-99</v>
      </c>
      <c r="BA746">
        <v>-99</v>
      </c>
      <c r="BB746">
        <v>-99</v>
      </c>
      <c r="BC746">
        <v>-99</v>
      </c>
      <c r="BD746">
        <v>-99</v>
      </c>
      <c r="BE746">
        <v>-99</v>
      </c>
      <c r="BF746">
        <v>-99</v>
      </c>
      <c r="BG746">
        <v>-99</v>
      </c>
      <c r="BH746">
        <f t="shared" si="231"/>
        <v>7</v>
      </c>
      <c r="BI746" t="str">
        <f t="shared" si="232"/>
        <v/>
      </c>
      <c r="BJ746" t="str">
        <f t="shared" si="233"/>
        <v/>
      </c>
      <c r="BK746" t="str">
        <f t="shared" si="234"/>
        <v/>
      </c>
      <c r="BL746" t="str">
        <f t="shared" si="235"/>
        <v/>
      </c>
      <c r="BM746" t="str">
        <f t="shared" si="236"/>
        <v/>
      </c>
      <c r="BN746" t="str">
        <f t="shared" si="237"/>
        <v/>
      </c>
      <c r="BO746" t="str">
        <f t="shared" si="238"/>
        <v/>
      </c>
      <c r="BP746" t="str">
        <f t="shared" si="239"/>
        <v/>
      </c>
      <c r="BQ746" t="str">
        <f t="shared" si="240"/>
        <v/>
      </c>
      <c r="BR746" t="str">
        <f t="shared" si="241"/>
        <v/>
      </c>
      <c r="BS746" t="str">
        <f t="shared" si="242"/>
        <v/>
      </c>
      <c r="BT746" t="str">
        <f t="shared" si="243"/>
        <v/>
      </c>
      <c r="BU746" t="str">
        <f t="shared" si="244"/>
        <v/>
      </c>
      <c r="BV746" t="str">
        <f t="shared" si="245"/>
        <v/>
      </c>
      <c r="BW746">
        <f t="shared" si="246"/>
        <v>7</v>
      </c>
      <c r="BX746">
        <f t="shared" si="247"/>
        <v>1</v>
      </c>
      <c r="BY746">
        <f t="shared" si="248"/>
        <v>0</v>
      </c>
      <c r="BZ746">
        <f t="shared" si="249"/>
        <v>1</v>
      </c>
      <c r="CA746">
        <f t="shared" si="250"/>
        <v>1</v>
      </c>
      <c r="CB746">
        <f t="shared" si="251"/>
        <v>1</v>
      </c>
    </row>
    <row r="747" spans="1:80" x14ac:dyDescent="0.35">
      <c r="A747">
        <v>4.5205622999999999</v>
      </c>
      <c r="B747">
        <v>2011</v>
      </c>
      <c r="C747">
        <v>76</v>
      </c>
      <c r="D747">
        <v>0</v>
      </c>
      <c r="E747">
        <v>1</v>
      </c>
      <c r="F747">
        <v>-9</v>
      </c>
      <c r="G747">
        <v>0</v>
      </c>
      <c r="H747">
        <v>26022</v>
      </c>
      <c r="I747">
        <v>14</v>
      </c>
      <c r="J747">
        <v>-9</v>
      </c>
      <c r="K747">
        <v>99188</v>
      </c>
      <c r="L747">
        <v>2</v>
      </c>
      <c r="M747">
        <v>2</v>
      </c>
      <c r="N747">
        <v>6</v>
      </c>
      <c r="O747">
        <v>45341</v>
      </c>
      <c r="P747">
        <v>4241</v>
      </c>
      <c r="Q747">
        <v>2449</v>
      </c>
      <c r="R747">
        <v>41401</v>
      </c>
      <c r="S747">
        <v>4019</v>
      </c>
      <c r="T747">
        <v>5939</v>
      </c>
      <c r="U747">
        <v>2391</v>
      </c>
      <c r="V747">
        <v>496</v>
      </c>
      <c r="W747">
        <v>2398</v>
      </c>
      <c r="X747">
        <v>4280</v>
      </c>
      <c r="Y747">
        <v>7856</v>
      </c>
      <c r="Z747">
        <v>42781</v>
      </c>
      <c r="AA747">
        <v>42731</v>
      </c>
      <c r="AB747">
        <v>53550</v>
      </c>
      <c r="AC747">
        <v>78551</v>
      </c>
      <c r="AD747">
        <v>3768</v>
      </c>
      <c r="AE747">
        <v>3596</v>
      </c>
      <c r="AF747">
        <v>8853</v>
      </c>
      <c r="AG747">
        <v>3324</v>
      </c>
      <c r="AH747">
        <v>8851</v>
      </c>
      <c r="AI747">
        <v>387</v>
      </c>
      <c r="AJ747">
        <v>3783</v>
      </c>
      <c r="AK747">
        <v>8856</v>
      </c>
      <c r="AL747">
        <v>3772</v>
      </c>
      <c r="AM747">
        <v>3723</v>
      </c>
      <c r="AN747" t="s">
        <v>62</v>
      </c>
      <c r="AO747" t="s">
        <v>62</v>
      </c>
      <c r="AP747" t="s">
        <v>62</v>
      </c>
      <c r="AQ747" t="s">
        <v>62</v>
      </c>
      <c r="AR747" t="s">
        <v>62</v>
      </c>
      <c r="AS747">
        <v>8</v>
      </c>
      <c r="AT747">
        <v>8</v>
      </c>
      <c r="AU747">
        <v>8</v>
      </c>
      <c r="AV747">
        <v>5</v>
      </c>
      <c r="AW747">
        <v>12</v>
      </c>
      <c r="AX747">
        <v>12</v>
      </c>
      <c r="AY747">
        <v>12</v>
      </c>
      <c r="AZ747">
        <v>8</v>
      </c>
      <c r="BA747">
        <v>12</v>
      </c>
      <c r="BB747">
        <v>8</v>
      </c>
      <c r="BC747">
        <v>-99</v>
      </c>
      <c r="BD747">
        <v>-99</v>
      </c>
      <c r="BE747">
        <v>-99</v>
      </c>
      <c r="BF747">
        <v>-99</v>
      </c>
      <c r="BG747">
        <v>-99</v>
      </c>
      <c r="BH747">
        <f t="shared" si="231"/>
        <v>8</v>
      </c>
      <c r="BI747" t="str">
        <f t="shared" si="232"/>
        <v/>
      </c>
      <c r="BJ747" t="str">
        <f t="shared" si="233"/>
        <v/>
      </c>
      <c r="BK747" t="str">
        <f t="shared" si="234"/>
        <v/>
      </c>
      <c r="BL747" t="str">
        <f t="shared" si="235"/>
        <v/>
      </c>
      <c r="BM747" t="str">
        <f t="shared" si="236"/>
        <v/>
      </c>
      <c r="BN747" t="str">
        <f t="shared" si="237"/>
        <v/>
      </c>
      <c r="BO747" t="str">
        <f t="shared" si="238"/>
        <v/>
      </c>
      <c r="BP747" t="str">
        <f t="shared" si="239"/>
        <v/>
      </c>
      <c r="BQ747" t="str">
        <f t="shared" si="240"/>
        <v/>
      </c>
      <c r="BR747" t="str">
        <f t="shared" si="241"/>
        <v/>
      </c>
      <c r="BS747" t="str">
        <f t="shared" si="242"/>
        <v/>
      </c>
      <c r="BT747" t="str">
        <f t="shared" si="243"/>
        <v/>
      </c>
      <c r="BU747" t="str">
        <f t="shared" si="244"/>
        <v/>
      </c>
      <c r="BV747" t="str">
        <f t="shared" si="245"/>
        <v/>
      </c>
      <c r="BW747">
        <f t="shared" si="246"/>
        <v>8</v>
      </c>
      <c r="BX747">
        <f t="shared" si="247"/>
        <v>0</v>
      </c>
      <c r="BY747">
        <f t="shared" si="248"/>
        <v>1</v>
      </c>
      <c r="BZ747">
        <f t="shared" si="249"/>
        <v>0</v>
      </c>
      <c r="CA747">
        <f t="shared" si="250"/>
        <v>0</v>
      </c>
      <c r="CB747">
        <f t="shared" si="251"/>
        <v>1</v>
      </c>
    </row>
    <row r="748" spans="1:80" x14ac:dyDescent="0.35">
      <c r="A748">
        <v>4.5922435999999998</v>
      </c>
      <c r="B748">
        <v>2011</v>
      </c>
      <c r="C748">
        <v>76</v>
      </c>
      <c r="D748">
        <v>0</v>
      </c>
      <c r="E748">
        <v>2</v>
      </c>
      <c r="F748">
        <v>4</v>
      </c>
      <c r="G748">
        <v>1</v>
      </c>
      <c r="H748">
        <v>36300</v>
      </c>
      <c r="I748">
        <v>10</v>
      </c>
      <c r="J748">
        <v>1</v>
      </c>
      <c r="K748">
        <v>239366</v>
      </c>
      <c r="L748">
        <v>4</v>
      </c>
      <c r="M748">
        <v>1</v>
      </c>
      <c r="N748">
        <v>6</v>
      </c>
      <c r="O748">
        <v>41071</v>
      </c>
      <c r="P748">
        <v>42821</v>
      </c>
      <c r="Q748">
        <v>486</v>
      </c>
      <c r="R748">
        <v>4168</v>
      </c>
      <c r="S748">
        <v>25042</v>
      </c>
      <c r="T748">
        <v>4280</v>
      </c>
      <c r="U748">
        <v>45386</v>
      </c>
      <c r="V748">
        <v>40390</v>
      </c>
      <c r="W748" t="s">
        <v>113</v>
      </c>
      <c r="X748">
        <v>4148</v>
      </c>
      <c r="Y748">
        <v>41401</v>
      </c>
      <c r="Z748">
        <v>3051</v>
      </c>
      <c r="AA748">
        <v>30390</v>
      </c>
      <c r="AB748">
        <v>5939</v>
      </c>
      <c r="AC748">
        <v>30000</v>
      </c>
      <c r="AD748">
        <v>3768</v>
      </c>
      <c r="AE748">
        <v>3721</v>
      </c>
      <c r="AF748">
        <v>66</v>
      </c>
      <c r="AG748">
        <v>3607</v>
      </c>
      <c r="AH748">
        <v>46</v>
      </c>
      <c r="AI748">
        <v>41</v>
      </c>
      <c r="AJ748">
        <v>3897</v>
      </c>
      <c r="AK748" t="s">
        <v>62</v>
      </c>
      <c r="AL748" t="s">
        <v>62</v>
      </c>
      <c r="AM748" t="s">
        <v>62</v>
      </c>
      <c r="AN748" t="s">
        <v>62</v>
      </c>
      <c r="AO748" t="s">
        <v>62</v>
      </c>
      <c r="AP748" t="s">
        <v>62</v>
      </c>
      <c r="AQ748" t="s">
        <v>62</v>
      </c>
      <c r="AR748" t="s">
        <v>62</v>
      </c>
      <c r="AS748">
        <v>10</v>
      </c>
      <c r="AT748">
        <v>3</v>
      </c>
      <c r="AU748">
        <v>10</v>
      </c>
      <c r="AV748">
        <v>10</v>
      </c>
      <c r="AW748">
        <v>10</v>
      </c>
      <c r="AX748">
        <v>10</v>
      </c>
      <c r="AY748">
        <v>5</v>
      </c>
      <c r="AZ748">
        <v>-99</v>
      </c>
      <c r="BA748">
        <v>-99</v>
      </c>
      <c r="BB748">
        <v>-99</v>
      </c>
      <c r="BC748">
        <v>-99</v>
      </c>
      <c r="BD748">
        <v>-99</v>
      </c>
      <c r="BE748">
        <v>-99</v>
      </c>
      <c r="BF748">
        <v>-99</v>
      </c>
      <c r="BG748">
        <v>-99</v>
      </c>
      <c r="BH748">
        <f t="shared" si="231"/>
        <v>10</v>
      </c>
      <c r="BI748" t="str">
        <f t="shared" si="232"/>
        <v/>
      </c>
      <c r="BJ748" t="str">
        <f t="shared" si="233"/>
        <v/>
      </c>
      <c r="BK748" t="str">
        <f t="shared" si="234"/>
        <v/>
      </c>
      <c r="BL748" t="str">
        <f t="shared" si="235"/>
        <v/>
      </c>
      <c r="BM748" t="str">
        <f t="shared" si="236"/>
        <v/>
      </c>
      <c r="BN748" t="str">
        <f t="shared" si="237"/>
        <v/>
      </c>
      <c r="BO748" t="str">
        <f t="shared" si="238"/>
        <v/>
      </c>
      <c r="BP748" t="str">
        <f t="shared" si="239"/>
        <v/>
      </c>
      <c r="BQ748" t="str">
        <f t="shared" si="240"/>
        <v/>
      </c>
      <c r="BR748" t="str">
        <f t="shared" si="241"/>
        <v/>
      </c>
      <c r="BS748" t="str">
        <f t="shared" si="242"/>
        <v/>
      </c>
      <c r="BT748" t="str">
        <f t="shared" si="243"/>
        <v/>
      </c>
      <c r="BU748" t="str">
        <f t="shared" si="244"/>
        <v/>
      </c>
      <c r="BV748" t="str">
        <f t="shared" si="245"/>
        <v/>
      </c>
      <c r="BW748">
        <f t="shared" si="246"/>
        <v>10</v>
      </c>
      <c r="BX748">
        <f t="shared" si="247"/>
        <v>1</v>
      </c>
      <c r="BY748">
        <f t="shared" si="248"/>
        <v>0</v>
      </c>
      <c r="BZ748">
        <f t="shared" si="249"/>
        <v>1</v>
      </c>
      <c r="CA748">
        <f t="shared" si="250"/>
        <v>1</v>
      </c>
      <c r="CB748">
        <f t="shared" si="251"/>
        <v>1</v>
      </c>
    </row>
    <row r="749" spans="1:80" x14ac:dyDescent="0.35">
      <c r="A749">
        <v>4.5922435999999998</v>
      </c>
      <c r="B749">
        <v>2011</v>
      </c>
      <c r="C749">
        <v>76</v>
      </c>
      <c r="D749">
        <v>0</v>
      </c>
      <c r="E749">
        <v>1</v>
      </c>
      <c r="F749">
        <v>2</v>
      </c>
      <c r="G749">
        <v>0</v>
      </c>
      <c r="H749">
        <v>36300</v>
      </c>
      <c r="I749">
        <v>6</v>
      </c>
      <c r="J749">
        <v>1</v>
      </c>
      <c r="K749">
        <v>147104</v>
      </c>
      <c r="L749">
        <v>3</v>
      </c>
      <c r="M749">
        <v>1</v>
      </c>
      <c r="N749">
        <v>1</v>
      </c>
      <c r="O749">
        <v>42732</v>
      </c>
      <c r="P749">
        <v>3453</v>
      </c>
      <c r="Q749">
        <v>5845</v>
      </c>
      <c r="R749">
        <v>78551</v>
      </c>
      <c r="S749">
        <v>5185</v>
      </c>
      <c r="T749">
        <v>42823</v>
      </c>
      <c r="U749">
        <v>4271</v>
      </c>
      <c r="V749">
        <v>5303</v>
      </c>
      <c r="W749" t="s">
        <v>81</v>
      </c>
      <c r="X749">
        <v>5730</v>
      </c>
      <c r="Y749">
        <v>3481</v>
      </c>
      <c r="Z749">
        <v>2761</v>
      </c>
      <c r="AA749">
        <v>2763</v>
      </c>
      <c r="AB749">
        <v>99593</v>
      </c>
      <c r="AC749">
        <v>4168</v>
      </c>
      <c r="AD749">
        <v>3768</v>
      </c>
      <c r="AE749">
        <v>3726</v>
      </c>
      <c r="AF749">
        <v>51</v>
      </c>
      <c r="AG749">
        <v>9672</v>
      </c>
      <c r="AH749">
        <v>3734</v>
      </c>
      <c r="AI749">
        <v>3734</v>
      </c>
      <c r="AJ749">
        <v>9604</v>
      </c>
      <c r="AK749">
        <v>3995</v>
      </c>
      <c r="AL749">
        <v>8872</v>
      </c>
      <c r="AM749">
        <v>3727</v>
      </c>
      <c r="AN749">
        <v>3721</v>
      </c>
      <c r="AO749">
        <v>9962</v>
      </c>
      <c r="AP749">
        <v>9962</v>
      </c>
      <c r="AQ749">
        <v>8872</v>
      </c>
      <c r="AR749">
        <v>3728</v>
      </c>
      <c r="AS749">
        <v>10</v>
      </c>
      <c r="AT749">
        <v>2</v>
      </c>
      <c r="AU749">
        <v>10</v>
      </c>
      <c r="AV749">
        <v>10</v>
      </c>
      <c r="AW749">
        <v>2</v>
      </c>
      <c r="AX749">
        <v>10</v>
      </c>
      <c r="AY749">
        <v>10</v>
      </c>
      <c r="AZ749">
        <v>10</v>
      </c>
      <c r="BA749">
        <v>2</v>
      </c>
      <c r="BB749">
        <v>2</v>
      </c>
      <c r="BC749">
        <v>2</v>
      </c>
      <c r="BD749">
        <v>5</v>
      </c>
      <c r="BE749">
        <v>9</v>
      </c>
      <c r="BF749">
        <v>9</v>
      </c>
      <c r="BG749">
        <v>10</v>
      </c>
      <c r="BH749">
        <f t="shared" si="231"/>
        <v>10</v>
      </c>
      <c r="BI749" t="str">
        <f t="shared" si="232"/>
        <v/>
      </c>
      <c r="BJ749" t="str">
        <f t="shared" si="233"/>
        <v/>
      </c>
      <c r="BK749" t="str">
        <f t="shared" si="234"/>
        <v/>
      </c>
      <c r="BL749" t="str">
        <f t="shared" si="235"/>
        <v/>
      </c>
      <c r="BM749" t="str">
        <f t="shared" si="236"/>
        <v/>
      </c>
      <c r="BN749" t="str">
        <f t="shared" si="237"/>
        <v/>
      </c>
      <c r="BO749" t="str">
        <f t="shared" si="238"/>
        <v/>
      </c>
      <c r="BP749" t="str">
        <f t="shared" si="239"/>
        <v/>
      </c>
      <c r="BQ749" t="str">
        <f t="shared" si="240"/>
        <v/>
      </c>
      <c r="BR749" t="str">
        <f t="shared" si="241"/>
        <v/>
      </c>
      <c r="BS749" t="str">
        <f t="shared" si="242"/>
        <v/>
      </c>
      <c r="BT749" t="str">
        <f t="shared" si="243"/>
        <v/>
      </c>
      <c r="BU749" t="str">
        <f t="shared" si="244"/>
        <v/>
      </c>
      <c r="BV749" t="str">
        <f t="shared" si="245"/>
        <v/>
      </c>
      <c r="BW749">
        <f t="shared" si="246"/>
        <v>10</v>
      </c>
      <c r="BX749">
        <f t="shared" si="247"/>
        <v>0</v>
      </c>
      <c r="BY749">
        <f t="shared" si="248"/>
        <v>1</v>
      </c>
      <c r="BZ749">
        <f t="shared" si="249"/>
        <v>0</v>
      </c>
      <c r="CA749">
        <f t="shared" si="250"/>
        <v>0</v>
      </c>
      <c r="CB749">
        <f t="shared" si="251"/>
        <v>0</v>
      </c>
    </row>
    <row r="750" spans="1:80" x14ac:dyDescent="0.35">
      <c r="A750">
        <v>4.5922435999999998</v>
      </c>
      <c r="B750">
        <v>2011</v>
      </c>
      <c r="C750">
        <v>76</v>
      </c>
      <c r="D750">
        <v>0</v>
      </c>
      <c r="E750">
        <v>1</v>
      </c>
      <c r="F750">
        <v>1</v>
      </c>
      <c r="G750">
        <v>0</v>
      </c>
      <c r="H750">
        <v>42116</v>
      </c>
      <c r="I750">
        <v>16</v>
      </c>
      <c r="J750">
        <v>2</v>
      </c>
      <c r="K750">
        <v>360207</v>
      </c>
      <c r="L750">
        <v>1</v>
      </c>
      <c r="M750">
        <v>1</v>
      </c>
      <c r="N750">
        <v>5</v>
      </c>
      <c r="O750">
        <v>486</v>
      </c>
      <c r="P750">
        <v>41519</v>
      </c>
      <c r="Q750">
        <v>41011</v>
      </c>
      <c r="R750">
        <v>5845</v>
      </c>
      <c r="S750">
        <v>2639</v>
      </c>
      <c r="T750">
        <v>4111</v>
      </c>
      <c r="U750">
        <v>5990</v>
      </c>
      <c r="V750">
        <v>99672</v>
      </c>
      <c r="W750">
        <v>4280</v>
      </c>
      <c r="X750">
        <v>2767</v>
      </c>
      <c r="Y750">
        <v>42731</v>
      </c>
      <c r="Z750">
        <v>515</v>
      </c>
      <c r="AA750">
        <v>51884</v>
      </c>
      <c r="AB750">
        <v>42822</v>
      </c>
      <c r="AC750">
        <v>2536</v>
      </c>
      <c r="AD750">
        <v>66</v>
      </c>
      <c r="AE750">
        <v>3768</v>
      </c>
      <c r="AF750">
        <v>66</v>
      </c>
      <c r="AG750">
        <v>9904</v>
      </c>
      <c r="AH750">
        <v>3893</v>
      </c>
      <c r="AI750">
        <v>3607</v>
      </c>
      <c r="AJ750" t="s">
        <v>62</v>
      </c>
      <c r="AK750" t="s">
        <v>62</v>
      </c>
      <c r="AL750" t="s">
        <v>62</v>
      </c>
      <c r="AM750" t="s">
        <v>62</v>
      </c>
      <c r="AN750" t="s">
        <v>62</v>
      </c>
      <c r="AO750" t="s">
        <v>62</v>
      </c>
      <c r="AP750" t="s">
        <v>62</v>
      </c>
      <c r="AQ750" t="s">
        <v>62</v>
      </c>
      <c r="AR750" t="s">
        <v>62</v>
      </c>
      <c r="AS750">
        <v>29</v>
      </c>
      <c r="AT750">
        <v>46</v>
      </c>
      <c r="AU750">
        <v>46</v>
      </c>
      <c r="AV750">
        <v>14</v>
      </c>
      <c r="AW750">
        <v>14</v>
      </c>
      <c r="AX750">
        <v>29</v>
      </c>
      <c r="AY750">
        <v>-99</v>
      </c>
      <c r="AZ750">
        <v>-99</v>
      </c>
      <c r="BA750">
        <v>-99</v>
      </c>
      <c r="BB750">
        <v>-99</v>
      </c>
      <c r="BC750">
        <v>-99</v>
      </c>
      <c r="BD750">
        <v>-99</v>
      </c>
      <c r="BE750">
        <v>-99</v>
      </c>
      <c r="BF750">
        <v>-99</v>
      </c>
      <c r="BG750">
        <v>-99</v>
      </c>
      <c r="BH750" t="str">
        <f t="shared" si="231"/>
        <v/>
      </c>
      <c r="BI750">
        <f t="shared" si="232"/>
        <v>46</v>
      </c>
      <c r="BJ750" t="str">
        <f t="shared" si="233"/>
        <v/>
      </c>
      <c r="BK750" t="str">
        <f t="shared" si="234"/>
        <v/>
      </c>
      <c r="BL750" t="str">
        <f t="shared" si="235"/>
        <v/>
      </c>
      <c r="BM750" t="str">
        <f t="shared" si="236"/>
        <v/>
      </c>
      <c r="BN750" t="str">
        <f t="shared" si="237"/>
        <v/>
      </c>
      <c r="BO750" t="str">
        <f t="shared" si="238"/>
        <v/>
      </c>
      <c r="BP750" t="str">
        <f t="shared" si="239"/>
        <v/>
      </c>
      <c r="BQ750" t="str">
        <f t="shared" si="240"/>
        <v/>
      </c>
      <c r="BR750" t="str">
        <f t="shared" si="241"/>
        <v/>
      </c>
      <c r="BS750" t="str">
        <f t="shared" si="242"/>
        <v/>
      </c>
      <c r="BT750" t="str">
        <f t="shared" si="243"/>
        <v/>
      </c>
      <c r="BU750" t="str">
        <f t="shared" si="244"/>
        <v/>
      </c>
      <c r="BV750" t="str">
        <f t="shared" si="245"/>
        <v/>
      </c>
      <c r="BW750">
        <f t="shared" si="246"/>
        <v>46</v>
      </c>
      <c r="BX750">
        <f t="shared" si="247"/>
        <v>2</v>
      </c>
      <c r="BY750">
        <f t="shared" si="248"/>
        <v>0</v>
      </c>
      <c r="BZ750">
        <f t="shared" si="249"/>
        <v>1</v>
      </c>
      <c r="CA750">
        <f t="shared" si="250"/>
        <v>1</v>
      </c>
      <c r="CB750">
        <f t="shared" si="251"/>
        <v>1</v>
      </c>
    </row>
    <row r="751" spans="1:80" x14ac:dyDescent="0.35">
      <c r="A751">
        <v>5.2392257999999998</v>
      </c>
      <c r="B751">
        <v>2009</v>
      </c>
      <c r="C751">
        <v>77</v>
      </c>
      <c r="D751">
        <v>0</v>
      </c>
      <c r="E751">
        <v>3</v>
      </c>
      <c r="F751">
        <v>-9</v>
      </c>
      <c r="G751">
        <v>0</v>
      </c>
      <c r="H751">
        <v>6624</v>
      </c>
      <c r="I751">
        <v>14</v>
      </c>
      <c r="J751">
        <v>1</v>
      </c>
      <c r="K751">
        <v>236755</v>
      </c>
      <c r="L751">
        <v>4</v>
      </c>
      <c r="M751">
        <v>-9</v>
      </c>
      <c r="N751">
        <v>6</v>
      </c>
      <c r="O751">
        <v>41091</v>
      </c>
      <c r="P751">
        <v>4275</v>
      </c>
      <c r="Q751">
        <v>78551</v>
      </c>
      <c r="R751">
        <v>5849</v>
      </c>
      <c r="S751">
        <v>51881</v>
      </c>
      <c r="T751">
        <v>389</v>
      </c>
      <c r="U751">
        <v>99592</v>
      </c>
      <c r="V751">
        <v>2762</v>
      </c>
      <c r="W751">
        <v>51189</v>
      </c>
      <c r="X751">
        <v>27801</v>
      </c>
      <c r="Y751">
        <v>42731</v>
      </c>
      <c r="Z751">
        <v>4019</v>
      </c>
      <c r="AA751">
        <v>2767</v>
      </c>
      <c r="AB751">
        <v>2859</v>
      </c>
      <c r="AC751" t="s">
        <v>61</v>
      </c>
      <c r="AD751">
        <v>3768</v>
      </c>
      <c r="AE751">
        <v>3722</v>
      </c>
      <c r="AF751">
        <v>3613</v>
      </c>
      <c r="AG751">
        <v>3452</v>
      </c>
      <c r="AH751">
        <v>66</v>
      </c>
      <c r="AI751">
        <v>3768</v>
      </c>
      <c r="AJ751">
        <v>3895</v>
      </c>
      <c r="AK751">
        <v>3995</v>
      </c>
      <c r="AL751">
        <v>3961</v>
      </c>
      <c r="AM751">
        <v>3963</v>
      </c>
      <c r="AN751">
        <v>3778</v>
      </c>
      <c r="AO751">
        <v>8872</v>
      </c>
      <c r="AP751">
        <v>9744</v>
      </c>
      <c r="AQ751">
        <v>3995</v>
      </c>
      <c r="AR751">
        <v>9904</v>
      </c>
      <c r="AS751">
        <v>0</v>
      </c>
      <c r="AT751">
        <v>0</v>
      </c>
      <c r="AU751">
        <v>3</v>
      </c>
      <c r="AV751">
        <v>7</v>
      </c>
      <c r="AW751">
        <v>0</v>
      </c>
      <c r="AX751">
        <v>1</v>
      </c>
      <c r="AY751">
        <v>6</v>
      </c>
      <c r="AZ751">
        <v>6</v>
      </c>
      <c r="BA751">
        <v>3</v>
      </c>
      <c r="BB751">
        <v>3</v>
      </c>
      <c r="BC751">
        <v>3</v>
      </c>
      <c r="BD751">
        <v>3</v>
      </c>
      <c r="BE751">
        <v>7</v>
      </c>
      <c r="BF751">
        <v>7</v>
      </c>
      <c r="BG751">
        <v>7</v>
      </c>
      <c r="BH751">
        <f t="shared" si="231"/>
        <v>0</v>
      </c>
      <c r="BI751" t="str">
        <f t="shared" si="232"/>
        <v/>
      </c>
      <c r="BJ751" t="str">
        <f t="shared" si="233"/>
        <v/>
      </c>
      <c r="BK751" t="str">
        <f t="shared" si="234"/>
        <v/>
      </c>
      <c r="BL751" t="str">
        <f t="shared" si="235"/>
        <v/>
      </c>
      <c r="BM751">
        <f t="shared" si="236"/>
        <v>1</v>
      </c>
      <c r="BN751" t="str">
        <f t="shared" si="237"/>
        <v/>
      </c>
      <c r="BO751" t="str">
        <f t="shared" si="238"/>
        <v/>
      </c>
      <c r="BP751" t="str">
        <f t="shared" si="239"/>
        <v/>
      </c>
      <c r="BQ751" t="str">
        <f t="shared" si="240"/>
        <v/>
      </c>
      <c r="BR751" t="str">
        <f t="shared" si="241"/>
        <v/>
      </c>
      <c r="BS751" t="str">
        <f t="shared" si="242"/>
        <v/>
      </c>
      <c r="BT751" t="str">
        <f t="shared" si="243"/>
        <v/>
      </c>
      <c r="BU751" t="str">
        <f t="shared" si="244"/>
        <v/>
      </c>
      <c r="BV751" t="str">
        <f t="shared" si="245"/>
        <v/>
      </c>
      <c r="BW751">
        <f t="shared" si="246"/>
        <v>0</v>
      </c>
      <c r="BX751">
        <f t="shared" si="247"/>
        <v>1</v>
      </c>
      <c r="BY751">
        <f t="shared" si="248"/>
        <v>1</v>
      </c>
      <c r="BZ751">
        <f t="shared" si="249"/>
        <v>1</v>
      </c>
      <c r="CA751">
        <f t="shared" si="250"/>
        <v>1</v>
      </c>
      <c r="CB751">
        <f t="shared" si="251"/>
        <v>0</v>
      </c>
    </row>
    <row r="752" spans="1:80" x14ac:dyDescent="0.35">
      <c r="A752">
        <v>4.6981218</v>
      </c>
      <c r="B752">
        <v>2009</v>
      </c>
      <c r="C752">
        <v>77</v>
      </c>
      <c r="D752">
        <v>1</v>
      </c>
      <c r="E752">
        <v>1</v>
      </c>
      <c r="F752">
        <v>3</v>
      </c>
      <c r="G752">
        <v>0</v>
      </c>
      <c r="H752">
        <v>17034</v>
      </c>
      <c r="I752">
        <v>3</v>
      </c>
      <c r="J752">
        <v>6</v>
      </c>
      <c r="K752">
        <v>178729</v>
      </c>
      <c r="L752">
        <v>4</v>
      </c>
      <c r="M752">
        <v>2</v>
      </c>
      <c r="N752">
        <v>20</v>
      </c>
      <c r="O752">
        <v>41041</v>
      </c>
      <c r="P752">
        <v>78551</v>
      </c>
      <c r="Q752">
        <v>42823</v>
      </c>
      <c r="R752">
        <v>5854</v>
      </c>
      <c r="S752">
        <v>73017</v>
      </c>
      <c r="T752">
        <v>2851</v>
      </c>
      <c r="U752">
        <v>5849</v>
      </c>
      <c r="V752">
        <v>5789</v>
      </c>
      <c r="W752">
        <v>41401</v>
      </c>
      <c r="X752">
        <v>4142</v>
      </c>
      <c r="Y752">
        <v>4148</v>
      </c>
      <c r="Z752">
        <v>40390</v>
      </c>
      <c r="AA752">
        <v>25000</v>
      </c>
      <c r="AB752">
        <v>28529</v>
      </c>
      <c r="AC752" t="s">
        <v>59</v>
      </c>
      <c r="AD752">
        <v>3768</v>
      </c>
      <c r="AE752">
        <v>3722</v>
      </c>
      <c r="AF752">
        <v>3764</v>
      </c>
      <c r="AG752">
        <v>3931</v>
      </c>
      <c r="AH752">
        <v>66</v>
      </c>
      <c r="AI752">
        <v>8872</v>
      </c>
      <c r="AJ752">
        <v>3606</v>
      </c>
      <c r="AK752">
        <v>8853</v>
      </c>
      <c r="AL752">
        <v>45</v>
      </c>
      <c r="AM752">
        <v>40</v>
      </c>
      <c r="AN752">
        <v>8855</v>
      </c>
      <c r="AO752">
        <v>9904</v>
      </c>
      <c r="AP752" t="s">
        <v>62</v>
      </c>
      <c r="AQ752" t="s">
        <v>62</v>
      </c>
      <c r="AR752" t="s">
        <v>62</v>
      </c>
      <c r="AS752">
        <v>0</v>
      </c>
      <c r="AT752">
        <v>0</v>
      </c>
      <c r="AU752">
        <v>4</v>
      </c>
      <c r="AV752">
        <v>4</v>
      </c>
      <c r="AW752">
        <v>0</v>
      </c>
      <c r="AX752">
        <v>4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6</v>
      </c>
      <c r="BE752">
        <v>-99</v>
      </c>
      <c r="BF752">
        <v>-99</v>
      </c>
      <c r="BG752">
        <v>-99</v>
      </c>
      <c r="BH752">
        <f t="shared" si="231"/>
        <v>0</v>
      </c>
      <c r="BI752" t="str">
        <f t="shared" si="232"/>
        <v/>
      </c>
      <c r="BJ752" t="str">
        <f t="shared" si="233"/>
        <v/>
      </c>
      <c r="BK752" t="str">
        <f t="shared" si="234"/>
        <v/>
      </c>
      <c r="BL752" t="str">
        <f t="shared" si="235"/>
        <v/>
      </c>
      <c r="BM752" t="str">
        <f t="shared" si="236"/>
        <v/>
      </c>
      <c r="BN752" t="str">
        <f t="shared" si="237"/>
        <v/>
      </c>
      <c r="BO752" t="str">
        <f t="shared" si="238"/>
        <v/>
      </c>
      <c r="BP752" t="str">
        <f t="shared" si="239"/>
        <v/>
      </c>
      <c r="BQ752" t="str">
        <f t="shared" si="240"/>
        <v/>
      </c>
      <c r="BR752" t="str">
        <f t="shared" si="241"/>
        <v/>
      </c>
      <c r="BS752" t="str">
        <f t="shared" si="242"/>
        <v/>
      </c>
      <c r="BT752" t="str">
        <f t="shared" si="243"/>
        <v/>
      </c>
      <c r="BU752" t="str">
        <f t="shared" si="244"/>
        <v/>
      </c>
      <c r="BV752" t="str">
        <f t="shared" si="245"/>
        <v/>
      </c>
      <c r="BW752">
        <f t="shared" si="246"/>
        <v>0</v>
      </c>
      <c r="BX752">
        <f t="shared" si="247"/>
        <v>1</v>
      </c>
      <c r="BY752">
        <f t="shared" si="248"/>
        <v>1</v>
      </c>
      <c r="BZ752">
        <f t="shared" si="249"/>
        <v>1</v>
      </c>
      <c r="CA752">
        <f t="shared" si="250"/>
        <v>1</v>
      </c>
      <c r="CB752">
        <f t="shared" si="251"/>
        <v>0</v>
      </c>
    </row>
    <row r="753" spans="1:80" x14ac:dyDescent="0.35">
      <c r="A753">
        <v>4.8106878000000002</v>
      </c>
      <c r="B753">
        <v>2009</v>
      </c>
      <c r="C753">
        <v>77</v>
      </c>
      <c r="D753">
        <v>0</v>
      </c>
      <c r="E753">
        <v>1</v>
      </c>
      <c r="F753">
        <v>3</v>
      </c>
      <c r="G753">
        <v>0</v>
      </c>
      <c r="H753">
        <v>22088</v>
      </c>
      <c r="I753">
        <v>13</v>
      </c>
      <c r="J753">
        <v>2</v>
      </c>
      <c r="K753">
        <v>386911</v>
      </c>
      <c r="L753">
        <v>1</v>
      </c>
      <c r="M753">
        <v>3</v>
      </c>
      <c r="N753">
        <v>1</v>
      </c>
      <c r="O753">
        <v>57410</v>
      </c>
      <c r="P753">
        <v>41001</v>
      </c>
      <c r="Q753">
        <v>4271</v>
      </c>
      <c r="R753">
        <v>99801</v>
      </c>
      <c r="S753">
        <v>9971</v>
      </c>
      <c r="T753">
        <v>99672</v>
      </c>
      <c r="U753">
        <v>42741</v>
      </c>
      <c r="V753">
        <v>5531</v>
      </c>
      <c r="W753">
        <v>41401</v>
      </c>
      <c r="X753">
        <v>412</v>
      </c>
      <c r="Y753">
        <v>4148</v>
      </c>
      <c r="Z753">
        <v>4019</v>
      </c>
      <c r="AA753">
        <v>2720</v>
      </c>
      <c r="AB753">
        <v>2449</v>
      </c>
      <c r="AC753">
        <v>53081</v>
      </c>
      <c r="AD753">
        <v>5123</v>
      </c>
      <c r="AE753">
        <v>3768</v>
      </c>
      <c r="AF753">
        <v>5341</v>
      </c>
      <c r="AG753">
        <v>66</v>
      </c>
      <c r="AH753">
        <v>3607</v>
      </c>
      <c r="AI753">
        <v>45</v>
      </c>
      <c r="AJ753">
        <v>43</v>
      </c>
      <c r="AK753">
        <v>9671</v>
      </c>
      <c r="AL753">
        <v>9604</v>
      </c>
      <c r="AM753">
        <v>8856</v>
      </c>
      <c r="AN753">
        <v>9962</v>
      </c>
      <c r="AO753">
        <v>9960</v>
      </c>
      <c r="AP753" t="s">
        <v>62</v>
      </c>
      <c r="AQ753" t="s">
        <v>62</v>
      </c>
      <c r="AR753" t="s">
        <v>62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-99</v>
      </c>
      <c r="BF753">
        <v>-99</v>
      </c>
      <c r="BG753">
        <v>-99</v>
      </c>
      <c r="BH753" t="str">
        <f t="shared" si="231"/>
        <v/>
      </c>
      <c r="BI753">
        <f t="shared" si="232"/>
        <v>0</v>
      </c>
      <c r="BJ753" t="str">
        <f t="shared" si="233"/>
        <v/>
      </c>
      <c r="BK753" t="str">
        <f t="shared" si="234"/>
        <v/>
      </c>
      <c r="BL753" t="str">
        <f t="shared" si="235"/>
        <v/>
      </c>
      <c r="BM753" t="str">
        <f t="shared" si="236"/>
        <v/>
      </c>
      <c r="BN753" t="str">
        <f t="shared" si="237"/>
        <v/>
      </c>
      <c r="BO753" t="str">
        <f t="shared" si="238"/>
        <v/>
      </c>
      <c r="BP753" t="str">
        <f t="shared" si="239"/>
        <v/>
      </c>
      <c r="BQ753" t="str">
        <f t="shared" si="240"/>
        <v/>
      </c>
      <c r="BR753" t="str">
        <f t="shared" si="241"/>
        <v/>
      </c>
      <c r="BS753" t="str">
        <f t="shared" si="242"/>
        <v/>
      </c>
      <c r="BT753" t="str">
        <f t="shared" si="243"/>
        <v/>
      </c>
      <c r="BU753" t="str">
        <f t="shared" si="244"/>
        <v/>
      </c>
      <c r="BV753" t="str">
        <f t="shared" si="245"/>
        <v/>
      </c>
      <c r="BW753">
        <f t="shared" si="246"/>
        <v>0</v>
      </c>
      <c r="BX753">
        <f t="shared" si="247"/>
        <v>1</v>
      </c>
      <c r="BY753">
        <f t="shared" si="248"/>
        <v>0</v>
      </c>
      <c r="BZ753">
        <f t="shared" si="249"/>
        <v>1</v>
      </c>
      <c r="CA753">
        <f t="shared" si="250"/>
        <v>1</v>
      </c>
      <c r="CB753">
        <f t="shared" si="251"/>
        <v>0</v>
      </c>
    </row>
    <row r="754" spans="1:80" x14ac:dyDescent="0.35">
      <c r="A754">
        <v>4.6898046000000004</v>
      </c>
      <c r="B754">
        <v>2009</v>
      </c>
      <c r="C754">
        <v>77</v>
      </c>
      <c r="D754">
        <v>0</v>
      </c>
      <c r="E754">
        <v>1</v>
      </c>
      <c r="F754">
        <v>4</v>
      </c>
      <c r="G754">
        <v>1</v>
      </c>
      <c r="H754">
        <v>26123</v>
      </c>
      <c r="I754">
        <v>6</v>
      </c>
      <c r="J754">
        <v>-9</v>
      </c>
      <c r="K754">
        <v>116045</v>
      </c>
      <c r="L754">
        <v>2</v>
      </c>
      <c r="M754">
        <v>3</v>
      </c>
      <c r="N754">
        <v>5</v>
      </c>
      <c r="O754">
        <v>41081</v>
      </c>
      <c r="P754">
        <v>570</v>
      </c>
      <c r="Q754">
        <v>4275</v>
      </c>
      <c r="R754">
        <v>5845</v>
      </c>
      <c r="S754">
        <v>78551</v>
      </c>
      <c r="T754">
        <v>5780</v>
      </c>
      <c r="U754">
        <v>78001</v>
      </c>
      <c r="V754">
        <v>51881</v>
      </c>
      <c r="W754">
        <v>72888</v>
      </c>
      <c r="X754">
        <v>3481</v>
      </c>
      <c r="Y754">
        <v>34889</v>
      </c>
      <c r="Z754">
        <v>41401</v>
      </c>
      <c r="AA754" t="s">
        <v>75</v>
      </c>
      <c r="AB754">
        <v>2767</v>
      </c>
      <c r="AC754" t="s">
        <v>61</v>
      </c>
      <c r="AD754">
        <v>3965</v>
      </c>
      <c r="AE754">
        <v>66</v>
      </c>
      <c r="AF754">
        <v>3768</v>
      </c>
      <c r="AG754">
        <v>9604</v>
      </c>
      <c r="AH754">
        <v>8856</v>
      </c>
      <c r="AI754">
        <v>3606</v>
      </c>
      <c r="AJ754">
        <v>41</v>
      </c>
      <c r="AK754">
        <v>46</v>
      </c>
      <c r="AL754">
        <v>3722</v>
      </c>
      <c r="AM754">
        <v>8853</v>
      </c>
      <c r="AN754">
        <v>3995</v>
      </c>
      <c r="AO754">
        <v>9981</v>
      </c>
      <c r="AP754">
        <v>9671</v>
      </c>
      <c r="AQ754" t="s">
        <v>62</v>
      </c>
      <c r="AR754" t="s">
        <v>62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2</v>
      </c>
      <c r="BD754">
        <v>0</v>
      </c>
      <c r="BE754">
        <v>0</v>
      </c>
      <c r="BF754">
        <v>-99</v>
      </c>
      <c r="BG754">
        <v>-99</v>
      </c>
      <c r="BH754" t="str">
        <f t="shared" si="231"/>
        <v/>
      </c>
      <c r="BI754" t="str">
        <f t="shared" si="232"/>
        <v/>
      </c>
      <c r="BJ754">
        <f t="shared" si="233"/>
        <v>0</v>
      </c>
      <c r="BK754" t="str">
        <f t="shared" si="234"/>
        <v/>
      </c>
      <c r="BL754" t="str">
        <f t="shared" si="235"/>
        <v/>
      </c>
      <c r="BM754" t="str">
        <f t="shared" si="236"/>
        <v/>
      </c>
      <c r="BN754" t="str">
        <f t="shared" si="237"/>
        <v/>
      </c>
      <c r="BO754" t="str">
        <f t="shared" si="238"/>
        <v/>
      </c>
      <c r="BP754" t="str">
        <f t="shared" si="239"/>
        <v/>
      </c>
      <c r="BQ754" t="str">
        <f t="shared" si="240"/>
        <v/>
      </c>
      <c r="BR754" t="str">
        <f t="shared" si="241"/>
        <v/>
      </c>
      <c r="BS754" t="str">
        <f t="shared" si="242"/>
        <v/>
      </c>
      <c r="BT754" t="str">
        <f t="shared" si="243"/>
        <v/>
      </c>
      <c r="BU754" t="str">
        <f t="shared" si="244"/>
        <v/>
      </c>
      <c r="BV754" t="str">
        <f t="shared" si="245"/>
        <v/>
      </c>
      <c r="BW754">
        <f t="shared" si="246"/>
        <v>0</v>
      </c>
      <c r="BX754">
        <f t="shared" si="247"/>
        <v>1</v>
      </c>
      <c r="BY754">
        <f t="shared" si="248"/>
        <v>1</v>
      </c>
      <c r="BZ754">
        <f t="shared" si="249"/>
        <v>1</v>
      </c>
      <c r="CA754">
        <f t="shared" si="250"/>
        <v>1</v>
      </c>
      <c r="CB754">
        <f t="shared" si="251"/>
        <v>0</v>
      </c>
    </row>
    <row r="755" spans="1:80" x14ac:dyDescent="0.35">
      <c r="A755">
        <v>5.6621094999999997</v>
      </c>
      <c r="B755">
        <v>2009</v>
      </c>
      <c r="C755">
        <v>77</v>
      </c>
      <c r="D755">
        <v>1</v>
      </c>
      <c r="E755">
        <v>1</v>
      </c>
      <c r="F755">
        <v>-9</v>
      </c>
      <c r="G755">
        <v>1</v>
      </c>
      <c r="H755">
        <v>36205</v>
      </c>
      <c r="I755">
        <v>6</v>
      </c>
      <c r="J755">
        <v>1</v>
      </c>
      <c r="K755">
        <v>81418</v>
      </c>
      <c r="L755">
        <v>4</v>
      </c>
      <c r="M755">
        <v>2</v>
      </c>
      <c r="N755">
        <v>20</v>
      </c>
      <c r="O755">
        <v>42843</v>
      </c>
      <c r="P755">
        <v>51881</v>
      </c>
      <c r="Q755">
        <v>78551</v>
      </c>
      <c r="R755">
        <v>5990</v>
      </c>
      <c r="S755">
        <v>2763</v>
      </c>
      <c r="T755">
        <v>4148</v>
      </c>
      <c r="U755">
        <v>4280</v>
      </c>
      <c r="V755">
        <v>41401</v>
      </c>
      <c r="W755">
        <v>4019</v>
      </c>
      <c r="X755">
        <v>25000</v>
      </c>
      <c r="Y755">
        <v>2724</v>
      </c>
      <c r="Z755">
        <v>4240</v>
      </c>
      <c r="AA755">
        <v>2859</v>
      </c>
      <c r="AB755">
        <v>2875</v>
      </c>
      <c r="AC755">
        <v>42731</v>
      </c>
      <c r="AD755">
        <v>3768</v>
      </c>
      <c r="AE755">
        <v>8856</v>
      </c>
      <c r="AF755">
        <v>8842</v>
      </c>
      <c r="AG755">
        <v>3778</v>
      </c>
      <c r="AH755">
        <v>9672</v>
      </c>
      <c r="AI755">
        <v>9904</v>
      </c>
      <c r="AJ755" t="s">
        <v>62</v>
      </c>
      <c r="AK755" t="s">
        <v>62</v>
      </c>
      <c r="AL755" t="s">
        <v>62</v>
      </c>
      <c r="AM755" t="s">
        <v>62</v>
      </c>
      <c r="AN755" t="s">
        <v>62</v>
      </c>
      <c r="AO755" t="s">
        <v>62</v>
      </c>
      <c r="AP755" t="s">
        <v>62</v>
      </c>
      <c r="AQ755" t="s">
        <v>62</v>
      </c>
      <c r="AR755" t="s">
        <v>62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-99</v>
      </c>
      <c r="AZ755">
        <v>-99</v>
      </c>
      <c r="BA755">
        <v>-99</v>
      </c>
      <c r="BB755">
        <v>-99</v>
      </c>
      <c r="BC755">
        <v>-99</v>
      </c>
      <c r="BD755">
        <v>-99</v>
      </c>
      <c r="BE755">
        <v>-99</v>
      </c>
      <c r="BF755">
        <v>-99</v>
      </c>
      <c r="BG755">
        <v>-99</v>
      </c>
      <c r="BH755">
        <f t="shared" si="231"/>
        <v>0</v>
      </c>
      <c r="BI755" t="str">
        <f t="shared" si="232"/>
        <v/>
      </c>
      <c r="BJ755" t="str">
        <f t="shared" si="233"/>
        <v/>
      </c>
      <c r="BK755" t="str">
        <f t="shared" si="234"/>
        <v/>
      </c>
      <c r="BL755" t="str">
        <f t="shared" si="235"/>
        <v/>
      </c>
      <c r="BM755" t="str">
        <f t="shared" si="236"/>
        <v/>
      </c>
      <c r="BN755" t="str">
        <f t="shared" si="237"/>
        <v/>
      </c>
      <c r="BO755" t="str">
        <f t="shared" si="238"/>
        <v/>
      </c>
      <c r="BP755" t="str">
        <f t="shared" si="239"/>
        <v/>
      </c>
      <c r="BQ755" t="str">
        <f t="shared" si="240"/>
        <v/>
      </c>
      <c r="BR755" t="str">
        <f t="shared" si="241"/>
        <v/>
      </c>
      <c r="BS755" t="str">
        <f t="shared" si="242"/>
        <v/>
      </c>
      <c r="BT755" t="str">
        <f t="shared" si="243"/>
        <v/>
      </c>
      <c r="BU755" t="str">
        <f t="shared" si="244"/>
        <v/>
      </c>
      <c r="BV755" t="str">
        <f t="shared" si="245"/>
        <v/>
      </c>
      <c r="BW755">
        <f t="shared" si="246"/>
        <v>0</v>
      </c>
      <c r="BX755">
        <f t="shared" si="247"/>
        <v>0</v>
      </c>
      <c r="BY755">
        <f t="shared" si="248"/>
        <v>1</v>
      </c>
      <c r="BZ755">
        <f t="shared" si="249"/>
        <v>0</v>
      </c>
      <c r="CA755">
        <f t="shared" si="250"/>
        <v>0</v>
      </c>
      <c r="CB755">
        <f t="shared" si="251"/>
        <v>1</v>
      </c>
    </row>
    <row r="756" spans="1:80" x14ac:dyDescent="0.35">
      <c r="A756">
        <v>4.4836565000000004</v>
      </c>
      <c r="B756">
        <v>2009</v>
      </c>
      <c r="C756">
        <v>77</v>
      </c>
      <c r="D756">
        <v>1</v>
      </c>
      <c r="E756">
        <v>1</v>
      </c>
      <c r="F756">
        <v>6</v>
      </c>
      <c r="G756">
        <v>0</v>
      </c>
      <c r="H756">
        <v>49022</v>
      </c>
      <c r="I756">
        <v>27</v>
      </c>
      <c r="J756">
        <v>1</v>
      </c>
      <c r="K756">
        <v>315285</v>
      </c>
      <c r="L756">
        <v>4</v>
      </c>
      <c r="M756">
        <v>2</v>
      </c>
      <c r="N756">
        <v>20</v>
      </c>
      <c r="O756">
        <v>41401</v>
      </c>
      <c r="P756">
        <v>41401</v>
      </c>
      <c r="Q756">
        <v>42822</v>
      </c>
      <c r="R756">
        <v>2761</v>
      </c>
      <c r="S756">
        <v>4280</v>
      </c>
      <c r="T756">
        <v>4254</v>
      </c>
      <c r="U756">
        <v>25000</v>
      </c>
      <c r="V756">
        <v>496</v>
      </c>
      <c r="W756">
        <v>7802</v>
      </c>
      <c r="X756">
        <v>4589</v>
      </c>
      <c r="Y756">
        <v>2859</v>
      </c>
      <c r="Z756">
        <v>40390</v>
      </c>
      <c r="AA756">
        <v>5859</v>
      </c>
      <c r="AB756">
        <v>42789</v>
      </c>
      <c r="AC756">
        <v>56400</v>
      </c>
      <c r="AD756">
        <v>3768</v>
      </c>
      <c r="AE756">
        <v>3722</v>
      </c>
      <c r="AF756">
        <v>66</v>
      </c>
      <c r="AG756">
        <v>8856</v>
      </c>
      <c r="AH756">
        <v>3607</v>
      </c>
      <c r="AI756">
        <v>47</v>
      </c>
      <c r="AJ756">
        <v>47</v>
      </c>
      <c r="AK756">
        <v>42</v>
      </c>
      <c r="AL756">
        <v>9904</v>
      </c>
      <c r="AM756">
        <v>3778</v>
      </c>
      <c r="AN756" t="s">
        <v>62</v>
      </c>
      <c r="AO756" t="s">
        <v>62</v>
      </c>
      <c r="AP756" t="s">
        <v>62</v>
      </c>
      <c r="AQ756" t="s">
        <v>62</v>
      </c>
      <c r="AR756" t="s">
        <v>62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3</v>
      </c>
      <c r="BB756">
        <v>1</v>
      </c>
      <c r="BC756">
        <v>-99</v>
      </c>
      <c r="BD756">
        <v>-99</v>
      </c>
      <c r="BE756">
        <v>-99</v>
      </c>
      <c r="BF756">
        <v>-99</v>
      </c>
      <c r="BG756">
        <v>-99</v>
      </c>
      <c r="BH756">
        <f t="shared" si="231"/>
        <v>1</v>
      </c>
      <c r="BI756" t="str">
        <f t="shared" si="232"/>
        <v/>
      </c>
      <c r="BJ756" t="str">
        <f t="shared" si="233"/>
        <v/>
      </c>
      <c r="BK756" t="str">
        <f t="shared" si="234"/>
        <v/>
      </c>
      <c r="BL756" t="str">
        <f t="shared" si="235"/>
        <v/>
      </c>
      <c r="BM756" t="str">
        <f t="shared" si="236"/>
        <v/>
      </c>
      <c r="BN756" t="str">
        <f t="shared" si="237"/>
        <v/>
      </c>
      <c r="BO756" t="str">
        <f t="shared" si="238"/>
        <v/>
      </c>
      <c r="BP756" t="str">
        <f t="shared" si="239"/>
        <v/>
      </c>
      <c r="BQ756" t="str">
        <f t="shared" si="240"/>
        <v/>
      </c>
      <c r="BR756" t="str">
        <f t="shared" si="241"/>
        <v/>
      </c>
      <c r="BS756" t="str">
        <f t="shared" si="242"/>
        <v/>
      </c>
      <c r="BT756" t="str">
        <f t="shared" si="243"/>
        <v/>
      </c>
      <c r="BU756" t="str">
        <f t="shared" si="244"/>
        <v/>
      </c>
      <c r="BV756" t="str">
        <f t="shared" si="245"/>
        <v/>
      </c>
      <c r="BW756">
        <f t="shared" si="246"/>
        <v>1</v>
      </c>
      <c r="BX756">
        <f t="shared" si="247"/>
        <v>1</v>
      </c>
      <c r="BY756">
        <f t="shared" si="248"/>
        <v>0</v>
      </c>
      <c r="BZ756">
        <f t="shared" si="249"/>
        <v>0</v>
      </c>
      <c r="CA756">
        <f t="shared" si="250"/>
        <v>0</v>
      </c>
      <c r="CB756">
        <f t="shared" si="251"/>
        <v>1</v>
      </c>
    </row>
    <row r="757" spans="1:80" x14ac:dyDescent="0.35">
      <c r="A757">
        <v>4.276027</v>
      </c>
      <c r="B757">
        <v>2010</v>
      </c>
      <c r="C757">
        <v>77</v>
      </c>
      <c r="D757">
        <v>0</v>
      </c>
      <c r="E757">
        <v>1</v>
      </c>
      <c r="F757">
        <v>-9</v>
      </c>
      <c r="G757">
        <v>1</v>
      </c>
      <c r="H757">
        <v>4111</v>
      </c>
      <c r="I757">
        <v>7</v>
      </c>
      <c r="J757">
        <v>1</v>
      </c>
      <c r="K757">
        <v>225395</v>
      </c>
      <c r="L757">
        <v>-9</v>
      </c>
      <c r="M757">
        <v>1</v>
      </c>
      <c r="N757">
        <v>1</v>
      </c>
      <c r="O757">
        <v>41071</v>
      </c>
      <c r="P757">
        <v>99674</v>
      </c>
      <c r="Q757">
        <v>41401</v>
      </c>
      <c r="R757">
        <v>40390</v>
      </c>
      <c r="S757">
        <v>5859</v>
      </c>
      <c r="T757">
        <v>25000</v>
      </c>
      <c r="U757">
        <v>43811</v>
      </c>
      <c r="V757">
        <v>43889</v>
      </c>
      <c r="W757">
        <v>72989</v>
      </c>
      <c r="X757">
        <v>2720</v>
      </c>
      <c r="Y757">
        <v>3051</v>
      </c>
      <c r="Z757" t="s">
        <v>59</v>
      </c>
      <c r="AA757" t="s">
        <v>76</v>
      </c>
      <c r="AB757" t="s">
        <v>78</v>
      </c>
      <c r="AC757" t="s">
        <v>61</v>
      </c>
      <c r="AD757">
        <v>66</v>
      </c>
      <c r="AE757">
        <v>3768</v>
      </c>
      <c r="AF757">
        <v>3722</v>
      </c>
      <c r="AG757">
        <v>3806</v>
      </c>
      <c r="AH757">
        <v>3959</v>
      </c>
      <c r="AI757">
        <v>3607</v>
      </c>
      <c r="AJ757">
        <v>8856</v>
      </c>
      <c r="AK757">
        <v>8853</v>
      </c>
      <c r="AL757">
        <v>46</v>
      </c>
      <c r="AM757">
        <v>40</v>
      </c>
      <c r="AN757">
        <v>40</v>
      </c>
      <c r="AO757" t="s">
        <v>62</v>
      </c>
      <c r="AP757" t="s">
        <v>62</v>
      </c>
      <c r="AQ757" t="s">
        <v>62</v>
      </c>
      <c r="AR757" t="s">
        <v>62</v>
      </c>
      <c r="AS757">
        <v>1</v>
      </c>
      <c r="AT757">
        <v>1</v>
      </c>
      <c r="AU757">
        <v>0</v>
      </c>
      <c r="AV757">
        <v>2</v>
      </c>
      <c r="AW757">
        <v>2</v>
      </c>
      <c r="AX757">
        <v>1</v>
      </c>
      <c r="AY757">
        <v>-99</v>
      </c>
      <c r="AZ757">
        <v>-99</v>
      </c>
      <c r="BA757">
        <v>-99</v>
      </c>
      <c r="BB757">
        <v>-99</v>
      </c>
      <c r="BC757">
        <v>-99</v>
      </c>
      <c r="BD757">
        <v>-99</v>
      </c>
      <c r="BE757">
        <v>-99</v>
      </c>
      <c r="BF757">
        <v>-99</v>
      </c>
      <c r="BG757">
        <v>-99</v>
      </c>
      <c r="BH757" t="str">
        <f t="shared" si="231"/>
        <v/>
      </c>
      <c r="BI757">
        <f t="shared" si="232"/>
        <v>1</v>
      </c>
      <c r="BJ757" t="str">
        <f t="shared" si="233"/>
        <v/>
      </c>
      <c r="BK757" t="str">
        <f t="shared" si="234"/>
        <v/>
      </c>
      <c r="BL757" t="str">
        <f t="shared" si="235"/>
        <v/>
      </c>
      <c r="BM757" t="str">
        <f t="shared" si="236"/>
        <v/>
      </c>
      <c r="BN757" t="str">
        <f t="shared" si="237"/>
        <v/>
      </c>
      <c r="BO757" t="str">
        <f t="shared" si="238"/>
        <v/>
      </c>
      <c r="BP757" t="str">
        <f t="shared" si="239"/>
        <v/>
      </c>
      <c r="BQ757" t="str">
        <f t="shared" si="240"/>
        <v/>
      </c>
      <c r="BR757" t="str">
        <f t="shared" si="241"/>
        <v/>
      </c>
      <c r="BS757" t="str">
        <f t="shared" si="242"/>
        <v/>
      </c>
      <c r="BT757" t="str">
        <f t="shared" si="243"/>
        <v/>
      </c>
      <c r="BU757" t="str">
        <f t="shared" si="244"/>
        <v/>
      </c>
      <c r="BV757" t="str">
        <f t="shared" si="245"/>
        <v/>
      </c>
      <c r="BW757">
        <f t="shared" si="246"/>
        <v>1</v>
      </c>
      <c r="BX757">
        <f t="shared" si="247"/>
        <v>1</v>
      </c>
      <c r="BY757">
        <f t="shared" si="248"/>
        <v>0</v>
      </c>
      <c r="BZ757">
        <f t="shared" si="249"/>
        <v>1</v>
      </c>
      <c r="CA757">
        <f t="shared" si="250"/>
        <v>1</v>
      </c>
      <c r="CB757">
        <f t="shared" si="251"/>
        <v>0</v>
      </c>
    </row>
    <row r="758" spans="1:80" x14ac:dyDescent="0.35">
      <c r="A758">
        <v>5.1950630000000002</v>
      </c>
      <c r="B758">
        <v>2010</v>
      </c>
      <c r="C758">
        <v>77</v>
      </c>
      <c r="D758">
        <v>1</v>
      </c>
      <c r="E758">
        <v>1</v>
      </c>
      <c r="F758">
        <v>3</v>
      </c>
      <c r="G758">
        <v>1</v>
      </c>
      <c r="H758">
        <v>27015</v>
      </c>
      <c r="I758">
        <v>0</v>
      </c>
      <c r="J758">
        <v>-9</v>
      </c>
      <c r="K758">
        <v>142635</v>
      </c>
      <c r="L758">
        <v>2</v>
      </c>
      <c r="M758">
        <v>2</v>
      </c>
      <c r="N758">
        <v>20</v>
      </c>
      <c r="O758">
        <v>4280</v>
      </c>
      <c r="P758">
        <v>51884</v>
      </c>
      <c r="Q758">
        <v>42731</v>
      </c>
      <c r="R758">
        <v>2875</v>
      </c>
      <c r="S758">
        <v>5859</v>
      </c>
      <c r="T758">
        <v>5990</v>
      </c>
      <c r="U758">
        <v>4254</v>
      </c>
      <c r="V758">
        <v>496</v>
      </c>
      <c r="W758">
        <v>2859</v>
      </c>
      <c r="X758">
        <v>25000</v>
      </c>
      <c r="Y758">
        <v>2749</v>
      </c>
      <c r="Z758">
        <v>4168</v>
      </c>
      <c r="AA758" t="s">
        <v>61</v>
      </c>
      <c r="AB758" t="s">
        <v>61</v>
      </c>
      <c r="AC758" t="s">
        <v>61</v>
      </c>
      <c r="AD758">
        <v>3768</v>
      </c>
      <c r="AE758">
        <v>3764</v>
      </c>
      <c r="AF758">
        <v>9390</v>
      </c>
      <c r="AG758">
        <v>8964</v>
      </c>
      <c r="AH758">
        <v>3891</v>
      </c>
      <c r="AI758">
        <v>8842</v>
      </c>
      <c r="AJ758" t="s">
        <v>62</v>
      </c>
      <c r="AK758" t="s">
        <v>62</v>
      </c>
      <c r="AL758" t="s">
        <v>62</v>
      </c>
      <c r="AM758" t="s">
        <v>62</v>
      </c>
      <c r="AN758" t="s">
        <v>62</v>
      </c>
      <c r="AO758" t="s">
        <v>62</v>
      </c>
      <c r="AP758" t="s">
        <v>62</v>
      </c>
      <c r="AQ758" t="s">
        <v>62</v>
      </c>
      <c r="AR758" t="s">
        <v>62</v>
      </c>
      <c r="AS758">
        <v>2</v>
      </c>
      <c r="AT758">
        <v>7</v>
      </c>
      <c r="AU758">
        <v>2</v>
      </c>
      <c r="AV758">
        <v>1</v>
      </c>
      <c r="AW758">
        <v>2</v>
      </c>
      <c r="AX758">
        <v>2</v>
      </c>
      <c r="AY758">
        <v>-99</v>
      </c>
      <c r="AZ758">
        <v>-99</v>
      </c>
      <c r="BA758">
        <v>-99</v>
      </c>
      <c r="BB758">
        <v>-99</v>
      </c>
      <c r="BC758">
        <v>-99</v>
      </c>
      <c r="BD758">
        <v>-99</v>
      </c>
      <c r="BE758">
        <v>-99</v>
      </c>
      <c r="BF758">
        <v>-99</v>
      </c>
      <c r="BG758">
        <v>-99</v>
      </c>
      <c r="BH758">
        <f t="shared" si="231"/>
        <v>2</v>
      </c>
      <c r="BI758" t="str">
        <f t="shared" si="232"/>
        <v/>
      </c>
      <c r="BJ758" t="str">
        <f t="shared" si="233"/>
        <v/>
      </c>
      <c r="BK758" t="str">
        <f t="shared" si="234"/>
        <v/>
      </c>
      <c r="BL758" t="str">
        <f t="shared" si="235"/>
        <v/>
      </c>
      <c r="BM758" t="str">
        <f t="shared" si="236"/>
        <v/>
      </c>
      <c r="BN758" t="str">
        <f t="shared" si="237"/>
        <v/>
      </c>
      <c r="BO758" t="str">
        <f t="shared" si="238"/>
        <v/>
      </c>
      <c r="BP758" t="str">
        <f t="shared" si="239"/>
        <v/>
      </c>
      <c r="BQ758" t="str">
        <f t="shared" si="240"/>
        <v/>
      </c>
      <c r="BR758" t="str">
        <f t="shared" si="241"/>
        <v/>
      </c>
      <c r="BS758" t="str">
        <f t="shared" si="242"/>
        <v/>
      </c>
      <c r="BT758" t="str">
        <f t="shared" si="243"/>
        <v/>
      </c>
      <c r="BU758" t="str">
        <f t="shared" si="244"/>
        <v/>
      </c>
      <c r="BV758" t="str">
        <f t="shared" si="245"/>
        <v/>
      </c>
      <c r="BW758">
        <f t="shared" si="246"/>
        <v>2</v>
      </c>
      <c r="BX758">
        <f t="shared" si="247"/>
        <v>0</v>
      </c>
      <c r="BY758">
        <f t="shared" si="248"/>
        <v>0</v>
      </c>
      <c r="BZ758">
        <f t="shared" si="249"/>
        <v>0</v>
      </c>
      <c r="CA758">
        <f t="shared" si="250"/>
        <v>0</v>
      </c>
      <c r="CB758">
        <f t="shared" si="251"/>
        <v>1</v>
      </c>
    </row>
    <row r="759" spans="1:80" x14ac:dyDescent="0.35">
      <c r="A759">
        <v>5.0364098999999998</v>
      </c>
      <c r="B759">
        <v>2010</v>
      </c>
      <c r="C759">
        <v>77</v>
      </c>
      <c r="D759">
        <v>0</v>
      </c>
      <c r="E759">
        <v>1</v>
      </c>
      <c r="F759">
        <v>3</v>
      </c>
      <c r="G759">
        <v>0</v>
      </c>
      <c r="H759">
        <v>29017</v>
      </c>
      <c r="I759">
        <v>25</v>
      </c>
      <c r="J759">
        <v>1</v>
      </c>
      <c r="K759">
        <v>177528</v>
      </c>
      <c r="L759">
        <v>3</v>
      </c>
      <c r="M759">
        <v>1</v>
      </c>
      <c r="N759">
        <v>5</v>
      </c>
      <c r="O759">
        <v>41071</v>
      </c>
      <c r="P759">
        <v>51881</v>
      </c>
      <c r="Q759">
        <v>4275</v>
      </c>
      <c r="R759">
        <v>5849</v>
      </c>
      <c r="S759">
        <v>4538</v>
      </c>
      <c r="T759">
        <v>4260</v>
      </c>
      <c r="U759">
        <v>41401</v>
      </c>
      <c r="V759">
        <v>4280</v>
      </c>
      <c r="W759">
        <v>25000</v>
      </c>
      <c r="X759">
        <v>4148</v>
      </c>
      <c r="Y759">
        <v>4019</v>
      </c>
      <c r="Z759">
        <v>7821</v>
      </c>
      <c r="AA759">
        <v>42789</v>
      </c>
      <c r="AB759">
        <v>2662</v>
      </c>
      <c r="AC759">
        <v>4589</v>
      </c>
      <c r="AD759">
        <v>3768</v>
      </c>
      <c r="AE759">
        <v>3722</v>
      </c>
      <c r="AF759">
        <v>66</v>
      </c>
      <c r="AG759">
        <v>8856</v>
      </c>
      <c r="AH759">
        <v>9960</v>
      </c>
      <c r="AI759">
        <v>9604</v>
      </c>
      <c r="AJ759">
        <v>9671</v>
      </c>
      <c r="AK759">
        <v>3893</v>
      </c>
      <c r="AL759">
        <v>3607</v>
      </c>
      <c r="AM759">
        <v>46</v>
      </c>
      <c r="AN759">
        <v>40</v>
      </c>
      <c r="AO759">
        <v>8856</v>
      </c>
      <c r="AP759">
        <v>8853</v>
      </c>
      <c r="AQ759" t="s">
        <v>62</v>
      </c>
      <c r="AR759" t="s">
        <v>62</v>
      </c>
      <c r="AS759">
        <v>2</v>
      </c>
      <c r="AT759">
        <v>1</v>
      </c>
      <c r="AU759">
        <v>2</v>
      </c>
      <c r="AV759">
        <v>1</v>
      </c>
      <c r="AW759">
        <v>2</v>
      </c>
      <c r="AX759">
        <v>2</v>
      </c>
      <c r="AY759">
        <v>2</v>
      </c>
      <c r="AZ759">
        <v>2</v>
      </c>
      <c r="BA759">
        <v>2</v>
      </c>
      <c r="BB759">
        <v>2</v>
      </c>
      <c r="BC759">
        <v>2</v>
      </c>
      <c r="BD759">
        <v>2</v>
      </c>
      <c r="BE759">
        <v>2</v>
      </c>
      <c r="BF759">
        <v>-99</v>
      </c>
      <c r="BG759">
        <v>-99</v>
      </c>
      <c r="BH759">
        <f t="shared" si="231"/>
        <v>2</v>
      </c>
      <c r="BI759" t="str">
        <f t="shared" si="232"/>
        <v/>
      </c>
      <c r="BJ759" t="str">
        <f t="shared" si="233"/>
        <v/>
      </c>
      <c r="BK759" t="str">
        <f t="shared" si="234"/>
        <v/>
      </c>
      <c r="BL759" t="str">
        <f t="shared" si="235"/>
        <v/>
      </c>
      <c r="BM759" t="str">
        <f t="shared" si="236"/>
        <v/>
      </c>
      <c r="BN759" t="str">
        <f t="shared" si="237"/>
        <v/>
      </c>
      <c r="BO759" t="str">
        <f t="shared" si="238"/>
        <v/>
      </c>
      <c r="BP759" t="str">
        <f t="shared" si="239"/>
        <v/>
      </c>
      <c r="BQ759" t="str">
        <f t="shared" si="240"/>
        <v/>
      </c>
      <c r="BR759" t="str">
        <f t="shared" si="241"/>
        <v/>
      </c>
      <c r="BS759" t="str">
        <f t="shared" si="242"/>
        <v/>
      </c>
      <c r="BT759" t="str">
        <f t="shared" si="243"/>
        <v/>
      </c>
      <c r="BU759" t="str">
        <f t="shared" si="244"/>
        <v/>
      </c>
      <c r="BV759" t="str">
        <f t="shared" si="245"/>
        <v/>
      </c>
      <c r="BW759">
        <f t="shared" si="246"/>
        <v>2</v>
      </c>
      <c r="BX759">
        <f t="shared" si="247"/>
        <v>1</v>
      </c>
      <c r="BY759">
        <f t="shared" si="248"/>
        <v>0</v>
      </c>
      <c r="BZ759">
        <f t="shared" si="249"/>
        <v>1</v>
      </c>
      <c r="CA759">
        <f t="shared" si="250"/>
        <v>1</v>
      </c>
      <c r="CB759">
        <f t="shared" si="251"/>
        <v>1</v>
      </c>
    </row>
    <row r="760" spans="1:80" x14ac:dyDescent="0.35">
      <c r="A760">
        <v>5.4700958999999996</v>
      </c>
      <c r="B760">
        <v>2010</v>
      </c>
      <c r="C760">
        <v>77</v>
      </c>
      <c r="D760">
        <v>0</v>
      </c>
      <c r="E760">
        <v>1</v>
      </c>
      <c r="F760">
        <v>2</v>
      </c>
      <c r="G760">
        <v>0</v>
      </c>
      <c r="H760">
        <v>42038</v>
      </c>
      <c r="I760">
        <v>2</v>
      </c>
      <c r="J760">
        <v>1</v>
      </c>
      <c r="K760">
        <v>235314</v>
      </c>
      <c r="L760">
        <v>4</v>
      </c>
      <c r="M760">
        <v>3</v>
      </c>
      <c r="N760">
        <v>1</v>
      </c>
      <c r="O760">
        <v>41071</v>
      </c>
      <c r="P760">
        <v>51884</v>
      </c>
      <c r="Q760">
        <v>42843</v>
      </c>
      <c r="R760">
        <v>49121</v>
      </c>
      <c r="S760">
        <v>5849</v>
      </c>
      <c r="T760" t="s">
        <v>72</v>
      </c>
      <c r="U760">
        <v>2724</v>
      </c>
      <c r="V760">
        <v>4280</v>
      </c>
      <c r="W760" t="s">
        <v>64</v>
      </c>
      <c r="X760">
        <v>41091</v>
      </c>
      <c r="Y760" t="s">
        <v>61</v>
      </c>
      <c r="Z760" t="s">
        <v>61</v>
      </c>
      <c r="AA760" t="s">
        <v>61</v>
      </c>
      <c r="AB760" t="s">
        <v>61</v>
      </c>
      <c r="AC760" t="s">
        <v>61</v>
      </c>
      <c r="AD760">
        <v>66</v>
      </c>
      <c r="AE760">
        <v>3768</v>
      </c>
      <c r="AF760">
        <v>3722</v>
      </c>
      <c r="AG760">
        <v>3607</v>
      </c>
      <c r="AH760">
        <v>9390</v>
      </c>
      <c r="AI760">
        <v>8853</v>
      </c>
      <c r="AJ760" t="s">
        <v>62</v>
      </c>
      <c r="AK760" t="s">
        <v>62</v>
      </c>
      <c r="AL760" t="s">
        <v>62</v>
      </c>
      <c r="AM760" t="s">
        <v>62</v>
      </c>
      <c r="AN760" t="s">
        <v>62</v>
      </c>
      <c r="AO760" t="s">
        <v>62</v>
      </c>
      <c r="AP760" t="s">
        <v>62</v>
      </c>
      <c r="AQ760" t="s">
        <v>62</v>
      </c>
      <c r="AR760" t="s">
        <v>62</v>
      </c>
      <c r="AS760">
        <v>2</v>
      </c>
      <c r="AT760">
        <v>2</v>
      </c>
      <c r="AU760">
        <v>2</v>
      </c>
      <c r="AV760">
        <v>2</v>
      </c>
      <c r="AW760">
        <v>0</v>
      </c>
      <c r="AX760">
        <v>2</v>
      </c>
      <c r="AY760">
        <v>-99</v>
      </c>
      <c r="AZ760">
        <v>-99</v>
      </c>
      <c r="BA760">
        <v>-99</v>
      </c>
      <c r="BB760">
        <v>-99</v>
      </c>
      <c r="BC760">
        <v>-99</v>
      </c>
      <c r="BD760">
        <v>-99</v>
      </c>
      <c r="BE760">
        <v>-99</v>
      </c>
      <c r="BF760">
        <v>-99</v>
      </c>
      <c r="BG760">
        <v>-99</v>
      </c>
      <c r="BH760" t="str">
        <f t="shared" si="231"/>
        <v/>
      </c>
      <c r="BI760">
        <f t="shared" si="232"/>
        <v>2</v>
      </c>
      <c r="BJ760" t="str">
        <f t="shared" si="233"/>
        <v/>
      </c>
      <c r="BK760" t="str">
        <f t="shared" si="234"/>
        <v/>
      </c>
      <c r="BL760" t="str">
        <f t="shared" si="235"/>
        <v/>
      </c>
      <c r="BM760" t="str">
        <f t="shared" si="236"/>
        <v/>
      </c>
      <c r="BN760" t="str">
        <f t="shared" si="237"/>
        <v/>
      </c>
      <c r="BO760" t="str">
        <f t="shared" si="238"/>
        <v/>
      </c>
      <c r="BP760" t="str">
        <f t="shared" si="239"/>
        <v/>
      </c>
      <c r="BQ760" t="str">
        <f t="shared" si="240"/>
        <v/>
      </c>
      <c r="BR760" t="str">
        <f t="shared" si="241"/>
        <v/>
      </c>
      <c r="BS760" t="str">
        <f t="shared" si="242"/>
        <v/>
      </c>
      <c r="BT760" t="str">
        <f t="shared" si="243"/>
        <v/>
      </c>
      <c r="BU760" t="str">
        <f t="shared" si="244"/>
        <v/>
      </c>
      <c r="BV760" t="str">
        <f t="shared" si="245"/>
        <v/>
      </c>
      <c r="BW760">
        <f t="shared" si="246"/>
        <v>2</v>
      </c>
      <c r="BX760">
        <f t="shared" si="247"/>
        <v>1</v>
      </c>
      <c r="BY760">
        <f t="shared" si="248"/>
        <v>0</v>
      </c>
      <c r="BZ760">
        <f t="shared" si="249"/>
        <v>2</v>
      </c>
      <c r="CA760">
        <f t="shared" si="250"/>
        <v>2</v>
      </c>
      <c r="CB760">
        <f t="shared" si="251"/>
        <v>1</v>
      </c>
    </row>
    <row r="761" spans="1:80" x14ac:dyDescent="0.35">
      <c r="A761">
        <v>5.4700958999999996</v>
      </c>
      <c r="B761">
        <v>2010</v>
      </c>
      <c r="C761">
        <v>77</v>
      </c>
      <c r="D761">
        <v>0</v>
      </c>
      <c r="E761">
        <v>1</v>
      </c>
      <c r="F761">
        <v>2</v>
      </c>
      <c r="G761">
        <v>0</v>
      </c>
      <c r="H761">
        <v>42116</v>
      </c>
      <c r="I761">
        <v>14</v>
      </c>
      <c r="J761">
        <v>2</v>
      </c>
      <c r="K761">
        <v>303543</v>
      </c>
      <c r="L761">
        <v>1</v>
      </c>
      <c r="M761">
        <v>1</v>
      </c>
      <c r="N761">
        <v>5</v>
      </c>
      <c r="O761">
        <v>99672</v>
      </c>
      <c r="P761">
        <v>41001</v>
      </c>
      <c r="Q761">
        <v>42741</v>
      </c>
      <c r="R761">
        <v>51881</v>
      </c>
      <c r="S761">
        <v>41041</v>
      </c>
      <c r="T761">
        <v>486</v>
      </c>
      <c r="U761" t="s">
        <v>156</v>
      </c>
      <c r="V761">
        <v>4280</v>
      </c>
      <c r="W761" t="s">
        <v>81</v>
      </c>
      <c r="X761">
        <v>5845</v>
      </c>
      <c r="Y761">
        <v>570</v>
      </c>
      <c r="Z761">
        <v>43820</v>
      </c>
      <c r="AA761">
        <v>3481</v>
      </c>
      <c r="AB761">
        <v>2763</v>
      </c>
      <c r="AC761">
        <v>2762</v>
      </c>
      <c r="AD761">
        <v>3768</v>
      </c>
      <c r="AE761">
        <v>9672</v>
      </c>
      <c r="AF761">
        <v>3895</v>
      </c>
      <c r="AG761">
        <v>8964</v>
      </c>
      <c r="AH761">
        <v>9960</v>
      </c>
      <c r="AI761">
        <v>9960</v>
      </c>
      <c r="AJ761">
        <v>3995</v>
      </c>
      <c r="AK761">
        <v>17</v>
      </c>
      <c r="AL761">
        <v>8872</v>
      </c>
      <c r="AM761">
        <v>9904</v>
      </c>
      <c r="AN761" t="s">
        <v>62</v>
      </c>
      <c r="AO761" t="s">
        <v>62</v>
      </c>
      <c r="AP761" t="s">
        <v>62</v>
      </c>
      <c r="AQ761" t="s">
        <v>62</v>
      </c>
      <c r="AR761" t="s">
        <v>62</v>
      </c>
      <c r="AS761">
        <v>2</v>
      </c>
      <c r="AT761">
        <v>0</v>
      </c>
      <c r="AU761">
        <v>1</v>
      </c>
      <c r="AV761">
        <v>1</v>
      </c>
      <c r="AW761">
        <v>1</v>
      </c>
      <c r="AX761">
        <v>5</v>
      </c>
      <c r="AY761">
        <v>1</v>
      </c>
      <c r="AZ761">
        <v>0</v>
      </c>
      <c r="BA761">
        <v>2</v>
      </c>
      <c r="BB761">
        <v>1</v>
      </c>
      <c r="BC761">
        <v>-99</v>
      </c>
      <c r="BD761">
        <v>-99</v>
      </c>
      <c r="BE761">
        <v>-99</v>
      </c>
      <c r="BF761">
        <v>-99</v>
      </c>
      <c r="BG761">
        <v>-99</v>
      </c>
      <c r="BH761">
        <f t="shared" si="231"/>
        <v>2</v>
      </c>
      <c r="BI761" t="str">
        <f t="shared" si="232"/>
        <v/>
      </c>
      <c r="BJ761" t="str">
        <f t="shared" si="233"/>
        <v/>
      </c>
      <c r="BK761" t="str">
        <f t="shared" si="234"/>
        <v/>
      </c>
      <c r="BL761" t="str">
        <f t="shared" si="235"/>
        <v/>
      </c>
      <c r="BM761" t="str">
        <f t="shared" si="236"/>
        <v/>
      </c>
      <c r="BN761" t="str">
        <f t="shared" si="237"/>
        <v/>
      </c>
      <c r="BO761" t="str">
        <f t="shared" si="238"/>
        <v/>
      </c>
      <c r="BP761" t="str">
        <f t="shared" si="239"/>
        <v/>
      </c>
      <c r="BQ761" t="str">
        <f t="shared" si="240"/>
        <v/>
      </c>
      <c r="BR761" t="str">
        <f t="shared" si="241"/>
        <v/>
      </c>
      <c r="BS761" t="str">
        <f t="shared" si="242"/>
        <v/>
      </c>
      <c r="BT761" t="str">
        <f t="shared" si="243"/>
        <v/>
      </c>
      <c r="BU761" t="str">
        <f t="shared" si="244"/>
        <v/>
      </c>
      <c r="BV761" t="str">
        <f t="shared" si="245"/>
        <v/>
      </c>
      <c r="BW761">
        <f t="shared" si="246"/>
        <v>2</v>
      </c>
      <c r="BX761">
        <f t="shared" si="247"/>
        <v>0</v>
      </c>
      <c r="BY761">
        <f t="shared" si="248"/>
        <v>0</v>
      </c>
      <c r="BZ761">
        <f t="shared" si="249"/>
        <v>2</v>
      </c>
      <c r="CA761">
        <f t="shared" si="250"/>
        <v>2</v>
      </c>
      <c r="CB761">
        <f t="shared" si="251"/>
        <v>1</v>
      </c>
    </row>
    <row r="762" spans="1:80" x14ac:dyDescent="0.35">
      <c r="A762">
        <v>4.8175211999999998</v>
      </c>
      <c r="B762">
        <v>2010</v>
      </c>
      <c r="C762">
        <v>77</v>
      </c>
      <c r="D762">
        <v>0</v>
      </c>
      <c r="E762">
        <v>1</v>
      </c>
      <c r="F762">
        <v>3</v>
      </c>
      <c r="G762">
        <v>0</v>
      </c>
      <c r="H762">
        <v>48068</v>
      </c>
      <c r="I762">
        <v>5</v>
      </c>
      <c r="J762">
        <v>6</v>
      </c>
      <c r="K762">
        <v>174769</v>
      </c>
      <c r="L762">
        <v>1</v>
      </c>
      <c r="M762">
        <v>5</v>
      </c>
      <c r="N762">
        <v>6</v>
      </c>
      <c r="O762">
        <v>41401</v>
      </c>
      <c r="P762">
        <v>5849</v>
      </c>
      <c r="Q762">
        <v>40300</v>
      </c>
      <c r="R762">
        <v>4111</v>
      </c>
      <c r="S762">
        <v>42789</v>
      </c>
      <c r="T762">
        <v>2724</v>
      </c>
      <c r="U762">
        <v>2859</v>
      </c>
      <c r="V762" t="s">
        <v>126</v>
      </c>
      <c r="W762">
        <v>41402</v>
      </c>
      <c r="X762" t="s">
        <v>61</v>
      </c>
      <c r="Y762" t="s">
        <v>61</v>
      </c>
      <c r="Z762" t="s">
        <v>61</v>
      </c>
      <c r="AA762" t="s">
        <v>61</v>
      </c>
      <c r="AB762" t="s">
        <v>61</v>
      </c>
      <c r="AC762" t="s">
        <v>61</v>
      </c>
      <c r="AD762">
        <v>3768</v>
      </c>
      <c r="AE762">
        <v>3722</v>
      </c>
      <c r="AF762">
        <v>66</v>
      </c>
      <c r="AG762">
        <v>8856</v>
      </c>
      <c r="AH762">
        <v>8853</v>
      </c>
      <c r="AI762">
        <v>8842</v>
      </c>
      <c r="AJ762" t="s">
        <v>62</v>
      </c>
      <c r="AK762" t="s">
        <v>62</v>
      </c>
      <c r="AL762" t="s">
        <v>62</v>
      </c>
      <c r="AM762" t="s">
        <v>62</v>
      </c>
      <c r="AN762" t="s">
        <v>62</v>
      </c>
      <c r="AO762" t="s">
        <v>62</v>
      </c>
      <c r="AP762" t="s">
        <v>62</v>
      </c>
      <c r="AQ762" t="s">
        <v>62</v>
      </c>
      <c r="AR762" t="s">
        <v>62</v>
      </c>
      <c r="AS762">
        <v>3</v>
      </c>
      <c r="AT762">
        <v>2</v>
      </c>
      <c r="AU762">
        <v>3</v>
      </c>
      <c r="AV762">
        <v>2</v>
      </c>
      <c r="AW762">
        <v>2</v>
      </c>
      <c r="AX762">
        <v>2</v>
      </c>
      <c r="AY762">
        <v>-99</v>
      </c>
      <c r="AZ762">
        <v>-99</v>
      </c>
      <c r="BA762">
        <v>-99</v>
      </c>
      <c r="BB762">
        <v>-99</v>
      </c>
      <c r="BC762">
        <v>-99</v>
      </c>
      <c r="BD762">
        <v>-99</v>
      </c>
      <c r="BE762">
        <v>-99</v>
      </c>
      <c r="BF762">
        <v>-99</v>
      </c>
      <c r="BG762">
        <v>-99</v>
      </c>
      <c r="BH762">
        <f t="shared" si="231"/>
        <v>3</v>
      </c>
      <c r="BI762" t="str">
        <f t="shared" si="232"/>
        <v/>
      </c>
      <c r="BJ762" t="str">
        <f t="shared" si="233"/>
        <v/>
      </c>
      <c r="BK762" t="str">
        <f t="shared" si="234"/>
        <v/>
      </c>
      <c r="BL762" t="str">
        <f t="shared" si="235"/>
        <v/>
      </c>
      <c r="BM762" t="str">
        <f t="shared" si="236"/>
        <v/>
      </c>
      <c r="BN762" t="str">
        <f t="shared" si="237"/>
        <v/>
      </c>
      <c r="BO762" t="str">
        <f t="shared" si="238"/>
        <v/>
      </c>
      <c r="BP762" t="str">
        <f t="shared" si="239"/>
        <v/>
      </c>
      <c r="BQ762" t="str">
        <f t="shared" si="240"/>
        <v/>
      </c>
      <c r="BR762" t="str">
        <f t="shared" si="241"/>
        <v/>
      </c>
      <c r="BS762" t="str">
        <f t="shared" si="242"/>
        <v/>
      </c>
      <c r="BT762" t="str">
        <f t="shared" si="243"/>
        <v/>
      </c>
      <c r="BU762" t="str">
        <f t="shared" si="244"/>
        <v/>
      </c>
      <c r="BV762" t="str">
        <f t="shared" si="245"/>
        <v/>
      </c>
      <c r="BW762">
        <f t="shared" si="246"/>
        <v>3</v>
      </c>
      <c r="BX762">
        <f t="shared" si="247"/>
        <v>1</v>
      </c>
      <c r="BY762">
        <f t="shared" si="248"/>
        <v>0</v>
      </c>
      <c r="BZ762">
        <f t="shared" si="249"/>
        <v>0</v>
      </c>
      <c r="CA762">
        <f t="shared" si="250"/>
        <v>0</v>
      </c>
      <c r="CB762">
        <f t="shared" si="251"/>
        <v>0</v>
      </c>
    </row>
    <row r="763" spans="1:80" x14ac:dyDescent="0.35">
      <c r="A763">
        <v>4.6712274000000003</v>
      </c>
      <c r="B763">
        <v>2010</v>
      </c>
      <c r="C763">
        <v>77</v>
      </c>
      <c r="D763">
        <v>0</v>
      </c>
      <c r="E763">
        <v>1</v>
      </c>
      <c r="F763">
        <v>3</v>
      </c>
      <c r="G763">
        <v>1</v>
      </c>
      <c r="H763">
        <v>48534</v>
      </c>
      <c r="I763">
        <v>7</v>
      </c>
      <c r="J763">
        <v>1</v>
      </c>
      <c r="K763">
        <v>204499</v>
      </c>
      <c r="L763">
        <v>2</v>
      </c>
      <c r="M763">
        <v>2</v>
      </c>
      <c r="N763">
        <v>1</v>
      </c>
      <c r="O763">
        <v>41401</v>
      </c>
      <c r="P763">
        <v>9972</v>
      </c>
      <c r="Q763">
        <v>40390</v>
      </c>
      <c r="R763">
        <v>412</v>
      </c>
      <c r="S763">
        <v>41400</v>
      </c>
      <c r="T763">
        <v>2724</v>
      </c>
      <c r="U763">
        <v>4148</v>
      </c>
      <c r="V763">
        <v>5859</v>
      </c>
      <c r="W763">
        <v>25000</v>
      </c>
      <c r="X763">
        <v>32723</v>
      </c>
      <c r="Y763" t="s">
        <v>139</v>
      </c>
      <c r="Z763" t="s">
        <v>76</v>
      </c>
      <c r="AA763" t="s">
        <v>66</v>
      </c>
      <c r="AB763">
        <v>4423</v>
      </c>
      <c r="AC763">
        <v>9224</v>
      </c>
      <c r="AD763">
        <v>3768</v>
      </c>
      <c r="AE763">
        <v>3722</v>
      </c>
      <c r="AF763">
        <v>66</v>
      </c>
      <c r="AG763">
        <v>9910</v>
      </c>
      <c r="AH763">
        <v>3607</v>
      </c>
      <c r="AI763">
        <v>45</v>
      </c>
      <c r="AJ763" t="s">
        <v>62</v>
      </c>
      <c r="AK763" t="s">
        <v>62</v>
      </c>
      <c r="AL763" t="s">
        <v>62</v>
      </c>
      <c r="AM763" t="s">
        <v>62</v>
      </c>
      <c r="AN763" t="s">
        <v>62</v>
      </c>
      <c r="AO763" t="s">
        <v>62</v>
      </c>
      <c r="AP763" t="s">
        <v>62</v>
      </c>
      <c r="AQ763" t="s">
        <v>62</v>
      </c>
      <c r="AR763" t="s">
        <v>62</v>
      </c>
      <c r="AS763">
        <v>3</v>
      </c>
      <c r="AT763">
        <v>1</v>
      </c>
      <c r="AU763">
        <v>3</v>
      </c>
      <c r="AV763">
        <v>6</v>
      </c>
      <c r="AW763">
        <v>3</v>
      </c>
      <c r="AX763">
        <v>3</v>
      </c>
      <c r="AY763">
        <v>-99</v>
      </c>
      <c r="AZ763">
        <v>-99</v>
      </c>
      <c r="BA763">
        <v>-99</v>
      </c>
      <c r="BB763">
        <v>-99</v>
      </c>
      <c r="BC763">
        <v>-99</v>
      </c>
      <c r="BD763">
        <v>-99</v>
      </c>
      <c r="BE763">
        <v>-99</v>
      </c>
      <c r="BF763">
        <v>-99</v>
      </c>
      <c r="BG763">
        <v>-99</v>
      </c>
      <c r="BH763">
        <f t="shared" si="231"/>
        <v>3</v>
      </c>
      <c r="BI763" t="str">
        <f t="shared" si="232"/>
        <v/>
      </c>
      <c r="BJ763" t="str">
        <f t="shared" si="233"/>
        <v/>
      </c>
      <c r="BK763" t="str">
        <f t="shared" si="234"/>
        <v/>
      </c>
      <c r="BL763" t="str">
        <f t="shared" si="235"/>
        <v/>
      </c>
      <c r="BM763" t="str">
        <f t="shared" si="236"/>
        <v/>
      </c>
      <c r="BN763" t="str">
        <f t="shared" si="237"/>
        <v/>
      </c>
      <c r="BO763" t="str">
        <f t="shared" si="238"/>
        <v/>
      </c>
      <c r="BP763" t="str">
        <f t="shared" si="239"/>
        <v/>
      </c>
      <c r="BQ763" t="str">
        <f t="shared" si="240"/>
        <v/>
      </c>
      <c r="BR763" t="str">
        <f t="shared" si="241"/>
        <v/>
      </c>
      <c r="BS763" t="str">
        <f t="shared" si="242"/>
        <v/>
      </c>
      <c r="BT763" t="str">
        <f t="shared" si="243"/>
        <v/>
      </c>
      <c r="BU763" t="str">
        <f t="shared" si="244"/>
        <v/>
      </c>
      <c r="BV763" t="str">
        <f t="shared" si="245"/>
        <v/>
      </c>
      <c r="BW763">
        <f t="shared" si="246"/>
        <v>3</v>
      </c>
      <c r="BX763">
        <f t="shared" si="247"/>
        <v>1</v>
      </c>
      <c r="BY763">
        <f t="shared" si="248"/>
        <v>0</v>
      </c>
      <c r="BZ763">
        <f t="shared" si="249"/>
        <v>0</v>
      </c>
      <c r="CA763">
        <f t="shared" si="250"/>
        <v>0</v>
      </c>
      <c r="CB763">
        <f t="shared" si="251"/>
        <v>0</v>
      </c>
    </row>
    <row r="764" spans="1:80" x14ac:dyDescent="0.35">
      <c r="A764">
        <v>4.7330074</v>
      </c>
      <c r="B764">
        <v>2011</v>
      </c>
      <c r="C764">
        <v>77</v>
      </c>
      <c r="D764">
        <v>0</v>
      </c>
      <c r="E764">
        <v>1</v>
      </c>
      <c r="F764">
        <v>-9</v>
      </c>
      <c r="G764">
        <v>1</v>
      </c>
      <c r="H764">
        <v>6021</v>
      </c>
      <c r="I764">
        <v>8</v>
      </c>
      <c r="J764">
        <v>1</v>
      </c>
      <c r="K764">
        <v>230566</v>
      </c>
      <c r="L764">
        <v>4</v>
      </c>
      <c r="M764">
        <v>-9</v>
      </c>
      <c r="N764">
        <v>6</v>
      </c>
      <c r="O764">
        <v>41401</v>
      </c>
      <c r="P764">
        <v>42823</v>
      </c>
      <c r="Q764">
        <v>40390</v>
      </c>
      <c r="R764">
        <v>4254</v>
      </c>
      <c r="S764">
        <v>5853</v>
      </c>
      <c r="T764" t="s">
        <v>105</v>
      </c>
      <c r="U764">
        <v>4280</v>
      </c>
      <c r="V764" t="s">
        <v>65</v>
      </c>
      <c r="W764">
        <v>7993</v>
      </c>
      <c r="X764">
        <v>49121</v>
      </c>
      <c r="Y764">
        <v>2948</v>
      </c>
      <c r="Z764">
        <v>4111</v>
      </c>
      <c r="AA764" t="s">
        <v>61</v>
      </c>
      <c r="AB764" t="s">
        <v>61</v>
      </c>
      <c r="AC764" t="s">
        <v>61</v>
      </c>
      <c r="AD764">
        <v>3768</v>
      </c>
      <c r="AE764">
        <v>8856</v>
      </c>
      <c r="AF764">
        <v>41</v>
      </c>
      <c r="AG764">
        <v>8853</v>
      </c>
      <c r="AH764">
        <v>3607</v>
      </c>
      <c r="AI764">
        <v>48</v>
      </c>
      <c r="AJ764">
        <v>66</v>
      </c>
      <c r="AK764">
        <v>3722</v>
      </c>
      <c r="AL764" t="s">
        <v>62</v>
      </c>
      <c r="AM764" t="s">
        <v>62</v>
      </c>
      <c r="AN764" t="s">
        <v>62</v>
      </c>
      <c r="AO764" t="s">
        <v>62</v>
      </c>
      <c r="AP764" t="s">
        <v>62</v>
      </c>
      <c r="AQ764" t="s">
        <v>62</v>
      </c>
      <c r="AR764" t="s">
        <v>62</v>
      </c>
      <c r="AS764">
        <v>4</v>
      </c>
      <c r="AT764">
        <v>1</v>
      </c>
      <c r="AU764">
        <v>4</v>
      </c>
      <c r="AV764">
        <v>1</v>
      </c>
      <c r="AW764">
        <v>4</v>
      </c>
      <c r="AX764">
        <v>4</v>
      </c>
      <c r="AY764">
        <v>4</v>
      </c>
      <c r="AZ764">
        <v>1</v>
      </c>
      <c r="BA764">
        <v>-99</v>
      </c>
      <c r="BB764">
        <v>-99</v>
      </c>
      <c r="BC764">
        <v>-99</v>
      </c>
      <c r="BD764">
        <v>-99</v>
      </c>
      <c r="BE764">
        <v>-99</v>
      </c>
      <c r="BF764">
        <v>-99</v>
      </c>
      <c r="BG764">
        <v>-99</v>
      </c>
      <c r="BH764">
        <f t="shared" si="231"/>
        <v>4</v>
      </c>
      <c r="BI764" t="str">
        <f t="shared" si="232"/>
        <v/>
      </c>
      <c r="BJ764" t="str">
        <f t="shared" si="233"/>
        <v/>
      </c>
      <c r="BK764" t="str">
        <f t="shared" si="234"/>
        <v/>
      </c>
      <c r="BL764" t="str">
        <f t="shared" si="235"/>
        <v/>
      </c>
      <c r="BM764" t="str">
        <f t="shared" si="236"/>
        <v/>
      </c>
      <c r="BN764" t="str">
        <f t="shared" si="237"/>
        <v/>
      </c>
      <c r="BO764" t="str">
        <f t="shared" si="238"/>
        <v/>
      </c>
      <c r="BP764" t="str">
        <f t="shared" si="239"/>
        <v/>
      </c>
      <c r="BQ764" t="str">
        <f t="shared" si="240"/>
        <v/>
      </c>
      <c r="BR764" t="str">
        <f t="shared" si="241"/>
        <v/>
      </c>
      <c r="BS764" t="str">
        <f t="shared" si="242"/>
        <v/>
      </c>
      <c r="BT764" t="str">
        <f t="shared" si="243"/>
        <v/>
      </c>
      <c r="BU764" t="str">
        <f t="shared" si="244"/>
        <v/>
      </c>
      <c r="BV764" t="str">
        <f t="shared" si="245"/>
        <v/>
      </c>
      <c r="BW764">
        <f t="shared" si="246"/>
        <v>4</v>
      </c>
      <c r="BX764">
        <f t="shared" si="247"/>
        <v>1</v>
      </c>
      <c r="BY764">
        <f t="shared" si="248"/>
        <v>0</v>
      </c>
      <c r="BZ764">
        <f t="shared" si="249"/>
        <v>0</v>
      </c>
      <c r="CA764">
        <f t="shared" si="250"/>
        <v>0</v>
      </c>
      <c r="CB764">
        <f t="shared" si="251"/>
        <v>1</v>
      </c>
    </row>
    <row r="765" spans="1:80" x14ac:dyDescent="0.35">
      <c r="A765">
        <v>4.6285534999999998</v>
      </c>
      <c r="B765">
        <v>2011</v>
      </c>
      <c r="C765">
        <v>77</v>
      </c>
      <c r="D765">
        <v>1</v>
      </c>
      <c r="E765">
        <v>1</v>
      </c>
      <c r="F765">
        <v>-9</v>
      </c>
      <c r="G765">
        <v>1</v>
      </c>
      <c r="H765">
        <v>12307</v>
      </c>
      <c r="I765">
        <v>5</v>
      </c>
      <c r="J765">
        <v>1</v>
      </c>
      <c r="K765">
        <v>178532</v>
      </c>
      <c r="L765">
        <v>3</v>
      </c>
      <c r="M765">
        <v>1</v>
      </c>
      <c r="N765">
        <v>20</v>
      </c>
      <c r="O765">
        <v>41001</v>
      </c>
      <c r="P765">
        <v>389</v>
      </c>
      <c r="Q765">
        <v>5856</v>
      </c>
      <c r="R765">
        <v>99591</v>
      </c>
      <c r="S765">
        <v>5679</v>
      </c>
      <c r="T765">
        <v>51881</v>
      </c>
      <c r="U765">
        <v>78551</v>
      </c>
      <c r="V765">
        <v>486</v>
      </c>
      <c r="W765">
        <v>40391</v>
      </c>
      <c r="X765">
        <v>5780</v>
      </c>
      <c r="Y765">
        <v>5990</v>
      </c>
      <c r="Z765">
        <v>99931</v>
      </c>
      <c r="AA765">
        <v>41401</v>
      </c>
      <c r="AB765">
        <v>25060</v>
      </c>
      <c r="AC765">
        <v>3572</v>
      </c>
      <c r="AD765">
        <v>3768</v>
      </c>
      <c r="AE765">
        <v>3722</v>
      </c>
      <c r="AF765">
        <v>66</v>
      </c>
      <c r="AG765">
        <v>9604</v>
      </c>
      <c r="AH765">
        <v>9671</v>
      </c>
      <c r="AI765">
        <v>9390</v>
      </c>
      <c r="AJ765">
        <v>8853</v>
      </c>
      <c r="AK765">
        <v>8856</v>
      </c>
      <c r="AL765">
        <v>3722</v>
      </c>
      <c r="AM765">
        <v>8842</v>
      </c>
      <c r="AN765">
        <v>8848</v>
      </c>
      <c r="AO765">
        <v>8856</v>
      </c>
      <c r="AP765">
        <v>8848</v>
      </c>
      <c r="AQ765">
        <v>3606</v>
      </c>
      <c r="AR765">
        <v>46</v>
      </c>
      <c r="AS765">
        <v>5</v>
      </c>
      <c r="AT765">
        <v>-1</v>
      </c>
      <c r="AU765">
        <v>5</v>
      </c>
      <c r="AV765">
        <v>5</v>
      </c>
      <c r="AW765">
        <v>5</v>
      </c>
      <c r="AX765">
        <v>5</v>
      </c>
      <c r="AY765">
        <v>-1</v>
      </c>
      <c r="AZ765">
        <v>-1</v>
      </c>
      <c r="BA765">
        <v>5</v>
      </c>
      <c r="BB765">
        <v>5</v>
      </c>
      <c r="BC765">
        <v>5</v>
      </c>
      <c r="BD765">
        <v>5</v>
      </c>
      <c r="BE765">
        <v>5</v>
      </c>
      <c r="BF765">
        <v>5</v>
      </c>
      <c r="BG765">
        <v>5</v>
      </c>
      <c r="BH765">
        <f t="shared" si="231"/>
        <v>5</v>
      </c>
      <c r="BI765" t="str">
        <f t="shared" si="232"/>
        <v/>
      </c>
      <c r="BJ765" t="str">
        <f t="shared" si="233"/>
        <v/>
      </c>
      <c r="BK765" t="str">
        <f t="shared" si="234"/>
        <v/>
      </c>
      <c r="BL765" t="str">
        <f t="shared" si="235"/>
        <v/>
      </c>
      <c r="BM765" t="str">
        <f t="shared" si="236"/>
        <v/>
      </c>
      <c r="BN765" t="str">
        <f t="shared" si="237"/>
        <v/>
      </c>
      <c r="BO765" t="str">
        <f t="shared" si="238"/>
        <v/>
      </c>
      <c r="BP765" t="str">
        <f t="shared" si="239"/>
        <v/>
      </c>
      <c r="BQ765" t="str">
        <f t="shared" si="240"/>
        <v/>
      </c>
      <c r="BR765" t="str">
        <f t="shared" si="241"/>
        <v/>
      </c>
      <c r="BS765" t="str">
        <f t="shared" si="242"/>
        <v/>
      </c>
      <c r="BT765" t="str">
        <f t="shared" si="243"/>
        <v/>
      </c>
      <c r="BU765" t="str">
        <f t="shared" si="244"/>
        <v/>
      </c>
      <c r="BV765" t="str">
        <f t="shared" si="245"/>
        <v/>
      </c>
      <c r="BW765">
        <f t="shared" si="246"/>
        <v>5</v>
      </c>
      <c r="BX765">
        <f t="shared" si="247"/>
        <v>1</v>
      </c>
      <c r="BY765">
        <f t="shared" si="248"/>
        <v>1</v>
      </c>
      <c r="BZ765">
        <f t="shared" si="249"/>
        <v>1</v>
      </c>
      <c r="CA765">
        <f t="shared" si="250"/>
        <v>1</v>
      </c>
      <c r="CB765">
        <f t="shared" si="251"/>
        <v>0</v>
      </c>
    </row>
    <row r="766" spans="1:80" x14ac:dyDescent="0.35">
      <c r="A766">
        <v>4.6285534999999998</v>
      </c>
      <c r="B766">
        <v>2011</v>
      </c>
      <c r="C766">
        <v>77</v>
      </c>
      <c r="D766">
        <v>0</v>
      </c>
      <c r="E766">
        <v>1</v>
      </c>
      <c r="F766">
        <v>4</v>
      </c>
      <c r="G766">
        <v>0</v>
      </c>
      <c r="H766">
        <v>13011</v>
      </c>
      <c r="I766">
        <v>3</v>
      </c>
      <c r="J766">
        <v>1</v>
      </c>
      <c r="K766">
        <v>93651</v>
      </c>
      <c r="L766">
        <v>3</v>
      </c>
      <c r="M766">
        <v>2</v>
      </c>
      <c r="N766">
        <v>1</v>
      </c>
      <c r="O766">
        <v>41071</v>
      </c>
      <c r="P766">
        <v>389</v>
      </c>
      <c r="Q766">
        <v>51881</v>
      </c>
      <c r="R766">
        <v>42821</v>
      </c>
      <c r="S766">
        <v>78551</v>
      </c>
      <c r="T766">
        <v>34982</v>
      </c>
      <c r="U766">
        <v>99592</v>
      </c>
      <c r="V766">
        <v>42290</v>
      </c>
      <c r="W766">
        <v>5849</v>
      </c>
      <c r="X766">
        <v>20280</v>
      </c>
      <c r="Y766">
        <v>2762</v>
      </c>
      <c r="Z766">
        <v>4260</v>
      </c>
      <c r="AA766">
        <v>4254</v>
      </c>
      <c r="AB766">
        <v>2853</v>
      </c>
      <c r="AC766">
        <v>2752</v>
      </c>
      <c r="AD766">
        <v>3760</v>
      </c>
      <c r="AE766">
        <v>3768</v>
      </c>
      <c r="AF766">
        <v>3722</v>
      </c>
      <c r="AG766">
        <v>3783</v>
      </c>
      <c r="AH766">
        <v>3772</v>
      </c>
      <c r="AI766">
        <v>9671</v>
      </c>
      <c r="AJ766">
        <v>9969</v>
      </c>
      <c r="AK766">
        <v>8856</v>
      </c>
      <c r="AL766">
        <v>9604</v>
      </c>
      <c r="AM766">
        <v>8961</v>
      </c>
      <c r="AN766">
        <v>8962</v>
      </c>
      <c r="AO766">
        <v>3725</v>
      </c>
      <c r="AP766">
        <v>8964</v>
      </c>
      <c r="AQ766">
        <v>9904</v>
      </c>
      <c r="AR766">
        <v>9905</v>
      </c>
      <c r="AS766">
        <v>6</v>
      </c>
      <c r="AT766">
        <v>5</v>
      </c>
      <c r="AU766">
        <v>4</v>
      </c>
      <c r="AV766">
        <v>1</v>
      </c>
      <c r="AW766">
        <v>1</v>
      </c>
      <c r="AX766">
        <v>5</v>
      </c>
      <c r="AY766">
        <v>1</v>
      </c>
      <c r="AZ766">
        <v>4</v>
      </c>
      <c r="BA766">
        <v>5</v>
      </c>
      <c r="BB766">
        <v>5</v>
      </c>
      <c r="BC766">
        <v>5</v>
      </c>
      <c r="BD766">
        <v>5</v>
      </c>
      <c r="BE766">
        <v>5</v>
      </c>
      <c r="BF766">
        <v>6</v>
      </c>
      <c r="BG766">
        <v>6</v>
      </c>
      <c r="BH766" t="str">
        <f t="shared" si="231"/>
        <v/>
      </c>
      <c r="BI766">
        <f t="shared" si="232"/>
        <v>5</v>
      </c>
      <c r="BJ766" t="str">
        <f t="shared" si="233"/>
        <v/>
      </c>
      <c r="BK766" t="str">
        <f t="shared" si="234"/>
        <v/>
      </c>
      <c r="BL766" t="str">
        <f t="shared" si="235"/>
        <v/>
      </c>
      <c r="BM766" t="str">
        <f t="shared" si="236"/>
        <v/>
      </c>
      <c r="BN766" t="str">
        <f t="shared" si="237"/>
        <v/>
      </c>
      <c r="BO766" t="str">
        <f t="shared" si="238"/>
        <v/>
      </c>
      <c r="BP766" t="str">
        <f t="shared" si="239"/>
        <v/>
      </c>
      <c r="BQ766" t="str">
        <f t="shared" si="240"/>
        <v/>
      </c>
      <c r="BR766" t="str">
        <f t="shared" si="241"/>
        <v/>
      </c>
      <c r="BS766" t="str">
        <f t="shared" si="242"/>
        <v/>
      </c>
      <c r="BT766" t="str">
        <f t="shared" si="243"/>
        <v/>
      </c>
      <c r="BU766" t="str">
        <f t="shared" si="244"/>
        <v/>
      </c>
      <c r="BV766" t="str">
        <f t="shared" si="245"/>
        <v/>
      </c>
      <c r="BW766">
        <f t="shared" si="246"/>
        <v>5</v>
      </c>
      <c r="BX766">
        <f t="shared" si="247"/>
        <v>0</v>
      </c>
      <c r="BY766">
        <f t="shared" si="248"/>
        <v>1</v>
      </c>
      <c r="BZ766">
        <f t="shared" si="249"/>
        <v>1</v>
      </c>
      <c r="CA766">
        <f t="shared" si="250"/>
        <v>1</v>
      </c>
      <c r="CB766">
        <f t="shared" si="251"/>
        <v>0</v>
      </c>
    </row>
    <row r="767" spans="1:80" x14ac:dyDescent="0.35">
      <c r="A767">
        <v>5.0519977999999996</v>
      </c>
      <c r="B767">
        <v>2011</v>
      </c>
      <c r="C767">
        <v>77</v>
      </c>
      <c r="D767">
        <v>0</v>
      </c>
      <c r="E767">
        <v>1</v>
      </c>
      <c r="F767">
        <v>3</v>
      </c>
      <c r="G767">
        <v>1</v>
      </c>
      <c r="H767">
        <v>22032</v>
      </c>
      <c r="I767">
        <v>1</v>
      </c>
      <c r="J767">
        <v>-9</v>
      </c>
      <c r="K767">
        <v>218324</v>
      </c>
      <c r="L767">
        <v>3</v>
      </c>
      <c r="M767">
        <v>3</v>
      </c>
      <c r="N767">
        <v>1</v>
      </c>
      <c r="O767">
        <v>41021</v>
      </c>
      <c r="P767">
        <v>5849</v>
      </c>
      <c r="Q767">
        <v>5180</v>
      </c>
      <c r="R767">
        <v>5119</v>
      </c>
      <c r="S767">
        <v>4260</v>
      </c>
      <c r="T767">
        <v>4271</v>
      </c>
      <c r="U767">
        <v>4239</v>
      </c>
      <c r="V767">
        <v>78551</v>
      </c>
      <c r="W767">
        <v>41401</v>
      </c>
      <c r="X767">
        <v>2724</v>
      </c>
      <c r="Y767">
        <v>40390</v>
      </c>
      <c r="Z767">
        <v>5853</v>
      </c>
      <c r="AA767">
        <v>2875</v>
      </c>
      <c r="AB767">
        <v>4241</v>
      </c>
      <c r="AC767">
        <v>25040</v>
      </c>
      <c r="AD767">
        <v>3768</v>
      </c>
      <c r="AE767">
        <v>3722</v>
      </c>
      <c r="AF767">
        <v>66</v>
      </c>
      <c r="AG767">
        <v>66</v>
      </c>
      <c r="AH767">
        <v>3606</v>
      </c>
      <c r="AI767">
        <v>8856</v>
      </c>
      <c r="AJ767">
        <v>9962</v>
      </c>
      <c r="AK767">
        <v>3778</v>
      </c>
      <c r="AL767">
        <v>45</v>
      </c>
      <c r="AM767">
        <v>40</v>
      </c>
      <c r="AN767">
        <v>3722</v>
      </c>
      <c r="AO767">
        <v>3606</v>
      </c>
      <c r="AP767">
        <v>45</v>
      </c>
      <c r="AQ767">
        <v>40</v>
      </c>
      <c r="AR767">
        <v>8856</v>
      </c>
      <c r="AS767">
        <v>7</v>
      </c>
      <c r="AT767">
        <v>0</v>
      </c>
      <c r="AU767">
        <v>0</v>
      </c>
      <c r="AV767">
        <v>7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7</v>
      </c>
      <c r="BC767">
        <v>7</v>
      </c>
      <c r="BD767">
        <v>7</v>
      </c>
      <c r="BE767">
        <v>7</v>
      </c>
      <c r="BF767">
        <v>0</v>
      </c>
      <c r="BG767">
        <v>7</v>
      </c>
      <c r="BH767">
        <f t="shared" si="231"/>
        <v>7</v>
      </c>
      <c r="BI767" t="str">
        <f t="shared" si="232"/>
        <v/>
      </c>
      <c r="BJ767" t="str">
        <f t="shared" si="233"/>
        <v/>
      </c>
      <c r="BK767" t="str">
        <f t="shared" si="234"/>
        <v/>
      </c>
      <c r="BL767" t="str">
        <f t="shared" si="235"/>
        <v/>
      </c>
      <c r="BM767" t="str">
        <f t="shared" si="236"/>
        <v/>
      </c>
      <c r="BN767" t="str">
        <f t="shared" si="237"/>
        <v/>
      </c>
      <c r="BO767" t="str">
        <f t="shared" si="238"/>
        <v/>
      </c>
      <c r="BP767" t="str">
        <f t="shared" si="239"/>
        <v/>
      </c>
      <c r="BQ767" t="str">
        <f t="shared" si="240"/>
        <v/>
      </c>
      <c r="BR767" t="str">
        <f t="shared" si="241"/>
        <v/>
      </c>
      <c r="BS767" t="str">
        <f t="shared" si="242"/>
        <v/>
      </c>
      <c r="BT767" t="str">
        <f t="shared" si="243"/>
        <v/>
      </c>
      <c r="BU767" t="str">
        <f t="shared" si="244"/>
        <v/>
      </c>
      <c r="BV767" t="str">
        <f t="shared" si="245"/>
        <v/>
      </c>
      <c r="BW767">
        <f t="shared" si="246"/>
        <v>7</v>
      </c>
      <c r="BX767">
        <f t="shared" si="247"/>
        <v>2</v>
      </c>
      <c r="BY767">
        <f t="shared" si="248"/>
        <v>1</v>
      </c>
      <c r="BZ767">
        <f t="shared" si="249"/>
        <v>1</v>
      </c>
      <c r="CA767">
        <f t="shared" si="250"/>
        <v>1</v>
      </c>
      <c r="CB767">
        <f t="shared" si="251"/>
        <v>0</v>
      </c>
    </row>
    <row r="768" spans="1:80" x14ac:dyDescent="0.35">
      <c r="A768">
        <v>4.5922435999999998</v>
      </c>
      <c r="B768">
        <v>2011</v>
      </c>
      <c r="C768">
        <v>77</v>
      </c>
      <c r="D768">
        <v>0</v>
      </c>
      <c r="E768">
        <v>1</v>
      </c>
      <c r="F768">
        <v>3</v>
      </c>
      <c r="G768">
        <v>0</v>
      </c>
      <c r="H768">
        <v>25069</v>
      </c>
      <c r="I768">
        <v>3</v>
      </c>
      <c r="J768">
        <v>-9</v>
      </c>
      <c r="K768">
        <v>89059</v>
      </c>
      <c r="L768">
        <v>4</v>
      </c>
      <c r="M768">
        <v>2</v>
      </c>
      <c r="N768">
        <v>6</v>
      </c>
      <c r="O768">
        <v>486</v>
      </c>
      <c r="P768">
        <v>41071</v>
      </c>
      <c r="Q768">
        <v>51881</v>
      </c>
      <c r="R768">
        <v>5849</v>
      </c>
      <c r="S768">
        <v>4139</v>
      </c>
      <c r="T768">
        <v>41401</v>
      </c>
      <c r="U768">
        <v>496</v>
      </c>
      <c r="V768">
        <v>4280</v>
      </c>
      <c r="W768">
        <v>2449</v>
      </c>
      <c r="X768">
        <v>25000</v>
      </c>
      <c r="Y768">
        <v>2948</v>
      </c>
      <c r="Z768">
        <v>5859</v>
      </c>
      <c r="AA768" t="s">
        <v>142</v>
      </c>
      <c r="AB768" t="s">
        <v>141</v>
      </c>
      <c r="AC768" t="s">
        <v>72</v>
      </c>
      <c r="AD768">
        <v>66</v>
      </c>
      <c r="AE768">
        <v>3768</v>
      </c>
      <c r="AF768">
        <v>3722</v>
      </c>
      <c r="AG768">
        <v>8853</v>
      </c>
      <c r="AH768">
        <v>3607</v>
      </c>
      <c r="AI768">
        <v>46</v>
      </c>
      <c r="AJ768">
        <v>40</v>
      </c>
      <c r="AK768">
        <v>9920</v>
      </c>
      <c r="AL768">
        <v>3893</v>
      </c>
      <c r="AM768">
        <v>9390</v>
      </c>
      <c r="AN768" t="s">
        <v>62</v>
      </c>
      <c r="AO768" t="s">
        <v>62</v>
      </c>
      <c r="AP768" t="s">
        <v>62</v>
      </c>
      <c r="AQ768" t="s">
        <v>62</v>
      </c>
      <c r="AR768" t="s">
        <v>62</v>
      </c>
      <c r="AS768">
        <v>7</v>
      </c>
      <c r="AT768">
        <v>7</v>
      </c>
      <c r="AU768">
        <v>7</v>
      </c>
      <c r="AV768">
        <v>7</v>
      </c>
      <c r="AW768">
        <v>7</v>
      </c>
      <c r="AX768">
        <v>7</v>
      </c>
      <c r="AY768">
        <v>7</v>
      </c>
      <c r="AZ768">
        <v>7</v>
      </c>
      <c r="BA768">
        <v>4</v>
      </c>
      <c r="BB768">
        <v>1</v>
      </c>
      <c r="BC768">
        <v>-99</v>
      </c>
      <c r="BD768">
        <v>-99</v>
      </c>
      <c r="BE768">
        <v>-99</v>
      </c>
      <c r="BF768">
        <v>-99</v>
      </c>
      <c r="BG768">
        <v>-99</v>
      </c>
      <c r="BH768" t="str">
        <f t="shared" si="231"/>
        <v/>
      </c>
      <c r="BI768">
        <f t="shared" si="232"/>
        <v>7</v>
      </c>
      <c r="BJ768" t="str">
        <f t="shared" si="233"/>
        <v/>
      </c>
      <c r="BK768" t="str">
        <f t="shared" si="234"/>
        <v/>
      </c>
      <c r="BL768" t="str">
        <f t="shared" si="235"/>
        <v/>
      </c>
      <c r="BM768" t="str">
        <f t="shared" si="236"/>
        <v/>
      </c>
      <c r="BN768" t="str">
        <f t="shared" si="237"/>
        <v/>
      </c>
      <c r="BO768" t="str">
        <f t="shared" si="238"/>
        <v/>
      </c>
      <c r="BP768" t="str">
        <f t="shared" si="239"/>
        <v/>
      </c>
      <c r="BQ768" t="str">
        <f t="shared" si="240"/>
        <v/>
      </c>
      <c r="BR768" t="str">
        <f t="shared" si="241"/>
        <v/>
      </c>
      <c r="BS768" t="str">
        <f t="shared" si="242"/>
        <v/>
      </c>
      <c r="BT768" t="str">
        <f t="shared" si="243"/>
        <v/>
      </c>
      <c r="BU768" t="str">
        <f t="shared" si="244"/>
        <v/>
      </c>
      <c r="BV768" t="str">
        <f t="shared" si="245"/>
        <v/>
      </c>
      <c r="BW768">
        <f t="shared" si="246"/>
        <v>7</v>
      </c>
      <c r="BX768">
        <f t="shared" si="247"/>
        <v>1</v>
      </c>
      <c r="BY768">
        <f t="shared" si="248"/>
        <v>0</v>
      </c>
      <c r="BZ768">
        <f t="shared" si="249"/>
        <v>1</v>
      </c>
      <c r="CA768">
        <f t="shared" si="250"/>
        <v>1</v>
      </c>
      <c r="CB768">
        <f t="shared" si="251"/>
        <v>1</v>
      </c>
    </row>
    <row r="769" spans="1:80" x14ac:dyDescent="0.35">
      <c r="A769">
        <v>4.5205622999999999</v>
      </c>
      <c r="B769">
        <v>2011</v>
      </c>
      <c r="C769">
        <v>77</v>
      </c>
      <c r="D769">
        <v>0</v>
      </c>
      <c r="E769">
        <v>1</v>
      </c>
      <c r="F769">
        <v>1</v>
      </c>
      <c r="G769">
        <v>0</v>
      </c>
      <c r="H769">
        <v>26006</v>
      </c>
      <c r="I769">
        <v>24</v>
      </c>
      <c r="J769">
        <v>1</v>
      </c>
      <c r="K769">
        <v>256235</v>
      </c>
      <c r="L769">
        <v>4</v>
      </c>
      <c r="M769">
        <v>1</v>
      </c>
      <c r="N769">
        <v>5</v>
      </c>
      <c r="O769">
        <v>41071</v>
      </c>
      <c r="P769">
        <v>78551</v>
      </c>
      <c r="Q769">
        <v>42843</v>
      </c>
      <c r="R769">
        <v>2761</v>
      </c>
      <c r="S769">
        <v>4280</v>
      </c>
      <c r="T769">
        <v>41401</v>
      </c>
      <c r="U769">
        <v>57420</v>
      </c>
      <c r="V769">
        <v>4148</v>
      </c>
      <c r="W769">
        <v>2768</v>
      </c>
      <c r="X769">
        <v>27801</v>
      </c>
      <c r="Y769" t="s">
        <v>176</v>
      </c>
      <c r="Z769">
        <v>4019</v>
      </c>
      <c r="AA769">
        <v>2724</v>
      </c>
      <c r="AB769">
        <v>32723</v>
      </c>
      <c r="AC769">
        <v>53081</v>
      </c>
      <c r="AD769">
        <v>3768</v>
      </c>
      <c r="AE769">
        <v>3723</v>
      </c>
      <c r="AF769">
        <v>66</v>
      </c>
      <c r="AG769">
        <v>3607</v>
      </c>
      <c r="AH769">
        <v>47</v>
      </c>
      <c r="AI769">
        <v>40</v>
      </c>
      <c r="AJ769">
        <v>8856</v>
      </c>
      <c r="AK769">
        <v>8842</v>
      </c>
      <c r="AL769">
        <v>3721</v>
      </c>
      <c r="AM769">
        <v>9339</v>
      </c>
      <c r="AN769">
        <v>9383</v>
      </c>
      <c r="AO769" t="s">
        <v>62</v>
      </c>
      <c r="AP769" t="s">
        <v>62</v>
      </c>
      <c r="AQ769" t="s">
        <v>62</v>
      </c>
      <c r="AR769" t="s">
        <v>62</v>
      </c>
      <c r="AS769">
        <v>7</v>
      </c>
      <c r="AT769">
        <v>7</v>
      </c>
      <c r="AU769">
        <v>7</v>
      </c>
      <c r="AV769">
        <v>7</v>
      </c>
      <c r="AW769">
        <v>7</v>
      </c>
      <c r="AX769">
        <v>7</v>
      </c>
      <c r="AY769">
        <v>7</v>
      </c>
      <c r="AZ769">
        <v>7</v>
      </c>
      <c r="BA769">
        <v>3</v>
      </c>
      <c r="BB769">
        <v>12</v>
      </c>
      <c r="BC769">
        <v>14</v>
      </c>
      <c r="BD769">
        <v>-99</v>
      </c>
      <c r="BE769">
        <v>-99</v>
      </c>
      <c r="BF769">
        <v>-99</v>
      </c>
      <c r="BG769">
        <v>-99</v>
      </c>
      <c r="BH769">
        <f t="shared" si="231"/>
        <v>7</v>
      </c>
      <c r="BI769" t="str">
        <f t="shared" si="232"/>
        <v/>
      </c>
      <c r="BJ769" t="str">
        <f t="shared" si="233"/>
        <v/>
      </c>
      <c r="BK769" t="str">
        <f t="shared" si="234"/>
        <v/>
      </c>
      <c r="BL769" t="str">
        <f t="shared" si="235"/>
        <v/>
      </c>
      <c r="BM769" t="str">
        <f t="shared" si="236"/>
        <v/>
      </c>
      <c r="BN769" t="str">
        <f t="shared" si="237"/>
        <v/>
      </c>
      <c r="BO769" t="str">
        <f t="shared" si="238"/>
        <v/>
      </c>
      <c r="BP769" t="str">
        <f t="shared" si="239"/>
        <v/>
      </c>
      <c r="BQ769" t="str">
        <f t="shared" si="240"/>
        <v/>
      </c>
      <c r="BR769" t="str">
        <f t="shared" si="241"/>
        <v/>
      </c>
      <c r="BS769" t="str">
        <f t="shared" si="242"/>
        <v/>
      </c>
      <c r="BT769" t="str">
        <f t="shared" si="243"/>
        <v/>
      </c>
      <c r="BU769" t="str">
        <f t="shared" si="244"/>
        <v/>
      </c>
      <c r="BV769" t="str">
        <f t="shared" si="245"/>
        <v/>
      </c>
      <c r="BW769">
        <f t="shared" si="246"/>
        <v>7</v>
      </c>
      <c r="BX769">
        <f t="shared" si="247"/>
        <v>1</v>
      </c>
      <c r="BY769">
        <f t="shared" si="248"/>
        <v>1</v>
      </c>
      <c r="BZ769">
        <f t="shared" si="249"/>
        <v>1</v>
      </c>
      <c r="CA769">
        <f t="shared" si="250"/>
        <v>1</v>
      </c>
      <c r="CB769">
        <f t="shared" si="251"/>
        <v>1</v>
      </c>
    </row>
    <row r="770" spans="1:80" x14ac:dyDescent="0.35">
      <c r="A770">
        <v>4.6516884000000003</v>
      </c>
      <c r="B770">
        <v>2011</v>
      </c>
      <c r="C770">
        <v>77</v>
      </c>
      <c r="D770">
        <v>1</v>
      </c>
      <c r="E770">
        <v>1</v>
      </c>
      <c r="F770">
        <v>-9</v>
      </c>
      <c r="G770">
        <v>1</v>
      </c>
      <c r="H770">
        <v>27010</v>
      </c>
      <c r="I770">
        <v>12</v>
      </c>
      <c r="J770">
        <v>-9</v>
      </c>
      <c r="K770">
        <v>210362</v>
      </c>
      <c r="L770">
        <v>4</v>
      </c>
      <c r="M770">
        <v>2</v>
      </c>
      <c r="N770">
        <v>20</v>
      </c>
      <c r="O770">
        <v>41071</v>
      </c>
      <c r="P770">
        <v>486</v>
      </c>
      <c r="Q770">
        <v>5849</v>
      </c>
      <c r="R770">
        <v>3812</v>
      </c>
      <c r="S770">
        <v>78552</v>
      </c>
      <c r="T770">
        <v>58089</v>
      </c>
      <c r="U770">
        <v>5990</v>
      </c>
      <c r="V770">
        <v>4280</v>
      </c>
      <c r="W770">
        <v>99592</v>
      </c>
      <c r="X770">
        <v>44020</v>
      </c>
      <c r="Y770">
        <v>496</v>
      </c>
      <c r="Z770">
        <v>2724</v>
      </c>
      <c r="AA770">
        <v>3051</v>
      </c>
      <c r="AB770">
        <v>2859</v>
      </c>
      <c r="AC770">
        <v>4299</v>
      </c>
      <c r="AD770">
        <v>3768</v>
      </c>
      <c r="AE770">
        <v>3722</v>
      </c>
      <c r="AF770">
        <v>8856</v>
      </c>
      <c r="AG770">
        <v>8853</v>
      </c>
      <c r="AH770">
        <v>8844</v>
      </c>
      <c r="AI770">
        <v>8856</v>
      </c>
      <c r="AJ770">
        <v>8848</v>
      </c>
      <c r="AK770">
        <v>3778</v>
      </c>
      <c r="AL770">
        <v>3897</v>
      </c>
      <c r="AM770" t="s">
        <v>62</v>
      </c>
      <c r="AN770" t="s">
        <v>62</v>
      </c>
      <c r="AO770" t="s">
        <v>62</v>
      </c>
      <c r="AP770" t="s">
        <v>62</v>
      </c>
      <c r="AQ770" t="s">
        <v>62</v>
      </c>
      <c r="AR770" t="s">
        <v>62</v>
      </c>
      <c r="AS770">
        <v>8</v>
      </c>
      <c r="AT770">
        <v>1</v>
      </c>
      <c r="AU770">
        <v>1</v>
      </c>
      <c r="AV770">
        <v>1</v>
      </c>
      <c r="AW770">
        <v>1</v>
      </c>
      <c r="AX770">
        <v>8</v>
      </c>
      <c r="AY770">
        <v>8</v>
      </c>
      <c r="AZ770">
        <v>8</v>
      </c>
      <c r="BA770">
        <v>11</v>
      </c>
      <c r="BB770">
        <v>-99</v>
      </c>
      <c r="BC770">
        <v>-99</v>
      </c>
      <c r="BD770">
        <v>-99</v>
      </c>
      <c r="BE770">
        <v>-99</v>
      </c>
      <c r="BF770">
        <v>-99</v>
      </c>
      <c r="BG770">
        <v>-99</v>
      </c>
      <c r="BH770">
        <f t="shared" ref="BH770:BH833" si="252">IFERROR(VLOOKUP(3768, AD770:AS770, 16, FALSE), "")</f>
        <v>8</v>
      </c>
      <c r="BI770" t="str">
        <f t="shared" ref="BI770:BI833" si="253">IFERROR(VLOOKUP(3768, AE770:AT770, 16, FALSE), "")</f>
        <v/>
      </c>
      <c r="BJ770" t="str">
        <f t="shared" ref="BJ770:BJ833" si="254">IFERROR(VLOOKUP(3768, AF770:AU770, 16, FALSE), "")</f>
        <v/>
      </c>
      <c r="BK770" t="str">
        <f t="shared" ref="BK770:BK833" si="255">IFERROR(VLOOKUP(3768, AG770:AV770, 16, FALSE), "")</f>
        <v/>
      </c>
      <c r="BL770" t="str">
        <f t="shared" ref="BL770:BL833" si="256">IFERROR(VLOOKUP(3768, AH770:AW770, 16, FALSE), "")</f>
        <v/>
      </c>
      <c r="BM770" t="str">
        <f t="shared" ref="BM770:BM833" si="257">IFERROR(VLOOKUP(3768, AI770:AX770, 16, FALSE), "")</f>
        <v/>
      </c>
      <c r="BN770" t="str">
        <f t="shared" ref="BN770:BN833" si="258">IFERROR(VLOOKUP(3768, AJ770:AY770, 16, FALSE), "")</f>
        <v/>
      </c>
      <c r="BO770" t="str">
        <f t="shared" ref="BO770:BO833" si="259">IFERROR(VLOOKUP(3768, AK770:AZ770, 16, FALSE), "")</f>
        <v/>
      </c>
      <c r="BP770" t="str">
        <f t="shared" ref="BP770:BP833" si="260">IFERROR(VLOOKUP(3768, AL770:BA770, 16, FALSE), "")</f>
        <v/>
      </c>
      <c r="BQ770" t="str">
        <f t="shared" ref="BQ770:BQ833" si="261">IFERROR(VLOOKUP(3768, AM770:BB770, 16, FALSE), "")</f>
        <v/>
      </c>
      <c r="BR770" t="str">
        <f t="shared" ref="BR770:BR833" si="262">IFERROR(VLOOKUP(3768, AN770:BC770, 16, FALSE), "")</f>
        <v/>
      </c>
      <c r="BS770" t="str">
        <f t="shared" ref="BS770:BS833" si="263">IFERROR(VLOOKUP(3768, AO770:BD770, 16, FALSE), "")</f>
        <v/>
      </c>
      <c r="BT770" t="str">
        <f t="shared" ref="BT770:BT833" si="264">IFERROR(VLOOKUP(3768, AP770:BE770, 16, FALSE), "")</f>
        <v/>
      </c>
      <c r="BU770" t="str">
        <f t="shared" ref="BU770:BU833" si="265">IFERROR(VLOOKUP(3768, AQ770:BF770, 16, FALSE), "")</f>
        <v/>
      </c>
      <c r="BV770" t="str">
        <f t="shared" ref="BV770:BV833" si="266">IFERROR(VLOOKUP(3768, AR770:BG770, 16, FALSE), "")</f>
        <v/>
      </c>
      <c r="BW770">
        <f t="shared" ref="BW770:BW833" si="267">IF(OR(BH770=-99, BI770=-99, BJ770=-99, BK770=-99, BL770=-99, BM770=-99, BN770=-99, BO770=-99, BP770=-99, BQ770=-99, BR770=-99, BS770=-99, BT770=-99, BU770=-99, BV770=-99), " ", MIN(BH770:BV770))</f>
        <v>8</v>
      </c>
      <c r="BX770">
        <f t="shared" ref="BX770:BX833" si="268">COUNTIF($AD770:$AR770, "=66") + COUNTIF($AD770:$AR770, "=3601") + COUNTIF($AD770:$AR770, "=3602") + COUNTIF($AD770:$AR770, "=3605")</f>
        <v>0</v>
      </c>
      <c r="BY770">
        <f t="shared" ref="BY770:BY833" si="269">COUNTIF(O770:AC770, "=78551")</f>
        <v>0</v>
      </c>
      <c r="BZ770">
        <f t="shared" ref="BZ770:BZ833" si="270">SUMPRODUCT(--(LEFT(O770:AC770,3)="410"))</f>
        <v>1</v>
      </c>
      <c r="CA770">
        <f t="shared" ref="CA770:CA833" si="271">SUM(BZ770:BZ770)</f>
        <v>1</v>
      </c>
      <c r="CB770">
        <f t="shared" ref="CB770:CB833" si="272">COUNTIF(O770:AC770, "=4280")</f>
        <v>1</v>
      </c>
    </row>
    <row r="771" spans="1:80" x14ac:dyDescent="0.35">
      <c r="A771">
        <v>4.5205622999999999</v>
      </c>
      <c r="B771">
        <v>2011</v>
      </c>
      <c r="C771">
        <v>77</v>
      </c>
      <c r="D771">
        <v>1</v>
      </c>
      <c r="E771">
        <v>4</v>
      </c>
      <c r="F771">
        <v>-9</v>
      </c>
      <c r="G771">
        <v>0</v>
      </c>
      <c r="H771">
        <v>29185</v>
      </c>
      <c r="I771">
        <v>2</v>
      </c>
      <c r="J771">
        <v>1</v>
      </c>
      <c r="K771">
        <v>244848</v>
      </c>
      <c r="L771">
        <v>1</v>
      </c>
      <c r="M771">
        <v>1</v>
      </c>
      <c r="N771">
        <v>20</v>
      </c>
      <c r="O771">
        <v>42823</v>
      </c>
      <c r="P771">
        <v>5849</v>
      </c>
      <c r="Q771">
        <v>51881</v>
      </c>
      <c r="R771">
        <v>78551</v>
      </c>
      <c r="S771">
        <v>34830</v>
      </c>
      <c r="T771">
        <v>74687</v>
      </c>
      <c r="U771">
        <v>7454</v>
      </c>
      <c r="V771">
        <v>5990</v>
      </c>
      <c r="W771" t="s">
        <v>146</v>
      </c>
      <c r="X771">
        <v>25000</v>
      </c>
      <c r="Y771" t="s">
        <v>123</v>
      </c>
      <c r="Z771">
        <v>45829</v>
      </c>
      <c r="AA771">
        <v>27401</v>
      </c>
      <c r="AB771">
        <v>7885</v>
      </c>
      <c r="AC771" t="s">
        <v>61</v>
      </c>
      <c r="AD771">
        <v>3768</v>
      </c>
      <c r="AE771">
        <v>3723</v>
      </c>
      <c r="AF771">
        <v>8856</v>
      </c>
      <c r="AG771">
        <v>8853</v>
      </c>
      <c r="AH771">
        <v>8842</v>
      </c>
      <c r="AI771">
        <v>3893</v>
      </c>
      <c r="AJ771" t="s">
        <v>62</v>
      </c>
      <c r="AK771" t="s">
        <v>62</v>
      </c>
      <c r="AL771" t="s">
        <v>62</v>
      </c>
      <c r="AM771" t="s">
        <v>62</v>
      </c>
      <c r="AN771" t="s">
        <v>62</v>
      </c>
      <c r="AO771" t="s">
        <v>62</v>
      </c>
      <c r="AP771" t="s">
        <v>62</v>
      </c>
      <c r="AQ771" t="s">
        <v>62</v>
      </c>
      <c r="AR771" t="s">
        <v>62</v>
      </c>
      <c r="AS771">
        <v>9</v>
      </c>
      <c r="AT771">
        <v>9</v>
      </c>
      <c r="AU771">
        <v>9</v>
      </c>
      <c r="AV771">
        <v>9</v>
      </c>
      <c r="AW771">
        <v>9</v>
      </c>
      <c r="AX771">
        <v>3</v>
      </c>
      <c r="AY771">
        <v>-99</v>
      </c>
      <c r="AZ771">
        <v>-99</v>
      </c>
      <c r="BA771">
        <v>-99</v>
      </c>
      <c r="BB771">
        <v>-99</v>
      </c>
      <c r="BC771">
        <v>-99</v>
      </c>
      <c r="BD771">
        <v>-99</v>
      </c>
      <c r="BE771">
        <v>-99</v>
      </c>
      <c r="BF771">
        <v>-99</v>
      </c>
      <c r="BG771">
        <v>-99</v>
      </c>
      <c r="BH771">
        <f t="shared" si="252"/>
        <v>9</v>
      </c>
      <c r="BI771" t="str">
        <f t="shared" si="253"/>
        <v/>
      </c>
      <c r="BJ771" t="str">
        <f t="shared" si="254"/>
        <v/>
      </c>
      <c r="BK771" t="str">
        <f t="shared" si="255"/>
        <v/>
      </c>
      <c r="BL771" t="str">
        <f t="shared" si="256"/>
        <v/>
      </c>
      <c r="BM771" t="str">
        <f t="shared" si="257"/>
        <v/>
      </c>
      <c r="BN771" t="str">
        <f t="shared" si="258"/>
        <v/>
      </c>
      <c r="BO771" t="str">
        <f t="shared" si="259"/>
        <v/>
      </c>
      <c r="BP771" t="str">
        <f t="shared" si="260"/>
        <v/>
      </c>
      <c r="BQ771" t="str">
        <f t="shared" si="261"/>
        <v/>
      </c>
      <c r="BR771" t="str">
        <f t="shared" si="262"/>
        <v/>
      </c>
      <c r="BS771" t="str">
        <f t="shared" si="263"/>
        <v/>
      </c>
      <c r="BT771" t="str">
        <f t="shared" si="264"/>
        <v/>
      </c>
      <c r="BU771" t="str">
        <f t="shared" si="265"/>
        <v/>
      </c>
      <c r="BV771" t="str">
        <f t="shared" si="266"/>
        <v/>
      </c>
      <c r="BW771">
        <f t="shared" si="267"/>
        <v>9</v>
      </c>
      <c r="BX771">
        <f t="shared" si="268"/>
        <v>0</v>
      </c>
      <c r="BY771">
        <f t="shared" si="269"/>
        <v>1</v>
      </c>
      <c r="BZ771">
        <f t="shared" si="270"/>
        <v>0</v>
      </c>
      <c r="CA771">
        <f t="shared" si="271"/>
        <v>0</v>
      </c>
      <c r="CB771">
        <f t="shared" si="272"/>
        <v>0</v>
      </c>
    </row>
    <row r="772" spans="1:80" x14ac:dyDescent="0.35">
      <c r="A772">
        <v>4.6285534999999998</v>
      </c>
      <c r="B772">
        <v>2011</v>
      </c>
      <c r="C772">
        <v>77</v>
      </c>
      <c r="D772">
        <v>0</v>
      </c>
      <c r="E772">
        <v>3</v>
      </c>
      <c r="F772">
        <v>3</v>
      </c>
      <c r="G772">
        <v>1</v>
      </c>
      <c r="H772">
        <v>37016</v>
      </c>
      <c r="I772">
        <v>15</v>
      </c>
      <c r="J772">
        <v>1</v>
      </c>
      <c r="K772">
        <v>217561</v>
      </c>
      <c r="L772">
        <v>1</v>
      </c>
      <c r="M772">
        <v>2</v>
      </c>
      <c r="N772">
        <v>5</v>
      </c>
      <c r="O772">
        <v>41071</v>
      </c>
      <c r="P772">
        <v>42823</v>
      </c>
      <c r="Q772">
        <v>4271</v>
      </c>
      <c r="R772">
        <v>51883</v>
      </c>
      <c r="S772">
        <v>4254</v>
      </c>
      <c r="T772">
        <v>4280</v>
      </c>
      <c r="U772">
        <v>4168</v>
      </c>
      <c r="V772">
        <v>496</v>
      </c>
      <c r="W772">
        <v>515</v>
      </c>
      <c r="X772">
        <v>5730</v>
      </c>
      <c r="Y772">
        <v>32723</v>
      </c>
      <c r="Z772">
        <v>41401</v>
      </c>
      <c r="AA772">
        <v>28529</v>
      </c>
      <c r="AB772">
        <v>71596</v>
      </c>
      <c r="AC772" t="s">
        <v>63</v>
      </c>
      <c r="AD772">
        <v>3768</v>
      </c>
      <c r="AE772">
        <v>3723</v>
      </c>
      <c r="AF772">
        <v>66</v>
      </c>
      <c r="AG772">
        <v>9904</v>
      </c>
      <c r="AH772">
        <v>8856</v>
      </c>
      <c r="AI772">
        <v>8853</v>
      </c>
      <c r="AJ772">
        <v>3607</v>
      </c>
      <c r="AK772">
        <v>46</v>
      </c>
      <c r="AL772">
        <v>41</v>
      </c>
      <c r="AM772">
        <v>9744</v>
      </c>
      <c r="AN772" t="s">
        <v>62</v>
      </c>
      <c r="AO772" t="s">
        <v>62</v>
      </c>
      <c r="AP772" t="s">
        <v>62</v>
      </c>
      <c r="AQ772" t="s">
        <v>62</v>
      </c>
      <c r="AR772" t="s">
        <v>62</v>
      </c>
      <c r="AS772">
        <v>13</v>
      </c>
      <c r="AT772">
        <v>9</v>
      </c>
      <c r="AU772">
        <v>13</v>
      </c>
      <c r="AV772">
        <v>7</v>
      </c>
      <c r="AW772">
        <v>9</v>
      </c>
      <c r="AX772">
        <v>9</v>
      </c>
      <c r="AY772">
        <v>13</v>
      </c>
      <c r="AZ772">
        <v>13</v>
      </c>
      <c r="BA772">
        <v>13</v>
      </c>
      <c r="BB772">
        <v>13</v>
      </c>
      <c r="BC772">
        <v>-99</v>
      </c>
      <c r="BD772">
        <v>-99</v>
      </c>
      <c r="BE772">
        <v>-99</v>
      </c>
      <c r="BF772">
        <v>-99</v>
      </c>
      <c r="BG772">
        <v>-99</v>
      </c>
      <c r="BH772">
        <f t="shared" si="252"/>
        <v>13</v>
      </c>
      <c r="BI772" t="str">
        <f t="shared" si="253"/>
        <v/>
      </c>
      <c r="BJ772" t="str">
        <f t="shared" si="254"/>
        <v/>
      </c>
      <c r="BK772" t="str">
        <f t="shared" si="255"/>
        <v/>
      </c>
      <c r="BL772" t="str">
        <f t="shared" si="256"/>
        <v/>
      </c>
      <c r="BM772" t="str">
        <f t="shared" si="257"/>
        <v/>
      </c>
      <c r="BN772" t="str">
        <f t="shared" si="258"/>
        <v/>
      </c>
      <c r="BO772" t="str">
        <f t="shared" si="259"/>
        <v/>
      </c>
      <c r="BP772" t="str">
        <f t="shared" si="260"/>
        <v/>
      </c>
      <c r="BQ772" t="str">
        <f t="shared" si="261"/>
        <v/>
      </c>
      <c r="BR772" t="str">
        <f t="shared" si="262"/>
        <v/>
      </c>
      <c r="BS772" t="str">
        <f t="shared" si="263"/>
        <v/>
      </c>
      <c r="BT772" t="str">
        <f t="shared" si="264"/>
        <v/>
      </c>
      <c r="BU772" t="str">
        <f t="shared" si="265"/>
        <v/>
      </c>
      <c r="BV772" t="str">
        <f t="shared" si="266"/>
        <v/>
      </c>
      <c r="BW772">
        <f t="shared" si="267"/>
        <v>13</v>
      </c>
      <c r="BX772">
        <f t="shared" si="268"/>
        <v>1</v>
      </c>
      <c r="BY772">
        <f t="shared" si="269"/>
        <v>0</v>
      </c>
      <c r="BZ772">
        <f t="shared" si="270"/>
        <v>1</v>
      </c>
      <c r="CA772">
        <f t="shared" si="271"/>
        <v>1</v>
      </c>
      <c r="CB772">
        <f t="shared" si="272"/>
        <v>1</v>
      </c>
    </row>
    <row r="773" spans="1:80" x14ac:dyDescent="0.35">
      <c r="A773">
        <v>4.4396323000000004</v>
      </c>
      <c r="B773">
        <v>2005</v>
      </c>
      <c r="C773">
        <v>78</v>
      </c>
      <c r="D773">
        <v>0</v>
      </c>
      <c r="E773">
        <v>1</v>
      </c>
      <c r="F773">
        <v>1</v>
      </c>
      <c r="G773">
        <v>0</v>
      </c>
      <c r="H773">
        <v>29165</v>
      </c>
      <c r="I773">
        <v>25</v>
      </c>
      <c r="J773">
        <v>1</v>
      </c>
      <c r="K773">
        <v>180810</v>
      </c>
      <c r="L773">
        <v>4</v>
      </c>
      <c r="M773">
        <v>1</v>
      </c>
      <c r="N773">
        <v>5</v>
      </c>
      <c r="O773">
        <v>42613</v>
      </c>
      <c r="P773">
        <v>485</v>
      </c>
      <c r="Q773">
        <v>51882</v>
      </c>
      <c r="R773">
        <v>4280</v>
      </c>
      <c r="S773">
        <v>42789</v>
      </c>
      <c r="T773">
        <v>2724</v>
      </c>
      <c r="U773">
        <v>4019</v>
      </c>
      <c r="V773">
        <v>49390</v>
      </c>
      <c r="W773">
        <v>53081</v>
      </c>
      <c r="X773" t="s">
        <v>61</v>
      </c>
      <c r="Y773" t="s">
        <v>61</v>
      </c>
      <c r="Z773" t="s">
        <v>61</v>
      </c>
      <c r="AA773" t="s">
        <v>61</v>
      </c>
      <c r="AB773" t="s">
        <v>61</v>
      </c>
      <c r="AC773" t="s">
        <v>61</v>
      </c>
      <c r="AD773">
        <v>3768</v>
      </c>
      <c r="AE773">
        <v>50</v>
      </c>
      <c r="AF773">
        <v>9358</v>
      </c>
      <c r="AG773" t="s">
        <v>62</v>
      </c>
      <c r="AH773" t="s">
        <v>62</v>
      </c>
      <c r="AI773" t="s">
        <v>62</v>
      </c>
      <c r="AJ773" t="s">
        <v>62</v>
      </c>
      <c r="AK773" t="s">
        <v>62</v>
      </c>
      <c r="AL773" t="s">
        <v>62</v>
      </c>
      <c r="AM773" t="s">
        <v>62</v>
      </c>
      <c r="AN773" t="s">
        <v>62</v>
      </c>
      <c r="AO773" t="s">
        <v>62</v>
      </c>
      <c r="AP773" t="s">
        <v>62</v>
      </c>
      <c r="AQ773" t="s">
        <v>62</v>
      </c>
      <c r="AR773" t="s">
        <v>62</v>
      </c>
      <c r="AS773">
        <v>0</v>
      </c>
      <c r="AT773">
        <v>7</v>
      </c>
      <c r="AU773">
        <v>1</v>
      </c>
      <c r="AV773">
        <v>-99</v>
      </c>
      <c r="AW773">
        <v>-99</v>
      </c>
      <c r="AX773">
        <v>-99</v>
      </c>
      <c r="AY773">
        <v>-99</v>
      </c>
      <c r="AZ773">
        <v>-99</v>
      </c>
      <c r="BA773">
        <v>-99</v>
      </c>
      <c r="BB773">
        <v>-99</v>
      </c>
      <c r="BC773">
        <v>-99</v>
      </c>
      <c r="BD773">
        <v>-99</v>
      </c>
      <c r="BE773">
        <v>-99</v>
      </c>
      <c r="BF773">
        <v>-99</v>
      </c>
      <c r="BG773">
        <v>-99</v>
      </c>
      <c r="BH773">
        <f t="shared" si="252"/>
        <v>0</v>
      </c>
      <c r="BI773" t="str">
        <f t="shared" si="253"/>
        <v/>
      </c>
      <c r="BJ773" t="str">
        <f t="shared" si="254"/>
        <v/>
      </c>
      <c r="BK773" t="str">
        <f t="shared" si="255"/>
        <v/>
      </c>
      <c r="BL773" t="str">
        <f t="shared" si="256"/>
        <v/>
      </c>
      <c r="BM773" t="str">
        <f t="shared" si="257"/>
        <v/>
      </c>
      <c r="BN773" t="str">
        <f t="shared" si="258"/>
        <v/>
      </c>
      <c r="BO773" t="str">
        <f t="shared" si="259"/>
        <v/>
      </c>
      <c r="BP773" t="str">
        <f t="shared" si="260"/>
        <v/>
      </c>
      <c r="BQ773" t="str">
        <f t="shared" si="261"/>
        <v/>
      </c>
      <c r="BR773" t="str">
        <f t="shared" si="262"/>
        <v/>
      </c>
      <c r="BS773" t="str">
        <f t="shared" si="263"/>
        <v/>
      </c>
      <c r="BT773" t="str">
        <f t="shared" si="264"/>
        <v/>
      </c>
      <c r="BU773" t="str">
        <f t="shared" si="265"/>
        <v/>
      </c>
      <c r="BV773" t="str">
        <f t="shared" si="266"/>
        <v/>
      </c>
      <c r="BW773">
        <f t="shared" si="267"/>
        <v>0</v>
      </c>
      <c r="BX773">
        <f t="shared" si="268"/>
        <v>0</v>
      </c>
      <c r="BY773">
        <f t="shared" si="269"/>
        <v>0</v>
      </c>
      <c r="BZ773">
        <f t="shared" si="270"/>
        <v>0</v>
      </c>
      <c r="CA773">
        <f t="shared" si="271"/>
        <v>0</v>
      </c>
      <c r="CB773">
        <f t="shared" si="272"/>
        <v>1</v>
      </c>
    </row>
    <row r="774" spans="1:80" x14ac:dyDescent="0.35">
      <c r="A774">
        <v>4.6917939999999998</v>
      </c>
      <c r="B774">
        <v>2008</v>
      </c>
      <c r="C774">
        <v>78</v>
      </c>
      <c r="D774">
        <v>1</v>
      </c>
      <c r="E774">
        <v>1</v>
      </c>
      <c r="F774">
        <v>-9</v>
      </c>
      <c r="G774">
        <v>0</v>
      </c>
      <c r="H774">
        <v>12007</v>
      </c>
      <c r="I774">
        <v>9</v>
      </c>
      <c r="J774">
        <v>1</v>
      </c>
      <c r="K774">
        <v>210303</v>
      </c>
      <c r="L774">
        <v>1</v>
      </c>
      <c r="M774">
        <v>2</v>
      </c>
      <c r="N774">
        <v>20</v>
      </c>
      <c r="O774">
        <v>41401</v>
      </c>
      <c r="P774">
        <v>4148</v>
      </c>
      <c r="Q774">
        <v>4019</v>
      </c>
      <c r="R774">
        <v>3004</v>
      </c>
      <c r="S774">
        <v>4280</v>
      </c>
      <c r="T774">
        <v>25000</v>
      </c>
      <c r="U774">
        <v>53081</v>
      </c>
      <c r="V774">
        <v>3051</v>
      </c>
      <c r="W774" t="s">
        <v>61</v>
      </c>
      <c r="X774" t="s">
        <v>61</v>
      </c>
      <c r="Y774" t="s">
        <v>61</v>
      </c>
      <c r="Z774" t="s">
        <v>61</v>
      </c>
      <c r="AA774" t="s">
        <v>61</v>
      </c>
      <c r="AB774" t="s">
        <v>61</v>
      </c>
      <c r="AC774" t="s">
        <v>61</v>
      </c>
      <c r="AD774">
        <v>3768</v>
      </c>
      <c r="AE774">
        <v>8856</v>
      </c>
      <c r="AF774">
        <v>66</v>
      </c>
      <c r="AG774">
        <v>3606</v>
      </c>
      <c r="AH774">
        <v>45</v>
      </c>
      <c r="AI774">
        <v>40</v>
      </c>
      <c r="AJ774">
        <v>8968</v>
      </c>
      <c r="AK774">
        <v>8967</v>
      </c>
      <c r="AL774">
        <v>8842</v>
      </c>
      <c r="AM774" t="s">
        <v>62</v>
      </c>
      <c r="AN774" t="s">
        <v>62</v>
      </c>
      <c r="AO774" t="s">
        <v>62</v>
      </c>
      <c r="AP774" t="s">
        <v>62</v>
      </c>
      <c r="AQ774" t="s">
        <v>62</v>
      </c>
      <c r="AR774" t="s">
        <v>62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-99</v>
      </c>
      <c r="BC774">
        <v>-99</v>
      </c>
      <c r="BD774">
        <v>-99</v>
      </c>
      <c r="BE774">
        <v>-99</v>
      </c>
      <c r="BF774">
        <v>-99</v>
      </c>
      <c r="BG774">
        <v>-99</v>
      </c>
      <c r="BH774">
        <f t="shared" si="252"/>
        <v>0</v>
      </c>
      <c r="BI774" t="str">
        <f t="shared" si="253"/>
        <v/>
      </c>
      <c r="BJ774" t="str">
        <f t="shared" si="254"/>
        <v/>
      </c>
      <c r="BK774" t="str">
        <f t="shared" si="255"/>
        <v/>
      </c>
      <c r="BL774" t="str">
        <f t="shared" si="256"/>
        <v/>
      </c>
      <c r="BM774" t="str">
        <f t="shared" si="257"/>
        <v/>
      </c>
      <c r="BN774" t="str">
        <f t="shared" si="258"/>
        <v/>
      </c>
      <c r="BO774" t="str">
        <f t="shared" si="259"/>
        <v/>
      </c>
      <c r="BP774" t="str">
        <f t="shared" si="260"/>
        <v/>
      </c>
      <c r="BQ774" t="str">
        <f t="shared" si="261"/>
        <v/>
      </c>
      <c r="BR774" t="str">
        <f t="shared" si="262"/>
        <v/>
      </c>
      <c r="BS774" t="str">
        <f t="shared" si="263"/>
        <v/>
      </c>
      <c r="BT774" t="str">
        <f t="shared" si="264"/>
        <v/>
      </c>
      <c r="BU774" t="str">
        <f t="shared" si="265"/>
        <v/>
      </c>
      <c r="BV774" t="str">
        <f t="shared" si="266"/>
        <v/>
      </c>
      <c r="BW774">
        <f t="shared" si="267"/>
        <v>0</v>
      </c>
      <c r="BX774">
        <f t="shared" si="268"/>
        <v>1</v>
      </c>
      <c r="BY774">
        <f t="shared" si="269"/>
        <v>0</v>
      </c>
      <c r="BZ774">
        <f t="shared" si="270"/>
        <v>0</v>
      </c>
      <c r="CA774">
        <f t="shared" si="271"/>
        <v>0</v>
      </c>
      <c r="CB774">
        <f t="shared" si="272"/>
        <v>1</v>
      </c>
    </row>
    <row r="775" spans="1:80" x14ac:dyDescent="0.35">
      <c r="A775">
        <v>4.9165448999999999</v>
      </c>
      <c r="B775">
        <v>2008</v>
      </c>
      <c r="C775">
        <v>78</v>
      </c>
      <c r="D775">
        <v>1</v>
      </c>
      <c r="E775">
        <v>1</v>
      </c>
      <c r="F775">
        <v>2</v>
      </c>
      <c r="G775">
        <v>0</v>
      </c>
      <c r="H775">
        <v>36125</v>
      </c>
      <c r="I775">
        <v>6</v>
      </c>
      <c r="J775">
        <v>6</v>
      </c>
      <c r="K775">
        <v>106763</v>
      </c>
      <c r="L775">
        <v>3</v>
      </c>
      <c r="M775">
        <v>2</v>
      </c>
      <c r="N775">
        <v>20</v>
      </c>
      <c r="O775">
        <v>41401</v>
      </c>
      <c r="P775">
        <v>27801</v>
      </c>
      <c r="Q775">
        <v>4019</v>
      </c>
      <c r="R775">
        <v>2724</v>
      </c>
      <c r="S775">
        <v>4280</v>
      </c>
      <c r="T775">
        <v>4379</v>
      </c>
      <c r="U775">
        <v>496</v>
      </c>
      <c r="V775">
        <v>3572</v>
      </c>
      <c r="W775">
        <v>4148</v>
      </c>
      <c r="X775">
        <v>25060</v>
      </c>
      <c r="Y775" t="s">
        <v>72</v>
      </c>
      <c r="Z775" t="s">
        <v>59</v>
      </c>
      <c r="AA775" t="s">
        <v>71</v>
      </c>
      <c r="AB775" t="s">
        <v>69</v>
      </c>
      <c r="AC775" t="s">
        <v>64</v>
      </c>
      <c r="AD775">
        <v>3768</v>
      </c>
      <c r="AE775">
        <v>66</v>
      </c>
      <c r="AF775">
        <v>3607</v>
      </c>
      <c r="AG775">
        <v>47</v>
      </c>
      <c r="AH775">
        <v>42</v>
      </c>
      <c r="AI775">
        <v>24</v>
      </c>
      <c r="AJ775">
        <v>9744</v>
      </c>
      <c r="AK775" t="s">
        <v>62</v>
      </c>
      <c r="AL775" t="s">
        <v>62</v>
      </c>
      <c r="AM775" t="s">
        <v>62</v>
      </c>
      <c r="AN775" t="s">
        <v>62</v>
      </c>
      <c r="AO775" t="s">
        <v>62</v>
      </c>
      <c r="AP775" t="s">
        <v>62</v>
      </c>
      <c r="AQ775" t="s">
        <v>62</v>
      </c>
      <c r="AR775" t="s">
        <v>62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-99</v>
      </c>
      <c r="BA775">
        <v>-99</v>
      </c>
      <c r="BB775">
        <v>-99</v>
      </c>
      <c r="BC775">
        <v>-99</v>
      </c>
      <c r="BD775">
        <v>-99</v>
      </c>
      <c r="BE775">
        <v>-99</v>
      </c>
      <c r="BF775">
        <v>-99</v>
      </c>
      <c r="BG775">
        <v>-99</v>
      </c>
      <c r="BH775">
        <f t="shared" si="252"/>
        <v>0</v>
      </c>
      <c r="BI775" t="str">
        <f t="shared" si="253"/>
        <v/>
      </c>
      <c r="BJ775" t="str">
        <f t="shared" si="254"/>
        <v/>
      </c>
      <c r="BK775" t="str">
        <f t="shared" si="255"/>
        <v/>
      </c>
      <c r="BL775" t="str">
        <f t="shared" si="256"/>
        <v/>
      </c>
      <c r="BM775" t="str">
        <f t="shared" si="257"/>
        <v/>
      </c>
      <c r="BN775" t="str">
        <f t="shared" si="258"/>
        <v/>
      </c>
      <c r="BO775" t="str">
        <f t="shared" si="259"/>
        <v/>
      </c>
      <c r="BP775" t="str">
        <f t="shared" si="260"/>
        <v/>
      </c>
      <c r="BQ775" t="str">
        <f t="shared" si="261"/>
        <v/>
      </c>
      <c r="BR775" t="str">
        <f t="shared" si="262"/>
        <v/>
      </c>
      <c r="BS775" t="str">
        <f t="shared" si="263"/>
        <v/>
      </c>
      <c r="BT775" t="str">
        <f t="shared" si="264"/>
        <v/>
      </c>
      <c r="BU775" t="str">
        <f t="shared" si="265"/>
        <v/>
      </c>
      <c r="BV775" t="str">
        <f t="shared" si="266"/>
        <v/>
      </c>
      <c r="BW775">
        <f t="shared" si="267"/>
        <v>0</v>
      </c>
      <c r="BX775">
        <f t="shared" si="268"/>
        <v>1</v>
      </c>
      <c r="BY775">
        <f t="shared" si="269"/>
        <v>0</v>
      </c>
      <c r="BZ775">
        <f t="shared" si="270"/>
        <v>0</v>
      </c>
      <c r="CA775">
        <f t="shared" si="271"/>
        <v>0</v>
      </c>
      <c r="CB775">
        <f t="shared" si="272"/>
        <v>1</v>
      </c>
    </row>
    <row r="776" spans="1:80" x14ac:dyDescent="0.35">
      <c r="A776">
        <v>4.7195212</v>
      </c>
      <c r="B776">
        <v>2009</v>
      </c>
      <c r="C776">
        <v>78</v>
      </c>
      <c r="D776">
        <v>0</v>
      </c>
      <c r="E776">
        <v>1</v>
      </c>
      <c r="F776">
        <v>3</v>
      </c>
      <c r="G776">
        <v>0</v>
      </c>
      <c r="H776">
        <v>18142</v>
      </c>
      <c r="I776">
        <v>6</v>
      </c>
      <c r="J776">
        <v>1</v>
      </c>
      <c r="K776">
        <v>140927</v>
      </c>
      <c r="L776">
        <v>3</v>
      </c>
      <c r="M776">
        <v>3</v>
      </c>
      <c r="N776">
        <v>1</v>
      </c>
      <c r="O776">
        <v>41071</v>
      </c>
      <c r="P776">
        <v>51881</v>
      </c>
      <c r="Q776">
        <v>5845</v>
      </c>
      <c r="R776">
        <v>78551</v>
      </c>
      <c r="S776">
        <v>5070</v>
      </c>
      <c r="T776">
        <v>42841</v>
      </c>
      <c r="U776">
        <v>486</v>
      </c>
      <c r="V776">
        <v>42731</v>
      </c>
      <c r="W776">
        <v>2764</v>
      </c>
      <c r="X776">
        <v>4589</v>
      </c>
      <c r="Y776">
        <v>45989</v>
      </c>
      <c r="Z776">
        <v>4240</v>
      </c>
      <c r="AA776">
        <v>3051</v>
      </c>
      <c r="AB776" t="s">
        <v>114</v>
      </c>
      <c r="AC776">
        <v>41401</v>
      </c>
      <c r="AD776">
        <v>3768</v>
      </c>
      <c r="AE776">
        <v>3959</v>
      </c>
      <c r="AF776">
        <v>8872</v>
      </c>
      <c r="AG776">
        <v>40</v>
      </c>
      <c r="AH776">
        <v>9671</v>
      </c>
      <c r="AI776" t="s">
        <v>62</v>
      </c>
      <c r="AJ776" t="s">
        <v>62</v>
      </c>
      <c r="AK776" t="s">
        <v>62</v>
      </c>
      <c r="AL776" t="s">
        <v>62</v>
      </c>
      <c r="AM776" t="s">
        <v>62</v>
      </c>
      <c r="AN776" t="s">
        <v>62</v>
      </c>
      <c r="AO776" t="s">
        <v>62</v>
      </c>
      <c r="AP776" t="s">
        <v>62</v>
      </c>
      <c r="AQ776" t="s">
        <v>62</v>
      </c>
      <c r="AR776" t="s">
        <v>62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-99</v>
      </c>
      <c r="AY776">
        <v>-99</v>
      </c>
      <c r="AZ776">
        <v>-99</v>
      </c>
      <c r="BA776">
        <v>-99</v>
      </c>
      <c r="BB776">
        <v>-99</v>
      </c>
      <c r="BC776">
        <v>-99</v>
      </c>
      <c r="BD776">
        <v>-99</v>
      </c>
      <c r="BE776">
        <v>-99</v>
      </c>
      <c r="BF776">
        <v>-99</v>
      </c>
      <c r="BG776">
        <v>-99</v>
      </c>
      <c r="BH776">
        <f t="shared" si="252"/>
        <v>0</v>
      </c>
      <c r="BI776" t="str">
        <f t="shared" si="253"/>
        <v/>
      </c>
      <c r="BJ776" t="str">
        <f t="shared" si="254"/>
        <v/>
      </c>
      <c r="BK776" t="str">
        <f t="shared" si="255"/>
        <v/>
      </c>
      <c r="BL776" t="str">
        <f t="shared" si="256"/>
        <v/>
      </c>
      <c r="BM776" t="str">
        <f t="shared" si="257"/>
        <v/>
      </c>
      <c r="BN776" t="str">
        <f t="shared" si="258"/>
        <v/>
      </c>
      <c r="BO776" t="str">
        <f t="shared" si="259"/>
        <v/>
      </c>
      <c r="BP776" t="str">
        <f t="shared" si="260"/>
        <v/>
      </c>
      <c r="BQ776" t="str">
        <f t="shared" si="261"/>
        <v/>
      </c>
      <c r="BR776" t="str">
        <f t="shared" si="262"/>
        <v/>
      </c>
      <c r="BS776" t="str">
        <f t="shared" si="263"/>
        <v/>
      </c>
      <c r="BT776" t="str">
        <f t="shared" si="264"/>
        <v/>
      </c>
      <c r="BU776" t="str">
        <f t="shared" si="265"/>
        <v/>
      </c>
      <c r="BV776" t="str">
        <f t="shared" si="266"/>
        <v/>
      </c>
      <c r="BW776">
        <f t="shared" si="267"/>
        <v>0</v>
      </c>
      <c r="BX776">
        <f t="shared" si="268"/>
        <v>0</v>
      </c>
      <c r="BY776">
        <f t="shared" si="269"/>
        <v>1</v>
      </c>
      <c r="BZ776">
        <f t="shared" si="270"/>
        <v>1</v>
      </c>
      <c r="CA776">
        <f t="shared" si="271"/>
        <v>1</v>
      </c>
      <c r="CB776">
        <f t="shared" si="272"/>
        <v>0</v>
      </c>
    </row>
    <row r="777" spans="1:80" x14ac:dyDescent="0.35">
      <c r="A777">
        <v>4.9374741000000002</v>
      </c>
      <c r="B777">
        <v>2010</v>
      </c>
      <c r="C777">
        <v>78</v>
      </c>
      <c r="D777">
        <v>0</v>
      </c>
      <c r="E777">
        <v>1</v>
      </c>
      <c r="F777">
        <v>-9</v>
      </c>
      <c r="G777">
        <v>1</v>
      </c>
      <c r="H777">
        <v>6123</v>
      </c>
      <c r="I777">
        <v>12</v>
      </c>
      <c r="J777">
        <v>1</v>
      </c>
      <c r="K777">
        <v>435237</v>
      </c>
      <c r="L777">
        <v>2</v>
      </c>
      <c r="M777">
        <v>-9</v>
      </c>
      <c r="N777">
        <v>6</v>
      </c>
      <c r="O777">
        <v>42821</v>
      </c>
      <c r="P777">
        <v>41071</v>
      </c>
      <c r="Q777">
        <v>4254</v>
      </c>
      <c r="R777">
        <v>2851</v>
      </c>
      <c r="S777">
        <v>5789</v>
      </c>
      <c r="T777">
        <v>99811</v>
      </c>
      <c r="U777">
        <v>4280</v>
      </c>
      <c r="V777">
        <v>4019</v>
      </c>
      <c r="W777">
        <v>2724</v>
      </c>
      <c r="X777">
        <v>412</v>
      </c>
      <c r="Y777" t="s">
        <v>76</v>
      </c>
      <c r="Z777" t="s">
        <v>140</v>
      </c>
      <c r="AA777">
        <v>78079</v>
      </c>
      <c r="AB777">
        <v>7993</v>
      </c>
      <c r="AC777">
        <v>2768</v>
      </c>
      <c r="AD777">
        <v>3768</v>
      </c>
      <c r="AE777">
        <v>3722</v>
      </c>
      <c r="AF777">
        <v>66</v>
      </c>
      <c r="AG777">
        <v>9904</v>
      </c>
      <c r="AH777">
        <v>3606</v>
      </c>
      <c r="AI777">
        <v>8856</v>
      </c>
      <c r="AJ777">
        <v>40</v>
      </c>
      <c r="AK777">
        <v>46</v>
      </c>
      <c r="AL777">
        <v>9744</v>
      </c>
      <c r="AM777" t="s">
        <v>62</v>
      </c>
      <c r="AN777" t="s">
        <v>62</v>
      </c>
      <c r="AO777" t="s">
        <v>62</v>
      </c>
      <c r="AP777" t="s">
        <v>62</v>
      </c>
      <c r="AQ777" t="s">
        <v>62</v>
      </c>
      <c r="AR777" t="s">
        <v>62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2</v>
      </c>
      <c r="BB777">
        <v>-99</v>
      </c>
      <c r="BC777">
        <v>-99</v>
      </c>
      <c r="BD777">
        <v>-99</v>
      </c>
      <c r="BE777">
        <v>-99</v>
      </c>
      <c r="BF777">
        <v>-99</v>
      </c>
      <c r="BG777">
        <v>-99</v>
      </c>
      <c r="BH777">
        <f t="shared" si="252"/>
        <v>1</v>
      </c>
      <c r="BI777" t="str">
        <f t="shared" si="253"/>
        <v/>
      </c>
      <c r="BJ777" t="str">
        <f t="shared" si="254"/>
        <v/>
      </c>
      <c r="BK777" t="str">
        <f t="shared" si="255"/>
        <v/>
      </c>
      <c r="BL777" t="str">
        <f t="shared" si="256"/>
        <v/>
      </c>
      <c r="BM777" t="str">
        <f t="shared" si="257"/>
        <v/>
      </c>
      <c r="BN777" t="str">
        <f t="shared" si="258"/>
        <v/>
      </c>
      <c r="BO777" t="str">
        <f t="shared" si="259"/>
        <v/>
      </c>
      <c r="BP777" t="str">
        <f t="shared" si="260"/>
        <v/>
      </c>
      <c r="BQ777" t="str">
        <f t="shared" si="261"/>
        <v/>
      </c>
      <c r="BR777" t="str">
        <f t="shared" si="262"/>
        <v/>
      </c>
      <c r="BS777" t="str">
        <f t="shared" si="263"/>
        <v/>
      </c>
      <c r="BT777" t="str">
        <f t="shared" si="264"/>
        <v/>
      </c>
      <c r="BU777" t="str">
        <f t="shared" si="265"/>
        <v/>
      </c>
      <c r="BV777" t="str">
        <f t="shared" si="266"/>
        <v/>
      </c>
      <c r="BW777">
        <f t="shared" si="267"/>
        <v>1</v>
      </c>
      <c r="BX777">
        <f t="shared" si="268"/>
        <v>1</v>
      </c>
      <c r="BY777">
        <f t="shared" si="269"/>
        <v>0</v>
      </c>
      <c r="BZ777">
        <f t="shared" si="270"/>
        <v>1</v>
      </c>
      <c r="CA777">
        <f t="shared" si="271"/>
        <v>1</v>
      </c>
      <c r="CB777">
        <f t="shared" si="272"/>
        <v>1</v>
      </c>
    </row>
    <row r="778" spans="1:80" x14ac:dyDescent="0.35">
      <c r="A778">
        <v>5.0674549999999998</v>
      </c>
      <c r="B778">
        <v>2010</v>
      </c>
      <c r="C778">
        <v>78</v>
      </c>
      <c r="D778">
        <v>0</v>
      </c>
      <c r="E778">
        <v>2</v>
      </c>
      <c r="F778">
        <v>-9</v>
      </c>
      <c r="G778">
        <v>0</v>
      </c>
      <c r="H778">
        <v>6164</v>
      </c>
      <c r="I778">
        <v>9</v>
      </c>
      <c r="J778">
        <v>3</v>
      </c>
      <c r="K778">
        <v>114374</v>
      </c>
      <c r="L778">
        <v>2</v>
      </c>
      <c r="M778">
        <v>-9</v>
      </c>
      <c r="N778">
        <v>1</v>
      </c>
      <c r="O778">
        <v>41401</v>
      </c>
      <c r="P778">
        <v>42822</v>
      </c>
      <c r="Q778">
        <v>4142</v>
      </c>
      <c r="R778">
        <v>41402</v>
      </c>
      <c r="S778">
        <v>4148</v>
      </c>
      <c r="T778">
        <v>4280</v>
      </c>
      <c r="U778">
        <v>412</v>
      </c>
      <c r="V778" t="s">
        <v>75</v>
      </c>
      <c r="W778">
        <v>4019</v>
      </c>
      <c r="X778" t="s">
        <v>61</v>
      </c>
      <c r="Y778" t="s">
        <v>61</v>
      </c>
      <c r="Z778" t="s">
        <v>61</v>
      </c>
      <c r="AA778" t="s">
        <v>61</v>
      </c>
      <c r="AB778" t="s">
        <v>61</v>
      </c>
      <c r="AC778" t="s">
        <v>61</v>
      </c>
      <c r="AD778">
        <v>66</v>
      </c>
      <c r="AE778">
        <v>3768</v>
      </c>
      <c r="AF778">
        <v>8855</v>
      </c>
      <c r="AG778">
        <v>3607</v>
      </c>
      <c r="AH778">
        <v>44</v>
      </c>
      <c r="AI778">
        <v>46</v>
      </c>
      <c r="AJ778" t="s">
        <v>62</v>
      </c>
      <c r="AK778" t="s">
        <v>62</v>
      </c>
      <c r="AL778" t="s">
        <v>62</v>
      </c>
      <c r="AM778" t="s">
        <v>62</v>
      </c>
      <c r="AN778" t="s">
        <v>62</v>
      </c>
      <c r="AO778" t="s">
        <v>62</v>
      </c>
      <c r="AP778" t="s">
        <v>62</v>
      </c>
      <c r="AQ778" t="s">
        <v>62</v>
      </c>
      <c r="AR778" t="s">
        <v>62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-99</v>
      </c>
      <c r="AZ778">
        <v>-99</v>
      </c>
      <c r="BA778">
        <v>-99</v>
      </c>
      <c r="BB778">
        <v>-99</v>
      </c>
      <c r="BC778">
        <v>-99</v>
      </c>
      <c r="BD778">
        <v>-99</v>
      </c>
      <c r="BE778">
        <v>-99</v>
      </c>
      <c r="BF778">
        <v>-99</v>
      </c>
      <c r="BG778">
        <v>-99</v>
      </c>
      <c r="BH778" t="str">
        <f t="shared" si="252"/>
        <v/>
      </c>
      <c r="BI778">
        <f t="shared" si="253"/>
        <v>1</v>
      </c>
      <c r="BJ778" t="str">
        <f t="shared" si="254"/>
        <v/>
      </c>
      <c r="BK778" t="str">
        <f t="shared" si="255"/>
        <v/>
      </c>
      <c r="BL778" t="str">
        <f t="shared" si="256"/>
        <v/>
      </c>
      <c r="BM778" t="str">
        <f t="shared" si="257"/>
        <v/>
      </c>
      <c r="BN778" t="str">
        <f t="shared" si="258"/>
        <v/>
      </c>
      <c r="BO778" t="str">
        <f t="shared" si="259"/>
        <v/>
      </c>
      <c r="BP778" t="str">
        <f t="shared" si="260"/>
        <v/>
      </c>
      <c r="BQ778" t="str">
        <f t="shared" si="261"/>
        <v/>
      </c>
      <c r="BR778" t="str">
        <f t="shared" si="262"/>
        <v/>
      </c>
      <c r="BS778" t="str">
        <f t="shared" si="263"/>
        <v/>
      </c>
      <c r="BT778" t="str">
        <f t="shared" si="264"/>
        <v/>
      </c>
      <c r="BU778" t="str">
        <f t="shared" si="265"/>
        <v/>
      </c>
      <c r="BV778" t="str">
        <f t="shared" si="266"/>
        <v/>
      </c>
      <c r="BW778">
        <f t="shared" si="267"/>
        <v>1</v>
      </c>
      <c r="BX778">
        <f t="shared" si="268"/>
        <v>1</v>
      </c>
      <c r="BY778">
        <f t="shared" si="269"/>
        <v>0</v>
      </c>
      <c r="BZ778">
        <f t="shared" si="270"/>
        <v>0</v>
      </c>
      <c r="CA778">
        <f t="shared" si="271"/>
        <v>0</v>
      </c>
      <c r="CB778">
        <f t="shared" si="272"/>
        <v>1</v>
      </c>
    </row>
    <row r="779" spans="1:80" x14ac:dyDescent="0.35">
      <c r="A779">
        <v>4.8641163000000001</v>
      </c>
      <c r="B779">
        <v>2010</v>
      </c>
      <c r="C779">
        <v>78</v>
      </c>
      <c r="D779">
        <v>0</v>
      </c>
      <c r="E779">
        <v>1</v>
      </c>
      <c r="F779">
        <v>1</v>
      </c>
      <c r="G779">
        <v>1</v>
      </c>
      <c r="H779">
        <v>42158</v>
      </c>
      <c r="I779">
        <v>2</v>
      </c>
      <c r="J779">
        <v>1</v>
      </c>
      <c r="K779">
        <v>168964</v>
      </c>
      <c r="L779">
        <v>1</v>
      </c>
      <c r="M779">
        <v>3</v>
      </c>
      <c r="N779">
        <v>1</v>
      </c>
      <c r="O779">
        <v>41071</v>
      </c>
      <c r="P779">
        <v>78551</v>
      </c>
      <c r="Q779">
        <v>25012</v>
      </c>
      <c r="R779">
        <v>5849</v>
      </c>
      <c r="S779">
        <v>2761</v>
      </c>
      <c r="T779">
        <v>2767</v>
      </c>
      <c r="U779">
        <v>4280</v>
      </c>
      <c r="V779">
        <v>36201</v>
      </c>
      <c r="W779">
        <v>5859</v>
      </c>
      <c r="X779">
        <v>25052</v>
      </c>
      <c r="Y779">
        <v>25042</v>
      </c>
      <c r="Z779">
        <v>41401</v>
      </c>
      <c r="AA779">
        <v>4142</v>
      </c>
      <c r="AB779" t="s">
        <v>61</v>
      </c>
      <c r="AC779" t="s">
        <v>61</v>
      </c>
      <c r="AD779">
        <v>3768</v>
      </c>
      <c r="AE779">
        <v>8856</v>
      </c>
      <c r="AF779">
        <v>8842</v>
      </c>
      <c r="AG779">
        <v>3722</v>
      </c>
      <c r="AH779">
        <v>8853</v>
      </c>
      <c r="AI779" t="s">
        <v>62</v>
      </c>
      <c r="AJ779" t="s">
        <v>62</v>
      </c>
      <c r="AK779" t="s">
        <v>62</v>
      </c>
      <c r="AL779" t="s">
        <v>62</v>
      </c>
      <c r="AM779" t="s">
        <v>62</v>
      </c>
      <c r="AN779" t="s">
        <v>62</v>
      </c>
      <c r="AO779" t="s">
        <v>62</v>
      </c>
      <c r="AP779" t="s">
        <v>62</v>
      </c>
      <c r="AQ779" t="s">
        <v>62</v>
      </c>
      <c r="AR779" t="s">
        <v>62</v>
      </c>
      <c r="AS779">
        <v>2</v>
      </c>
      <c r="AT779">
        <v>2</v>
      </c>
      <c r="AU779">
        <v>2</v>
      </c>
      <c r="AV779">
        <v>2</v>
      </c>
      <c r="AW779">
        <v>2</v>
      </c>
      <c r="AX779">
        <v>-99</v>
      </c>
      <c r="AY779">
        <v>-99</v>
      </c>
      <c r="AZ779">
        <v>-99</v>
      </c>
      <c r="BA779">
        <v>-99</v>
      </c>
      <c r="BB779">
        <v>-99</v>
      </c>
      <c r="BC779">
        <v>-99</v>
      </c>
      <c r="BD779">
        <v>-99</v>
      </c>
      <c r="BE779">
        <v>-99</v>
      </c>
      <c r="BF779">
        <v>-99</v>
      </c>
      <c r="BG779">
        <v>-99</v>
      </c>
      <c r="BH779">
        <f t="shared" si="252"/>
        <v>2</v>
      </c>
      <c r="BI779" t="str">
        <f t="shared" si="253"/>
        <v/>
      </c>
      <c r="BJ779" t="str">
        <f t="shared" si="254"/>
        <v/>
      </c>
      <c r="BK779" t="str">
        <f t="shared" si="255"/>
        <v/>
      </c>
      <c r="BL779" t="str">
        <f t="shared" si="256"/>
        <v/>
      </c>
      <c r="BM779" t="str">
        <f t="shared" si="257"/>
        <v/>
      </c>
      <c r="BN779" t="str">
        <f t="shared" si="258"/>
        <v/>
      </c>
      <c r="BO779" t="str">
        <f t="shared" si="259"/>
        <v/>
      </c>
      <c r="BP779" t="str">
        <f t="shared" si="260"/>
        <v/>
      </c>
      <c r="BQ779" t="str">
        <f t="shared" si="261"/>
        <v/>
      </c>
      <c r="BR779" t="str">
        <f t="shared" si="262"/>
        <v/>
      </c>
      <c r="BS779" t="str">
        <f t="shared" si="263"/>
        <v/>
      </c>
      <c r="BT779" t="str">
        <f t="shared" si="264"/>
        <v/>
      </c>
      <c r="BU779" t="str">
        <f t="shared" si="265"/>
        <v/>
      </c>
      <c r="BV779" t="str">
        <f t="shared" si="266"/>
        <v/>
      </c>
      <c r="BW779">
        <f t="shared" si="267"/>
        <v>2</v>
      </c>
      <c r="BX779">
        <f t="shared" si="268"/>
        <v>0</v>
      </c>
      <c r="BY779">
        <f t="shared" si="269"/>
        <v>1</v>
      </c>
      <c r="BZ779">
        <f t="shared" si="270"/>
        <v>1</v>
      </c>
      <c r="CA779">
        <f t="shared" si="271"/>
        <v>1</v>
      </c>
      <c r="CB779">
        <f t="shared" si="272"/>
        <v>1</v>
      </c>
    </row>
    <row r="780" spans="1:80" x14ac:dyDescent="0.35">
      <c r="A780">
        <v>5.3693093999999997</v>
      </c>
      <c r="B780">
        <v>2010</v>
      </c>
      <c r="C780">
        <v>78</v>
      </c>
      <c r="D780">
        <v>0</v>
      </c>
      <c r="E780">
        <v>1</v>
      </c>
      <c r="F780">
        <v>-9</v>
      </c>
      <c r="G780">
        <v>0</v>
      </c>
      <c r="H780">
        <v>51043</v>
      </c>
      <c r="I780">
        <v>9</v>
      </c>
      <c r="J780">
        <v>1</v>
      </c>
      <c r="K780">
        <v>107221</v>
      </c>
      <c r="L780">
        <v>4</v>
      </c>
      <c r="M780">
        <v>3</v>
      </c>
      <c r="N780">
        <v>1</v>
      </c>
      <c r="O780">
        <v>4271</v>
      </c>
      <c r="P780">
        <v>42843</v>
      </c>
      <c r="Q780">
        <v>44422</v>
      </c>
      <c r="R780">
        <v>4254</v>
      </c>
      <c r="S780">
        <v>99604</v>
      </c>
      <c r="T780">
        <v>4280</v>
      </c>
      <c r="U780">
        <v>3051</v>
      </c>
      <c r="V780">
        <v>7820</v>
      </c>
      <c r="W780" t="s">
        <v>126</v>
      </c>
      <c r="X780" t="s">
        <v>61</v>
      </c>
      <c r="Y780" t="s">
        <v>61</v>
      </c>
      <c r="Z780" t="s">
        <v>61</v>
      </c>
      <c r="AA780" t="s">
        <v>61</v>
      </c>
      <c r="AB780" t="s">
        <v>61</v>
      </c>
      <c r="AC780" t="s">
        <v>61</v>
      </c>
      <c r="AD780">
        <v>3768</v>
      </c>
      <c r="AE780">
        <v>3734</v>
      </c>
      <c r="AF780">
        <v>3818</v>
      </c>
      <c r="AG780">
        <v>3727</v>
      </c>
      <c r="AH780">
        <v>40</v>
      </c>
      <c r="AI780">
        <v>3897</v>
      </c>
      <c r="AJ780" t="s">
        <v>62</v>
      </c>
      <c r="AK780" t="s">
        <v>62</v>
      </c>
      <c r="AL780" t="s">
        <v>62</v>
      </c>
      <c r="AM780" t="s">
        <v>62</v>
      </c>
      <c r="AN780" t="s">
        <v>62</v>
      </c>
      <c r="AO780" t="s">
        <v>62</v>
      </c>
      <c r="AP780" t="s">
        <v>62</v>
      </c>
      <c r="AQ780" t="s">
        <v>62</v>
      </c>
      <c r="AR780" t="s">
        <v>62</v>
      </c>
      <c r="AS780">
        <v>3</v>
      </c>
      <c r="AT780">
        <v>3</v>
      </c>
      <c r="AU780">
        <v>3</v>
      </c>
      <c r="AV780">
        <v>3</v>
      </c>
      <c r="AW780">
        <v>3</v>
      </c>
      <c r="AX780">
        <v>1</v>
      </c>
      <c r="AY780">
        <v>-99</v>
      </c>
      <c r="AZ780">
        <v>-99</v>
      </c>
      <c r="BA780">
        <v>-99</v>
      </c>
      <c r="BB780">
        <v>-99</v>
      </c>
      <c r="BC780">
        <v>-99</v>
      </c>
      <c r="BD780">
        <v>-99</v>
      </c>
      <c r="BE780">
        <v>-99</v>
      </c>
      <c r="BF780">
        <v>-99</v>
      </c>
      <c r="BG780">
        <v>-99</v>
      </c>
      <c r="BH780">
        <f t="shared" si="252"/>
        <v>3</v>
      </c>
      <c r="BI780" t="str">
        <f t="shared" si="253"/>
        <v/>
      </c>
      <c r="BJ780" t="str">
        <f t="shared" si="254"/>
        <v/>
      </c>
      <c r="BK780" t="str">
        <f t="shared" si="255"/>
        <v/>
      </c>
      <c r="BL780" t="str">
        <f t="shared" si="256"/>
        <v/>
      </c>
      <c r="BM780" t="str">
        <f t="shared" si="257"/>
        <v/>
      </c>
      <c r="BN780" t="str">
        <f t="shared" si="258"/>
        <v/>
      </c>
      <c r="BO780" t="str">
        <f t="shared" si="259"/>
        <v/>
      </c>
      <c r="BP780" t="str">
        <f t="shared" si="260"/>
        <v/>
      </c>
      <c r="BQ780" t="str">
        <f t="shared" si="261"/>
        <v/>
      </c>
      <c r="BR780" t="str">
        <f t="shared" si="262"/>
        <v/>
      </c>
      <c r="BS780" t="str">
        <f t="shared" si="263"/>
        <v/>
      </c>
      <c r="BT780" t="str">
        <f t="shared" si="264"/>
        <v/>
      </c>
      <c r="BU780" t="str">
        <f t="shared" si="265"/>
        <v/>
      </c>
      <c r="BV780" t="str">
        <f t="shared" si="266"/>
        <v/>
      </c>
      <c r="BW780">
        <f t="shared" si="267"/>
        <v>3</v>
      </c>
      <c r="BX780">
        <f t="shared" si="268"/>
        <v>0</v>
      </c>
      <c r="BY780">
        <f t="shared" si="269"/>
        <v>0</v>
      </c>
      <c r="BZ780">
        <f t="shared" si="270"/>
        <v>0</v>
      </c>
      <c r="CA780">
        <f t="shared" si="271"/>
        <v>0</v>
      </c>
      <c r="CB780">
        <f t="shared" si="272"/>
        <v>1</v>
      </c>
    </row>
    <row r="781" spans="1:80" x14ac:dyDescent="0.35">
      <c r="A781">
        <v>3.0919892</v>
      </c>
      <c r="B781">
        <v>2011</v>
      </c>
      <c r="C781">
        <v>78</v>
      </c>
      <c r="D781">
        <v>1</v>
      </c>
      <c r="E781">
        <v>1</v>
      </c>
      <c r="F781">
        <v>-9</v>
      </c>
      <c r="G781">
        <v>0</v>
      </c>
      <c r="H781">
        <v>6285</v>
      </c>
      <c r="I781">
        <v>1</v>
      </c>
      <c r="J781">
        <v>1</v>
      </c>
      <c r="K781">
        <v>308933</v>
      </c>
      <c r="L781">
        <v>4</v>
      </c>
      <c r="M781">
        <v>-9</v>
      </c>
      <c r="N781">
        <v>20</v>
      </c>
      <c r="O781">
        <v>55200</v>
      </c>
      <c r="P781">
        <v>78551</v>
      </c>
      <c r="Q781">
        <v>51884</v>
      </c>
      <c r="R781">
        <v>570</v>
      </c>
      <c r="S781">
        <v>34830</v>
      </c>
      <c r="T781">
        <v>42843</v>
      </c>
      <c r="U781">
        <v>5845</v>
      </c>
      <c r="V781">
        <v>9971</v>
      </c>
      <c r="W781">
        <v>4260</v>
      </c>
      <c r="X781">
        <v>2639</v>
      </c>
      <c r="Y781">
        <v>2763</v>
      </c>
      <c r="Z781">
        <v>4254</v>
      </c>
      <c r="AA781">
        <v>4271</v>
      </c>
      <c r="AB781">
        <v>4280</v>
      </c>
      <c r="AC781">
        <v>27541</v>
      </c>
      <c r="AD781">
        <v>5321</v>
      </c>
      <c r="AE781">
        <v>3768</v>
      </c>
      <c r="AF781">
        <v>3764</v>
      </c>
      <c r="AG781">
        <v>66</v>
      </c>
      <c r="AH781">
        <v>390</v>
      </c>
      <c r="AI781">
        <v>8872</v>
      </c>
      <c r="AJ781">
        <v>8853</v>
      </c>
      <c r="AK781">
        <v>3897</v>
      </c>
      <c r="AL781">
        <v>3606</v>
      </c>
      <c r="AM781">
        <v>3722</v>
      </c>
      <c r="AN781">
        <v>45</v>
      </c>
      <c r="AO781">
        <v>40</v>
      </c>
      <c r="AP781">
        <v>8855</v>
      </c>
      <c r="AQ781">
        <v>9904</v>
      </c>
      <c r="AR781">
        <v>9672</v>
      </c>
      <c r="AS781">
        <v>0</v>
      </c>
      <c r="AT781">
        <v>4</v>
      </c>
      <c r="AU781">
        <v>11</v>
      </c>
      <c r="AV781">
        <v>2</v>
      </c>
      <c r="AW781">
        <v>4</v>
      </c>
      <c r="AX781">
        <v>4</v>
      </c>
      <c r="AY781">
        <v>4</v>
      </c>
      <c r="AZ781">
        <v>0</v>
      </c>
      <c r="BA781">
        <v>2</v>
      </c>
      <c r="BB781">
        <v>2</v>
      </c>
      <c r="BC781">
        <v>2</v>
      </c>
      <c r="BD781">
        <v>2</v>
      </c>
      <c r="BE781">
        <v>2</v>
      </c>
      <c r="BF781">
        <v>4</v>
      </c>
      <c r="BG781">
        <v>0</v>
      </c>
      <c r="BH781" t="str">
        <f t="shared" si="252"/>
        <v/>
      </c>
      <c r="BI781">
        <f t="shared" si="253"/>
        <v>4</v>
      </c>
      <c r="BJ781" t="str">
        <f t="shared" si="254"/>
        <v/>
      </c>
      <c r="BK781" t="str">
        <f t="shared" si="255"/>
        <v/>
      </c>
      <c r="BL781" t="str">
        <f t="shared" si="256"/>
        <v/>
      </c>
      <c r="BM781" t="str">
        <f t="shared" si="257"/>
        <v/>
      </c>
      <c r="BN781" t="str">
        <f t="shared" si="258"/>
        <v/>
      </c>
      <c r="BO781" t="str">
        <f t="shared" si="259"/>
        <v/>
      </c>
      <c r="BP781" t="str">
        <f t="shared" si="260"/>
        <v/>
      </c>
      <c r="BQ781" t="str">
        <f t="shared" si="261"/>
        <v/>
      </c>
      <c r="BR781" t="str">
        <f t="shared" si="262"/>
        <v/>
      </c>
      <c r="BS781" t="str">
        <f t="shared" si="263"/>
        <v/>
      </c>
      <c r="BT781" t="str">
        <f t="shared" si="264"/>
        <v/>
      </c>
      <c r="BU781" t="str">
        <f t="shared" si="265"/>
        <v/>
      </c>
      <c r="BV781" t="str">
        <f t="shared" si="266"/>
        <v/>
      </c>
      <c r="BW781">
        <f t="shared" si="267"/>
        <v>4</v>
      </c>
      <c r="BX781">
        <f t="shared" si="268"/>
        <v>1</v>
      </c>
      <c r="BY781">
        <f t="shared" si="269"/>
        <v>1</v>
      </c>
      <c r="BZ781">
        <f t="shared" si="270"/>
        <v>0</v>
      </c>
      <c r="CA781">
        <f t="shared" si="271"/>
        <v>0</v>
      </c>
      <c r="CB781">
        <f t="shared" si="272"/>
        <v>1</v>
      </c>
    </row>
    <row r="782" spans="1:80" x14ac:dyDescent="0.35">
      <c r="A782">
        <v>5.6696948000000003</v>
      </c>
      <c r="B782">
        <v>2011</v>
      </c>
      <c r="C782">
        <v>78</v>
      </c>
      <c r="D782">
        <v>0</v>
      </c>
      <c r="E782">
        <v>3</v>
      </c>
      <c r="F782">
        <v>-9</v>
      </c>
      <c r="G782">
        <v>0</v>
      </c>
      <c r="H782">
        <v>6624</v>
      </c>
      <c r="I782">
        <v>14</v>
      </c>
      <c r="J782">
        <v>1</v>
      </c>
      <c r="K782">
        <v>277528</v>
      </c>
      <c r="L782">
        <v>2</v>
      </c>
      <c r="M782">
        <v>-9</v>
      </c>
      <c r="N782">
        <v>5</v>
      </c>
      <c r="O782">
        <v>41071</v>
      </c>
      <c r="P782">
        <v>41402</v>
      </c>
      <c r="Q782">
        <v>41410</v>
      </c>
      <c r="R782">
        <v>41401</v>
      </c>
      <c r="S782">
        <v>3569</v>
      </c>
      <c r="T782">
        <v>2724</v>
      </c>
      <c r="U782">
        <v>3051</v>
      </c>
      <c r="V782">
        <v>60000</v>
      </c>
      <c r="W782">
        <v>53290</v>
      </c>
      <c r="X782" t="s">
        <v>75</v>
      </c>
      <c r="Y782" t="s">
        <v>61</v>
      </c>
      <c r="Z782" t="s">
        <v>61</v>
      </c>
      <c r="AA782" t="s">
        <v>61</v>
      </c>
      <c r="AB782" t="s">
        <v>61</v>
      </c>
      <c r="AC782" t="s">
        <v>61</v>
      </c>
      <c r="AD782">
        <v>3768</v>
      </c>
      <c r="AE782">
        <v>3722</v>
      </c>
      <c r="AF782">
        <v>66</v>
      </c>
      <c r="AG782">
        <v>8853</v>
      </c>
      <c r="AH782">
        <v>8856</v>
      </c>
      <c r="AI782">
        <v>40</v>
      </c>
      <c r="AJ782">
        <v>3721</v>
      </c>
      <c r="AK782">
        <v>8964</v>
      </c>
      <c r="AL782">
        <v>8968</v>
      </c>
      <c r="AM782" t="s">
        <v>62</v>
      </c>
      <c r="AN782" t="s">
        <v>62</v>
      </c>
      <c r="AO782" t="s">
        <v>62</v>
      </c>
      <c r="AP782" t="s">
        <v>62</v>
      </c>
      <c r="AQ782" t="s">
        <v>62</v>
      </c>
      <c r="AR782" t="s">
        <v>62</v>
      </c>
      <c r="AS782">
        <v>4</v>
      </c>
      <c r="AT782">
        <v>0</v>
      </c>
      <c r="AU782">
        <v>4</v>
      </c>
      <c r="AV782">
        <v>0</v>
      </c>
      <c r="AW782">
        <v>0</v>
      </c>
      <c r="AX782">
        <v>4</v>
      </c>
      <c r="AY782">
        <v>4</v>
      </c>
      <c r="AZ782">
        <v>4</v>
      </c>
      <c r="BA782">
        <v>4</v>
      </c>
      <c r="BB782">
        <v>-99</v>
      </c>
      <c r="BC782">
        <v>-99</v>
      </c>
      <c r="BD782">
        <v>-99</v>
      </c>
      <c r="BE782">
        <v>-99</v>
      </c>
      <c r="BF782">
        <v>-99</v>
      </c>
      <c r="BG782">
        <v>-99</v>
      </c>
      <c r="BH782">
        <f t="shared" si="252"/>
        <v>4</v>
      </c>
      <c r="BI782" t="str">
        <f t="shared" si="253"/>
        <v/>
      </c>
      <c r="BJ782" t="str">
        <f t="shared" si="254"/>
        <v/>
      </c>
      <c r="BK782" t="str">
        <f t="shared" si="255"/>
        <v/>
      </c>
      <c r="BL782" t="str">
        <f t="shared" si="256"/>
        <v/>
      </c>
      <c r="BM782" t="str">
        <f t="shared" si="257"/>
        <v/>
      </c>
      <c r="BN782" t="str">
        <f t="shared" si="258"/>
        <v/>
      </c>
      <c r="BO782" t="str">
        <f t="shared" si="259"/>
        <v/>
      </c>
      <c r="BP782" t="str">
        <f t="shared" si="260"/>
        <v/>
      </c>
      <c r="BQ782" t="str">
        <f t="shared" si="261"/>
        <v/>
      </c>
      <c r="BR782" t="str">
        <f t="shared" si="262"/>
        <v/>
      </c>
      <c r="BS782" t="str">
        <f t="shared" si="263"/>
        <v/>
      </c>
      <c r="BT782" t="str">
        <f t="shared" si="264"/>
        <v/>
      </c>
      <c r="BU782" t="str">
        <f t="shared" si="265"/>
        <v/>
      </c>
      <c r="BV782" t="str">
        <f t="shared" si="266"/>
        <v/>
      </c>
      <c r="BW782">
        <f t="shared" si="267"/>
        <v>4</v>
      </c>
      <c r="BX782">
        <f t="shared" si="268"/>
        <v>1</v>
      </c>
      <c r="BY782">
        <f t="shared" si="269"/>
        <v>0</v>
      </c>
      <c r="BZ782">
        <f t="shared" si="270"/>
        <v>1</v>
      </c>
      <c r="CA782">
        <f t="shared" si="271"/>
        <v>1</v>
      </c>
      <c r="CB782">
        <f t="shared" si="272"/>
        <v>0</v>
      </c>
    </row>
    <row r="783" spans="1:80" x14ac:dyDescent="0.35">
      <c r="A783">
        <v>5.6319147999999997</v>
      </c>
      <c r="B783">
        <v>2011</v>
      </c>
      <c r="C783">
        <v>78</v>
      </c>
      <c r="D783">
        <v>0</v>
      </c>
      <c r="E783">
        <v>1</v>
      </c>
      <c r="F783">
        <v>-9</v>
      </c>
      <c r="G783">
        <v>1</v>
      </c>
      <c r="H783">
        <v>6641</v>
      </c>
      <c r="I783">
        <v>18</v>
      </c>
      <c r="J783">
        <v>1</v>
      </c>
      <c r="K783">
        <v>490110</v>
      </c>
      <c r="L783">
        <v>3</v>
      </c>
      <c r="M783">
        <v>-9</v>
      </c>
      <c r="N783">
        <v>5</v>
      </c>
      <c r="O783">
        <v>41091</v>
      </c>
      <c r="P783">
        <v>78551</v>
      </c>
      <c r="Q783">
        <v>5070</v>
      </c>
      <c r="R783">
        <v>4271</v>
      </c>
      <c r="S783">
        <v>42820</v>
      </c>
      <c r="T783">
        <v>2851</v>
      </c>
      <c r="U783">
        <v>2761</v>
      </c>
      <c r="V783">
        <v>4280</v>
      </c>
      <c r="W783">
        <v>4275</v>
      </c>
      <c r="X783">
        <v>42741</v>
      </c>
      <c r="Y783">
        <v>51881</v>
      </c>
      <c r="Z783" t="s">
        <v>121</v>
      </c>
      <c r="AA783">
        <v>5180</v>
      </c>
      <c r="AB783">
        <v>99739</v>
      </c>
      <c r="AC783">
        <v>99931</v>
      </c>
      <c r="AD783">
        <v>3965</v>
      </c>
      <c r="AE783">
        <v>3764</v>
      </c>
      <c r="AF783">
        <v>3794</v>
      </c>
      <c r="AG783">
        <v>3768</v>
      </c>
      <c r="AH783">
        <v>3324</v>
      </c>
      <c r="AI783">
        <v>3722</v>
      </c>
      <c r="AJ783" t="s">
        <v>62</v>
      </c>
      <c r="AK783" t="s">
        <v>62</v>
      </c>
      <c r="AL783" t="s">
        <v>62</v>
      </c>
      <c r="AM783" t="s">
        <v>62</v>
      </c>
      <c r="AN783" t="s">
        <v>62</v>
      </c>
      <c r="AO783" t="s">
        <v>62</v>
      </c>
      <c r="AP783" t="s">
        <v>62</v>
      </c>
      <c r="AQ783" t="s">
        <v>62</v>
      </c>
      <c r="AR783" t="s">
        <v>62</v>
      </c>
      <c r="AS783">
        <v>21</v>
      </c>
      <c r="AT783">
        <v>11</v>
      </c>
      <c r="AU783">
        <v>9</v>
      </c>
      <c r="AV783">
        <v>4</v>
      </c>
      <c r="AW783">
        <v>4</v>
      </c>
      <c r="AX783">
        <v>4</v>
      </c>
      <c r="AY783">
        <v>-99</v>
      </c>
      <c r="AZ783">
        <v>-99</v>
      </c>
      <c r="BA783">
        <v>-99</v>
      </c>
      <c r="BB783">
        <v>-99</v>
      </c>
      <c r="BC783">
        <v>-99</v>
      </c>
      <c r="BD783">
        <v>-99</v>
      </c>
      <c r="BE783">
        <v>-99</v>
      </c>
      <c r="BF783">
        <v>-99</v>
      </c>
      <c r="BG783">
        <v>-99</v>
      </c>
      <c r="BH783" t="str">
        <f t="shared" si="252"/>
        <v/>
      </c>
      <c r="BI783" t="str">
        <f t="shared" si="253"/>
        <v/>
      </c>
      <c r="BJ783" t="str">
        <f t="shared" si="254"/>
        <v/>
      </c>
      <c r="BK783">
        <f t="shared" si="255"/>
        <v>4</v>
      </c>
      <c r="BL783" t="str">
        <f t="shared" si="256"/>
        <v/>
      </c>
      <c r="BM783" t="str">
        <f t="shared" si="257"/>
        <v/>
      </c>
      <c r="BN783" t="str">
        <f t="shared" si="258"/>
        <v/>
      </c>
      <c r="BO783" t="str">
        <f t="shared" si="259"/>
        <v/>
      </c>
      <c r="BP783" t="str">
        <f t="shared" si="260"/>
        <v/>
      </c>
      <c r="BQ783" t="str">
        <f t="shared" si="261"/>
        <v/>
      </c>
      <c r="BR783" t="str">
        <f t="shared" si="262"/>
        <v/>
      </c>
      <c r="BS783" t="str">
        <f t="shared" si="263"/>
        <v/>
      </c>
      <c r="BT783" t="str">
        <f t="shared" si="264"/>
        <v/>
      </c>
      <c r="BU783" t="str">
        <f t="shared" si="265"/>
        <v/>
      </c>
      <c r="BV783" t="str">
        <f t="shared" si="266"/>
        <v/>
      </c>
      <c r="BW783">
        <f t="shared" si="267"/>
        <v>4</v>
      </c>
      <c r="BX783">
        <f t="shared" si="268"/>
        <v>0</v>
      </c>
      <c r="BY783">
        <f t="shared" si="269"/>
        <v>1</v>
      </c>
      <c r="BZ783">
        <f t="shared" si="270"/>
        <v>1</v>
      </c>
      <c r="CA783">
        <f t="shared" si="271"/>
        <v>1</v>
      </c>
      <c r="CB783">
        <f t="shared" si="272"/>
        <v>1</v>
      </c>
    </row>
    <row r="784" spans="1:80" x14ac:dyDescent="0.35">
      <c r="A784">
        <v>5.0519977999999996</v>
      </c>
      <c r="B784">
        <v>2011</v>
      </c>
      <c r="C784">
        <v>78</v>
      </c>
      <c r="D784">
        <v>0</v>
      </c>
      <c r="E784">
        <v>1</v>
      </c>
      <c r="F784">
        <v>-9</v>
      </c>
      <c r="G784">
        <v>0</v>
      </c>
      <c r="H784">
        <v>12071</v>
      </c>
      <c r="I784">
        <v>38</v>
      </c>
      <c r="J784">
        <v>1</v>
      </c>
      <c r="K784">
        <v>849955</v>
      </c>
      <c r="L784">
        <v>4</v>
      </c>
      <c r="M784">
        <v>3</v>
      </c>
      <c r="N784">
        <v>5</v>
      </c>
      <c r="O784">
        <v>41401</v>
      </c>
      <c r="P784">
        <v>9971</v>
      </c>
      <c r="Q784">
        <v>7837</v>
      </c>
      <c r="R784" t="s">
        <v>83</v>
      </c>
      <c r="S784">
        <v>78321</v>
      </c>
      <c r="T784">
        <v>43310</v>
      </c>
      <c r="U784">
        <v>4019</v>
      </c>
      <c r="V784">
        <v>2859</v>
      </c>
      <c r="W784">
        <v>43330</v>
      </c>
      <c r="X784">
        <v>41071</v>
      </c>
      <c r="Y784" t="s">
        <v>61</v>
      </c>
      <c r="Z784" t="s">
        <v>61</v>
      </c>
      <c r="AA784" t="s">
        <v>61</v>
      </c>
      <c r="AB784" t="s">
        <v>61</v>
      </c>
      <c r="AC784" t="s">
        <v>61</v>
      </c>
      <c r="AD784">
        <v>3768</v>
      </c>
      <c r="AE784">
        <v>66</v>
      </c>
      <c r="AF784">
        <v>8856</v>
      </c>
      <c r="AG784">
        <v>8872</v>
      </c>
      <c r="AH784">
        <v>8945</v>
      </c>
      <c r="AI784">
        <v>8871</v>
      </c>
      <c r="AJ784">
        <v>3607</v>
      </c>
      <c r="AK784">
        <v>8801</v>
      </c>
      <c r="AL784">
        <v>41</v>
      </c>
      <c r="AM784">
        <v>24</v>
      </c>
      <c r="AN784">
        <v>48</v>
      </c>
      <c r="AO784">
        <v>8892</v>
      </c>
      <c r="AP784">
        <v>3721</v>
      </c>
      <c r="AQ784" t="s">
        <v>62</v>
      </c>
      <c r="AR784" t="s">
        <v>62</v>
      </c>
      <c r="AS784">
        <v>5</v>
      </c>
      <c r="AT784">
        <v>5</v>
      </c>
      <c r="AU784">
        <v>5</v>
      </c>
      <c r="AV784">
        <v>0</v>
      </c>
      <c r="AW784">
        <v>6</v>
      </c>
      <c r="AX784">
        <v>0</v>
      </c>
      <c r="AY784">
        <v>5</v>
      </c>
      <c r="AZ784">
        <v>8</v>
      </c>
      <c r="BA784">
        <v>5</v>
      </c>
      <c r="BB784">
        <v>5</v>
      </c>
      <c r="BC784">
        <v>5</v>
      </c>
      <c r="BD784">
        <v>0</v>
      </c>
      <c r="BE784">
        <v>5</v>
      </c>
      <c r="BF784">
        <v>-99</v>
      </c>
      <c r="BG784">
        <v>-99</v>
      </c>
      <c r="BH784">
        <f t="shared" si="252"/>
        <v>5</v>
      </c>
      <c r="BI784" t="str">
        <f t="shared" si="253"/>
        <v/>
      </c>
      <c r="BJ784" t="str">
        <f t="shared" si="254"/>
        <v/>
      </c>
      <c r="BK784" t="str">
        <f t="shared" si="255"/>
        <v/>
      </c>
      <c r="BL784" t="str">
        <f t="shared" si="256"/>
        <v/>
      </c>
      <c r="BM784" t="str">
        <f t="shared" si="257"/>
        <v/>
      </c>
      <c r="BN784" t="str">
        <f t="shared" si="258"/>
        <v/>
      </c>
      <c r="BO784" t="str">
        <f t="shared" si="259"/>
        <v/>
      </c>
      <c r="BP784" t="str">
        <f t="shared" si="260"/>
        <v/>
      </c>
      <c r="BQ784" t="str">
        <f t="shared" si="261"/>
        <v/>
      </c>
      <c r="BR784" t="str">
        <f t="shared" si="262"/>
        <v/>
      </c>
      <c r="BS784" t="str">
        <f t="shared" si="263"/>
        <v/>
      </c>
      <c r="BT784" t="str">
        <f t="shared" si="264"/>
        <v/>
      </c>
      <c r="BU784" t="str">
        <f t="shared" si="265"/>
        <v/>
      </c>
      <c r="BV784" t="str">
        <f t="shared" si="266"/>
        <v/>
      </c>
      <c r="BW784">
        <f t="shared" si="267"/>
        <v>5</v>
      </c>
      <c r="BX784">
        <f t="shared" si="268"/>
        <v>1</v>
      </c>
      <c r="BY784">
        <f t="shared" si="269"/>
        <v>0</v>
      </c>
      <c r="BZ784">
        <f t="shared" si="270"/>
        <v>1</v>
      </c>
      <c r="CA784">
        <f t="shared" si="271"/>
        <v>1</v>
      </c>
      <c r="CB784">
        <f t="shared" si="272"/>
        <v>0</v>
      </c>
    </row>
    <row r="785" spans="1:80" x14ac:dyDescent="0.35">
      <c r="A785">
        <v>4.6285534999999998</v>
      </c>
      <c r="B785">
        <v>2011</v>
      </c>
      <c r="C785">
        <v>78</v>
      </c>
      <c r="D785">
        <v>0</v>
      </c>
      <c r="E785">
        <v>1</v>
      </c>
      <c r="F785">
        <v>1</v>
      </c>
      <c r="G785">
        <v>1</v>
      </c>
      <c r="H785">
        <v>37016</v>
      </c>
      <c r="I785">
        <v>6</v>
      </c>
      <c r="J785">
        <v>1</v>
      </c>
      <c r="K785">
        <v>178710</v>
      </c>
      <c r="L785">
        <v>1</v>
      </c>
      <c r="M785">
        <v>2</v>
      </c>
      <c r="N785">
        <v>1</v>
      </c>
      <c r="O785">
        <v>41401</v>
      </c>
      <c r="P785">
        <v>42821</v>
      </c>
      <c r="Q785">
        <v>4240</v>
      </c>
      <c r="R785">
        <v>4111</v>
      </c>
      <c r="S785">
        <v>7907</v>
      </c>
      <c r="T785">
        <v>53081</v>
      </c>
      <c r="U785">
        <v>5238</v>
      </c>
      <c r="V785">
        <v>52100</v>
      </c>
      <c r="W785">
        <v>3051</v>
      </c>
      <c r="X785" t="s">
        <v>183</v>
      </c>
      <c r="Y785" t="s">
        <v>181</v>
      </c>
      <c r="Z785">
        <v>4280</v>
      </c>
      <c r="AA785" t="s">
        <v>61</v>
      </c>
      <c r="AB785" t="s">
        <v>61</v>
      </c>
      <c r="AC785" t="s">
        <v>61</v>
      </c>
      <c r="AD785">
        <v>3768</v>
      </c>
      <c r="AE785">
        <v>3722</v>
      </c>
      <c r="AF785">
        <v>66</v>
      </c>
      <c r="AG785">
        <v>3607</v>
      </c>
      <c r="AH785">
        <v>8857</v>
      </c>
      <c r="AI785">
        <v>48</v>
      </c>
      <c r="AJ785">
        <v>42</v>
      </c>
      <c r="AK785">
        <v>24</v>
      </c>
      <c r="AL785">
        <v>2319</v>
      </c>
      <c r="AM785">
        <v>8872</v>
      </c>
      <c r="AN785">
        <v>3893</v>
      </c>
      <c r="AO785" t="s">
        <v>62</v>
      </c>
      <c r="AP785" t="s">
        <v>62</v>
      </c>
      <c r="AQ785" t="s">
        <v>62</v>
      </c>
      <c r="AR785" t="s">
        <v>62</v>
      </c>
      <c r="AS785">
        <v>13</v>
      </c>
      <c r="AT785">
        <v>13</v>
      </c>
      <c r="AU785">
        <v>13</v>
      </c>
      <c r="AV785">
        <v>13</v>
      </c>
      <c r="AW785">
        <v>13</v>
      </c>
      <c r="AX785">
        <v>13</v>
      </c>
      <c r="AY785">
        <v>13</v>
      </c>
      <c r="AZ785">
        <v>13</v>
      </c>
      <c r="BA785">
        <v>0</v>
      </c>
      <c r="BB785">
        <v>4</v>
      </c>
      <c r="BC785">
        <v>6</v>
      </c>
      <c r="BD785">
        <v>-99</v>
      </c>
      <c r="BE785">
        <v>-99</v>
      </c>
      <c r="BF785">
        <v>-99</v>
      </c>
      <c r="BG785">
        <v>-99</v>
      </c>
      <c r="BH785">
        <f t="shared" si="252"/>
        <v>13</v>
      </c>
      <c r="BI785" t="str">
        <f t="shared" si="253"/>
        <v/>
      </c>
      <c r="BJ785" t="str">
        <f t="shared" si="254"/>
        <v/>
      </c>
      <c r="BK785" t="str">
        <f t="shared" si="255"/>
        <v/>
      </c>
      <c r="BL785" t="str">
        <f t="shared" si="256"/>
        <v/>
      </c>
      <c r="BM785" t="str">
        <f t="shared" si="257"/>
        <v/>
      </c>
      <c r="BN785" t="str">
        <f t="shared" si="258"/>
        <v/>
      </c>
      <c r="BO785" t="str">
        <f t="shared" si="259"/>
        <v/>
      </c>
      <c r="BP785" t="str">
        <f t="shared" si="260"/>
        <v/>
      </c>
      <c r="BQ785" t="str">
        <f t="shared" si="261"/>
        <v/>
      </c>
      <c r="BR785" t="str">
        <f t="shared" si="262"/>
        <v/>
      </c>
      <c r="BS785" t="str">
        <f t="shared" si="263"/>
        <v/>
      </c>
      <c r="BT785" t="str">
        <f t="shared" si="264"/>
        <v/>
      </c>
      <c r="BU785" t="str">
        <f t="shared" si="265"/>
        <v/>
      </c>
      <c r="BV785" t="str">
        <f t="shared" si="266"/>
        <v/>
      </c>
      <c r="BW785">
        <f t="shared" si="267"/>
        <v>13</v>
      </c>
      <c r="BX785">
        <f t="shared" si="268"/>
        <v>1</v>
      </c>
      <c r="BY785">
        <f t="shared" si="269"/>
        <v>0</v>
      </c>
      <c r="BZ785">
        <f t="shared" si="270"/>
        <v>0</v>
      </c>
      <c r="CA785">
        <f t="shared" si="271"/>
        <v>0</v>
      </c>
      <c r="CB785">
        <f t="shared" si="272"/>
        <v>1</v>
      </c>
    </row>
    <row r="786" spans="1:80" x14ac:dyDescent="0.35">
      <c r="A786">
        <v>4.5922435999999998</v>
      </c>
      <c r="B786">
        <v>2011</v>
      </c>
      <c r="C786">
        <v>78</v>
      </c>
      <c r="D786">
        <v>0</v>
      </c>
      <c r="E786">
        <v>1</v>
      </c>
      <c r="F786">
        <v>1</v>
      </c>
      <c r="G786">
        <v>0</v>
      </c>
      <c r="H786">
        <v>42116</v>
      </c>
      <c r="I786">
        <v>2</v>
      </c>
      <c r="J786">
        <v>1</v>
      </c>
      <c r="K786">
        <v>327215</v>
      </c>
      <c r="L786">
        <v>2</v>
      </c>
      <c r="M786">
        <v>2</v>
      </c>
      <c r="N786">
        <v>2</v>
      </c>
      <c r="O786">
        <v>99666</v>
      </c>
      <c r="P786">
        <v>71106</v>
      </c>
      <c r="Q786">
        <v>4254</v>
      </c>
      <c r="R786">
        <v>57149</v>
      </c>
      <c r="S786">
        <v>9971</v>
      </c>
      <c r="T786">
        <v>4275</v>
      </c>
      <c r="U786">
        <v>5849</v>
      </c>
      <c r="V786">
        <v>9975</v>
      </c>
      <c r="W786">
        <v>25060</v>
      </c>
      <c r="X786">
        <v>99812</v>
      </c>
      <c r="Y786">
        <v>2851</v>
      </c>
      <c r="Z786">
        <v>9972</v>
      </c>
      <c r="AA786">
        <v>41401</v>
      </c>
      <c r="AB786">
        <v>412</v>
      </c>
      <c r="AC786" t="s">
        <v>59</v>
      </c>
      <c r="AD786">
        <v>8016</v>
      </c>
      <c r="AE786">
        <v>3768</v>
      </c>
      <c r="AF786">
        <v>3601</v>
      </c>
      <c r="AG786">
        <v>8016</v>
      </c>
      <c r="AH786">
        <v>3893</v>
      </c>
      <c r="AI786">
        <v>9921</v>
      </c>
      <c r="AJ786">
        <v>8949</v>
      </c>
      <c r="AK786">
        <v>9960</v>
      </c>
      <c r="AL786">
        <v>9604</v>
      </c>
      <c r="AM786">
        <v>9672</v>
      </c>
      <c r="AN786">
        <v>3723</v>
      </c>
      <c r="AO786">
        <v>8853</v>
      </c>
      <c r="AP786">
        <v>8856</v>
      </c>
      <c r="AQ786">
        <v>3723</v>
      </c>
      <c r="AR786">
        <v>8853</v>
      </c>
      <c r="AS786">
        <v>7</v>
      </c>
      <c r="AT786">
        <v>29</v>
      </c>
      <c r="AU786">
        <v>29</v>
      </c>
      <c r="AV786">
        <v>49</v>
      </c>
      <c r="AW786">
        <v>1</v>
      </c>
      <c r="AX786">
        <v>4</v>
      </c>
      <c r="AY786">
        <v>6</v>
      </c>
      <c r="AZ786">
        <v>7</v>
      </c>
      <c r="BA786">
        <v>7</v>
      </c>
      <c r="BB786">
        <v>7</v>
      </c>
      <c r="BC786">
        <v>18</v>
      </c>
      <c r="BD786">
        <v>18</v>
      </c>
      <c r="BE786">
        <v>18</v>
      </c>
      <c r="BF786">
        <v>29</v>
      </c>
      <c r="BG786">
        <v>29</v>
      </c>
      <c r="BH786" t="str">
        <f t="shared" si="252"/>
        <v/>
      </c>
      <c r="BI786">
        <f t="shared" si="253"/>
        <v>29</v>
      </c>
      <c r="BJ786" t="str">
        <f t="shared" si="254"/>
        <v/>
      </c>
      <c r="BK786" t="str">
        <f t="shared" si="255"/>
        <v/>
      </c>
      <c r="BL786" t="str">
        <f t="shared" si="256"/>
        <v/>
      </c>
      <c r="BM786" t="str">
        <f t="shared" si="257"/>
        <v/>
      </c>
      <c r="BN786" t="str">
        <f t="shared" si="258"/>
        <v/>
      </c>
      <c r="BO786" t="str">
        <f t="shared" si="259"/>
        <v/>
      </c>
      <c r="BP786" t="str">
        <f t="shared" si="260"/>
        <v/>
      </c>
      <c r="BQ786" t="str">
        <f t="shared" si="261"/>
        <v/>
      </c>
      <c r="BR786" t="str">
        <f t="shared" si="262"/>
        <v/>
      </c>
      <c r="BS786" t="str">
        <f t="shared" si="263"/>
        <v/>
      </c>
      <c r="BT786" t="str">
        <f t="shared" si="264"/>
        <v/>
      </c>
      <c r="BU786" t="str">
        <f t="shared" si="265"/>
        <v/>
      </c>
      <c r="BV786" t="str">
        <f t="shared" si="266"/>
        <v/>
      </c>
      <c r="BW786">
        <f t="shared" si="267"/>
        <v>29</v>
      </c>
      <c r="BX786">
        <f t="shared" si="268"/>
        <v>1</v>
      </c>
      <c r="BY786">
        <f t="shared" si="269"/>
        <v>0</v>
      </c>
      <c r="BZ786">
        <f t="shared" si="270"/>
        <v>0</v>
      </c>
      <c r="CA786">
        <f t="shared" si="271"/>
        <v>0</v>
      </c>
      <c r="CB786">
        <f t="shared" si="272"/>
        <v>0</v>
      </c>
    </row>
    <row r="787" spans="1:80" x14ac:dyDescent="0.35">
      <c r="A787">
        <v>5.0662552999999999</v>
      </c>
      <c r="B787">
        <v>2006</v>
      </c>
      <c r="C787">
        <v>79</v>
      </c>
      <c r="D787">
        <v>0</v>
      </c>
      <c r="E787">
        <v>1</v>
      </c>
      <c r="F787">
        <v>3</v>
      </c>
      <c r="G787">
        <v>0</v>
      </c>
      <c r="H787">
        <v>34113</v>
      </c>
      <c r="I787">
        <v>16</v>
      </c>
      <c r="J787">
        <v>1</v>
      </c>
      <c r="K787">
        <v>463380</v>
      </c>
      <c r="L787">
        <v>3</v>
      </c>
      <c r="M787">
        <v>1</v>
      </c>
      <c r="N787">
        <v>1</v>
      </c>
      <c r="O787">
        <v>41091</v>
      </c>
      <c r="P787">
        <v>78551</v>
      </c>
      <c r="Q787">
        <v>99811</v>
      </c>
      <c r="R787">
        <v>9971</v>
      </c>
      <c r="S787">
        <v>42821</v>
      </c>
      <c r="T787">
        <v>4240</v>
      </c>
      <c r="U787">
        <v>41401</v>
      </c>
      <c r="V787">
        <v>496</v>
      </c>
      <c r="W787">
        <v>2724</v>
      </c>
      <c r="X787">
        <v>44020</v>
      </c>
      <c r="Y787" t="s">
        <v>61</v>
      </c>
      <c r="Z787" t="s">
        <v>61</v>
      </c>
      <c r="AA787" t="s">
        <v>61</v>
      </c>
      <c r="AB787" t="s">
        <v>61</v>
      </c>
      <c r="AC787" t="s">
        <v>61</v>
      </c>
      <c r="AD787">
        <v>3768</v>
      </c>
      <c r="AE787">
        <v>3950</v>
      </c>
      <c r="AF787">
        <v>3613</v>
      </c>
      <c r="AG787">
        <v>3615</v>
      </c>
      <c r="AH787">
        <v>3512</v>
      </c>
      <c r="AI787">
        <v>3403</v>
      </c>
      <c r="AJ787" t="s">
        <v>62</v>
      </c>
      <c r="AK787" t="s">
        <v>62</v>
      </c>
      <c r="AL787" t="s">
        <v>62</v>
      </c>
      <c r="AM787" t="s">
        <v>62</v>
      </c>
      <c r="AN787" t="s">
        <v>62</v>
      </c>
      <c r="AO787" t="s">
        <v>62</v>
      </c>
      <c r="AP787" t="s">
        <v>62</v>
      </c>
      <c r="AQ787" t="s">
        <v>62</v>
      </c>
      <c r="AR787" t="s">
        <v>62</v>
      </c>
      <c r="AS787">
        <v>0</v>
      </c>
      <c r="AT787">
        <v>0</v>
      </c>
      <c r="AU787">
        <v>3</v>
      </c>
      <c r="AV787">
        <v>3</v>
      </c>
      <c r="AW787">
        <v>3</v>
      </c>
      <c r="AX787">
        <v>5</v>
      </c>
      <c r="AY787">
        <v>-99</v>
      </c>
      <c r="AZ787">
        <v>-99</v>
      </c>
      <c r="BA787">
        <v>-99</v>
      </c>
      <c r="BB787">
        <v>-99</v>
      </c>
      <c r="BC787">
        <v>-99</v>
      </c>
      <c r="BD787">
        <v>-99</v>
      </c>
      <c r="BE787">
        <v>-99</v>
      </c>
      <c r="BF787">
        <v>-99</v>
      </c>
      <c r="BG787">
        <v>-99</v>
      </c>
      <c r="BH787">
        <f t="shared" si="252"/>
        <v>0</v>
      </c>
      <c r="BI787" t="str">
        <f t="shared" si="253"/>
        <v/>
      </c>
      <c r="BJ787" t="str">
        <f t="shared" si="254"/>
        <v/>
      </c>
      <c r="BK787" t="str">
        <f t="shared" si="255"/>
        <v/>
      </c>
      <c r="BL787" t="str">
        <f t="shared" si="256"/>
        <v/>
      </c>
      <c r="BM787" t="str">
        <f t="shared" si="257"/>
        <v/>
      </c>
      <c r="BN787" t="str">
        <f t="shared" si="258"/>
        <v/>
      </c>
      <c r="BO787" t="str">
        <f t="shared" si="259"/>
        <v/>
      </c>
      <c r="BP787" t="str">
        <f t="shared" si="260"/>
        <v/>
      </c>
      <c r="BQ787" t="str">
        <f t="shared" si="261"/>
        <v/>
      </c>
      <c r="BR787" t="str">
        <f t="shared" si="262"/>
        <v/>
      </c>
      <c r="BS787" t="str">
        <f t="shared" si="263"/>
        <v/>
      </c>
      <c r="BT787" t="str">
        <f t="shared" si="264"/>
        <v/>
      </c>
      <c r="BU787" t="str">
        <f t="shared" si="265"/>
        <v/>
      </c>
      <c r="BV787" t="str">
        <f t="shared" si="266"/>
        <v/>
      </c>
      <c r="BW787">
        <f t="shared" si="267"/>
        <v>0</v>
      </c>
      <c r="BX787">
        <f t="shared" si="268"/>
        <v>0</v>
      </c>
      <c r="BY787">
        <f t="shared" si="269"/>
        <v>1</v>
      </c>
      <c r="BZ787">
        <f t="shared" si="270"/>
        <v>1</v>
      </c>
      <c r="CA787">
        <f t="shared" si="271"/>
        <v>1</v>
      </c>
      <c r="CB787">
        <f t="shared" si="272"/>
        <v>0</v>
      </c>
    </row>
    <row r="788" spans="1:80" x14ac:dyDescent="0.35">
      <c r="A788">
        <v>4.9002629999999998</v>
      </c>
      <c r="B788">
        <v>2008</v>
      </c>
      <c r="C788">
        <v>79</v>
      </c>
      <c r="D788">
        <v>1</v>
      </c>
      <c r="E788">
        <v>1</v>
      </c>
      <c r="F788">
        <v>-9</v>
      </c>
      <c r="G788">
        <v>0</v>
      </c>
      <c r="H788">
        <v>6276</v>
      </c>
      <c r="I788">
        <v>6</v>
      </c>
      <c r="J788">
        <v>1</v>
      </c>
      <c r="K788">
        <v>291014</v>
      </c>
      <c r="L788">
        <v>4</v>
      </c>
      <c r="M788">
        <v>-9</v>
      </c>
      <c r="N788">
        <v>20</v>
      </c>
      <c r="O788">
        <v>41081</v>
      </c>
      <c r="P788">
        <v>51881</v>
      </c>
      <c r="Q788">
        <v>43820</v>
      </c>
      <c r="R788">
        <v>4254</v>
      </c>
      <c r="S788">
        <v>2639</v>
      </c>
      <c r="T788">
        <v>42820</v>
      </c>
      <c r="U788">
        <v>41401</v>
      </c>
      <c r="V788">
        <v>45989</v>
      </c>
      <c r="W788">
        <v>78720</v>
      </c>
      <c r="X788">
        <v>2859</v>
      </c>
      <c r="Y788">
        <v>59960</v>
      </c>
      <c r="Z788">
        <v>40390</v>
      </c>
      <c r="AA788">
        <v>5859</v>
      </c>
      <c r="AB788">
        <v>412</v>
      </c>
      <c r="AC788">
        <v>4142</v>
      </c>
      <c r="AD788">
        <v>3768</v>
      </c>
      <c r="AE788">
        <v>3723</v>
      </c>
      <c r="AF788">
        <v>66</v>
      </c>
      <c r="AG788">
        <v>3607</v>
      </c>
      <c r="AH788">
        <v>8856</v>
      </c>
      <c r="AI788">
        <v>47</v>
      </c>
      <c r="AJ788">
        <v>42</v>
      </c>
      <c r="AK788">
        <v>3964</v>
      </c>
      <c r="AL788">
        <v>8964</v>
      </c>
      <c r="AM788">
        <v>8607</v>
      </c>
      <c r="AN788">
        <v>3893</v>
      </c>
      <c r="AO788" t="s">
        <v>62</v>
      </c>
      <c r="AP788" t="s">
        <v>62</v>
      </c>
      <c r="AQ788" t="s">
        <v>62</v>
      </c>
      <c r="AR788" t="s">
        <v>62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12</v>
      </c>
      <c r="BC788">
        <v>0</v>
      </c>
      <c r="BD788">
        <v>-99</v>
      </c>
      <c r="BE788">
        <v>-99</v>
      </c>
      <c r="BF788">
        <v>-99</v>
      </c>
      <c r="BG788">
        <v>-99</v>
      </c>
      <c r="BH788">
        <f t="shared" si="252"/>
        <v>0</v>
      </c>
      <c r="BI788" t="str">
        <f t="shared" si="253"/>
        <v/>
      </c>
      <c r="BJ788" t="str">
        <f t="shared" si="254"/>
        <v/>
      </c>
      <c r="BK788" t="str">
        <f t="shared" si="255"/>
        <v/>
      </c>
      <c r="BL788" t="str">
        <f t="shared" si="256"/>
        <v/>
      </c>
      <c r="BM788" t="str">
        <f t="shared" si="257"/>
        <v/>
      </c>
      <c r="BN788" t="str">
        <f t="shared" si="258"/>
        <v/>
      </c>
      <c r="BO788" t="str">
        <f t="shared" si="259"/>
        <v/>
      </c>
      <c r="BP788" t="str">
        <f t="shared" si="260"/>
        <v/>
      </c>
      <c r="BQ788" t="str">
        <f t="shared" si="261"/>
        <v/>
      </c>
      <c r="BR788" t="str">
        <f t="shared" si="262"/>
        <v/>
      </c>
      <c r="BS788" t="str">
        <f t="shared" si="263"/>
        <v/>
      </c>
      <c r="BT788" t="str">
        <f t="shared" si="264"/>
        <v/>
      </c>
      <c r="BU788" t="str">
        <f t="shared" si="265"/>
        <v/>
      </c>
      <c r="BV788" t="str">
        <f t="shared" si="266"/>
        <v/>
      </c>
      <c r="BW788">
        <f t="shared" si="267"/>
        <v>0</v>
      </c>
      <c r="BX788">
        <f t="shared" si="268"/>
        <v>1</v>
      </c>
      <c r="BY788">
        <f t="shared" si="269"/>
        <v>0</v>
      </c>
      <c r="BZ788">
        <f t="shared" si="270"/>
        <v>1</v>
      </c>
      <c r="CA788">
        <f t="shared" si="271"/>
        <v>1</v>
      </c>
      <c r="CB788">
        <f t="shared" si="272"/>
        <v>0</v>
      </c>
    </row>
    <row r="789" spans="1:80" x14ac:dyDescent="0.35">
      <c r="A789">
        <v>5.1214389999999996</v>
      </c>
      <c r="B789">
        <v>2008</v>
      </c>
      <c r="C789">
        <v>79</v>
      </c>
      <c r="D789">
        <v>1</v>
      </c>
      <c r="E789">
        <v>1</v>
      </c>
      <c r="F789">
        <v>3</v>
      </c>
      <c r="G789">
        <v>0</v>
      </c>
      <c r="H789">
        <v>29072</v>
      </c>
      <c r="I789">
        <v>8</v>
      </c>
      <c r="J789">
        <v>1</v>
      </c>
      <c r="K789">
        <v>287902</v>
      </c>
      <c r="L789">
        <v>3</v>
      </c>
      <c r="M789">
        <v>1</v>
      </c>
      <c r="N789">
        <v>20</v>
      </c>
      <c r="O789">
        <v>41041</v>
      </c>
      <c r="P789">
        <v>78551</v>
      </c>
      <c r="Q789">
        <v>4275</v>
      </c>
      <c r="R789">
        <v>5845</v>
      </c>
      <c r="S789">
        <v>42741</v>
      </c>
      <c r="T789">
        <v>51881</v>
      </c>
      <c r="U789">
        <v>5070</v>
      </c>
      <c r="V789">
        <v>4260</v>
      </c>
      <c r="W789" t="s">
        <v>96</v>
      </c>
      <c r="X789" t="s">
        <v>61</v>
      </c>
      <c r="Y789" t="s">
        <v>61</v>
      </c>
      <c r="Z789" t="s">
        <v>61</v>
      </c>
      <c r="AA789" t="s">
        <v>61</v>
      </c>
      <c r="AB789" t="s">
        <v>61</v>
      </c>
      <c r="AC789" t="s">
        <v>61</v>
      </c>
      <c r="AD789">
        <v>3768</v>
      </c>
      <c r="AE789">
        <v>3723</v>
      </c>
      <c r="AF789">
        <v>3778</v>
      </c>
      <c r="AG789">
        <v>66</v>
      </c>
      <c r="AH789">
        <v>40</v>
      </c>
      <c r="AI789">
        <v>3607</v>
      </c>
      <c r="AJ789" t="s">
        <v>62</v>
      </c>
      <c r="AK789" t="s">
        <v>62</v>
      </c>
      <c r="AL789" t="s">
        <v>62</v>
      </c>
      <c r="AM789" t="s">
        <v>62</v>
      </c>
      <c r="AN789" t="s">
        <v>62</v>
      </c>
      <c r="AO789" t="s">
        <v>62</v>
      </c>
      <c r="AP789" t="s">
        <v>62</v>
      </c>
      <c r="AQ789" t="s">
        <v>62</v>
      </c>
      <c r="AR789" t="s">
        <v>62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-99</v>
      </c>
      <c r="AZ789">
        <v>-99</v>
      </c>
      <c r="BA789">
        <v>-99</v>
      </c>
      <c r="BB789">
        <v>-99</v>
      </c>
      <c r="BC789">
        <v>-99</v>
      </c>
      <c r="BD789">
        <v>-99</v>
      </c>
      <c r="BE789">
        <v>-99</v>
      </c>
      <c r="BF789">
        <v>-99</v>
      </c>
      <c r="BG789">
        <v>-99</v>
      </c>
      <c r="BH789">
        <f t="shared" si="252"/>
        <v>0</v>
      </c>
      <c r="BI789" t="str">
        <f t="shared" si="253"/>
        <v/>
      </c>
      <c r="BJ789" t="str">
        <f t="shared" si="254"/>
        <v/>
      </c>
      <c r="BK789" t="str">
        <f t="shared" si="255"/>
        <v/>
      </c>
      <c r="BL789" t="str">
        <f t="shared" si="256"/>
        <v/>
      </c>
      <c r="BM789" t="str">
        <f t="shared" si="257"/>
        <v/>
      </c>
      <c r="BN789" t="str">
        <f t="shared" si="258"/>
        <v/>
      </c>
      <c r="BO789" t="str">
        <f t="shared" si="259"/>
        <v/>
      </c>
      <c r="BP789" t="str">
        <f t="shared" si="260"/>
        <v/>
      </c>
      <c r="BQ789" t="str">
        <f t="shared" si="261"/>
        <v/>
      </c>
      <c r="BR789" t="str">
        <f t="shared" si="262"/>
        <v/>
      </c>
      <c r="BS789" t="str">
        <f t="shared" si="263"/>
        <v/>
      </c>
      <c r="BT789" t="str">
        <f t="shared" si="264"/>
        <v/>
      </c>
      <c r="BU789" t="str">
        <f t="shared" si="265"/>
        <v/>
      </c>
      <c r="BV789" t="str">
        <f t="shared" si="266"/>
        <v/>
      </c>
      <c r="BW789">
        <f t="shared" si="267"/>
        <v>0</v>
      </c>
      <c r="BX789">
        <f t="shared" si="268"/>
        <v>1</v>
      </c>
      <c r="BY789">
        <f t="shared" si="269"/>
        <v>1</v>
      </c>
      <c r="BZ789">
        <f t="shared" si="270"/>
        <v>1</v>
      </c>
      <c r="CA789">
        <f t="shared" si="271"/>
        <v>1</v>
      </c>
      <c r="CB789">
        <f t="shared" si="272"/>
        <v>0</v>
      </c>
    </row>
    <row r="790" spans="1:80" x14ac:dyDescent="0.35">
      <c r="A790">
        <v>4.9165448999999999</v>
      </c>
      <c r="B790">
        <v>2008</v>
      </c>
      <c r="C790">
        <v>79</v>
      </c>
      <c r="D790">
        <v>0</v>
      </c>
      <c r="E790">
        <v>1</v>
      </c>
      <c r="F790">
        <v>3</v>
      </c>
      <c r="G790">
        <v>0</v>
      </c>
      <c r="H790">
        <v>42022</v>
      </c>
      <c r="I790">
        <v>2</v>
      </c>
      <c r="J790">
        <v>1</v>
      </c>
      <c r="K790">
        <v>64405</v>
      </c>
      <c r="L790">
        <v>3</v>
      </c>
      <c r="M790">
        <v>3</v>
      </c>
      <c r="N790">
        <v>1</v>
      </c>
      <c r="O790">
        <v>41011</v>
      </c>
      <c r="P790">
        <v>51881</v>
      </c>
      <c r="Q790">
        <v>5845</v>
      </c>
      <c r="R790">
        <v>34830</v>
      </c>
      <c r="S790">
        <v>25012</v>
      </c>
      <c r="T790">
        <v>570</v>
      </c>
      <c r="U790">
        <v>2763</v>
      </c>
      <c r="V790">
        <v>4019</v>
      </c>
      <c r="W790">
        <v>41401</v>
      </c>
      <c r="X790">
        <v>41401</v>
      </c>
      <c r="Y790">
        <v>42789</v>
      </c>
      <c r="Z790">
        <v>4275</v>
      </c>
      <c r="AA790">
        <v>28860</v>
      </c>
      <c r="AB790">
        <v>2875</v>
      </c>
      <c r="AC790">
        <v>78551</v>
      </c>
      <c r="AD790">
        <v>3768</v>
      </c>
      <c r="AE790">
        <v>3723</v>
      </c>
      <c r="AF790">
        <v>66</v>
      </c>
      <c r="AG790">
        <v>3778</v>
      </c>
      <c r="AH790">
        <v>3606</v>
      </c>
      <c r="AI790">
        <v>8856</v>
      </c>
      <c r="AJ790">
        <v>8856</v>
      </c>
      <c r="AK790">
        <v>45</v>
      </c>
      <c r="AL790">
        <v>40</v>
      </c>
      <c r="AM790">
        <v>9604</v>
      </c>
      <c r="AN790">
        <v>9671</v>
      </c>
      <c r="AO790" t="s">
        <v>62</v>
      </c>
      <c r="AP790" t="s">
        <v>62</v>
      </c>
      <c r="AQ790" t="s">
        <v>62</v>
      </c>
      <c r="AR790" t="s">
        <v>62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-99</v>
      </c>
      <c r="BE790">
        <v>-99</v>
      </c>
      <c r="BF790">
        <v>-99</v>
      </c>
      <c r="BG790">
        <v>-99</v>
      </c>
      <c r="BH790">
        <f t="shared" si="252"/>
        <v>0</v>
      </c>
      <c r="BI790" t="str">
        <f t="shared" si="253"/>
        <v/>
      </c>
      <c r="BJ790" t="str">
        <f t="shared" si="254"/>
        <v/>
      </c>
      <c r="BK790" t="str">
        <f t="shared" si="255"/>
        <v/>
      </c>
      <c r="BL790" t="str">
        <f t="shared" si="256"/>
        <v/>
      </c>
      <c r="BM790" t="str">
        <f t="shared" si="257"/>
        <v/>
      </c>
      <c r="BN790" t="str">
        <f t="shared" si="258"/>
        <v/>
      </c>
      <c r="BO790" t="str">
        <f t="shared" si="259"/>
        <v/>
      </c>
      <c r="BP790" t="str">
        <f t="shared" si="260"/>
        <v/>
      </c>
      <c r="BQ790" t="str">
        <f t="shared" si="261"/>
        <v/>
      </c>
      <c r="BR790" t="str">
        <f t="shared" si="262"/>
        <v/>
      </c>
      <c r="BS790" t="str">
        <f t="shared" si="263"/>
        <v/>
      </c>
      <c r="BT790" t="str">
        <f t="shared" si="264"/>
        <v/>
      </c>
      <c r="BU790" t="str">
        <f t="shared" si="265"/>
        <v/>
      </c>
      <c r="BV790" t="str">
        <f t="shared" si="266"/>
        <v/>
      </c>
      <c r="BW790">
        <f t="shared" si="267"/>
        <v>0</v>
      </c>
      <c r="BX790">
        <f t="shared" si="268"/>
        <v>1</v>
      </c>
      <c r="BY790">
        <f t="shared" si="269"/>
        <v>1</v>
      </c>
      <c r="BZ790">
        <f t="shared" si="270"/>
        <v>1</v>
      </c>
      <c r="CA790">
        <f t="shared" si="271"/>
        <v>1</v>
      </c>
      <c r="CB790">
        <f t="shared" si="272"/>
        <v>0</v>
      </c>
    </row>
    <row r="791" spans="1:80" x14ac:dyDescent="0.35">
      <c r="A791">
        <v>4.6981218</v>
      </c>
      <c r="B791">
        <v>2009</v>
      </c>
      <c r="C791">
        <v>79</v>
      </c>
      <c r="D791">
        <v>0</v>
      </c>
      <c r="E791">
        <v>1</v>
      </c>
      <c r="F791">
        <v>3</v>
      </c>
      <c r="G791">
        <v>0</v>
      </c>
      <c r="H791">
        <v>20060</v>
      </c>
      <c r="I791">
        <v>6</v>
      </c>
      <c r="J791">
        <v>1</v>
      </c>
      <c r="K791">
        <v>98165</v>
      </c>
      <c r="L791">
        <v>2</v>
      </c>
      <c r="M791">
        <v>1</v>
      </c>
      <c r="N791">
        <v>1</v>
      </c>
      <c r="O791">
        <v>41041</v>
      </c>
      <c r="P791">
        <v>51881</v>
      </c>
      <c r="Q791">
        <v>570</v>
      </c>
      <c r="R791">
        <v>5070</v>
      </c>
      <c r="S791">
        <v>99594</v>
      </c>
      <c r="T791">
        <v>42971</v>
      </c>
      <c r="U791">
        <v>5849</v>
      </c>
      <c r="V791">
        <v>2639</v>
      </c>
      <c r="W791">
        <v>2762</v>
      </c>
      <c r="X791">
        <v>53081</v>
      </c>
      <c r="Y791">
        <v>33829</v>
      </c>
      <c r="Z791">
        <v>4280</v>
      </c>
      <c r="AA791">
        <v>41401</v>
      </c>
      <c r="AB791">
        <v>78551</v>
      </c>
      <c r="AC791">
        <v>79029</v>
      </c>
      <c r="AD791">
        <v>3768</v>
      </c>
      <c r="AE791">
        <v>8856</v>
      </c>
      <c r="AF791">
        <v>66</v>
      </c>
      <c r="AG791">
        <v>3995</v>
      </c>
      <c r="AH791">
        <v>9604</v>
      </c>
      <c r="AI791">
        <v>9672</v>
      </c>
      <c r="AJ791">
        <v>3728</v>
      </c>
      <c r="AK791">
        <v>8853</v>
      </c>
      <c r="AL791">
        <v>3723</v>
      </c>
      <c r="AM791">
        <v>40</v>
      </c>
      <c r="AN791">
        <v>45</v>
      </c>
      <c r="AO791">
        <v>3606</v>
      </c>
      <c r="AP791">
        <v>8965</v>
      </c>
      <c r="AQ791">
        <v>8872</v>
      </c>
      <c r="AR791">
        <v>3891</v>
      </c>
      <c r="AS791">
        <v>0</v>
      </c>
      <c r="AT791">
        <v>0</v>
      </c>
      <c r="AU791">
        <v>0</v>
      </c>
      <c r="AV791">
        <v>6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</v>
      </c>
      <c r="BG791">
        <v>1</v>
      </c>
      <c r="BH791">
        <f t="shared" si="252"/>
        <v>0</v>
      </c>
      <c r="BI791" t="str">
        <f t="shared" si="253"/>
        <v/>
      </c>
      <c r="BJ791" t="str">
        <f t="shared" si="254"/>
        <v/>
      </c>
      <c r="BK791" t="str">
        <f t="shared" si="255"/>
        <v/>
      </c>
      <c r="BL791" t="str">
        <f t="shared" si="256"/>
        <v/>
      </c>
      <c r="BM791" t="str">
        <f t="shared" si="257"/>
        <v/>
      </c>
      <c r="BN791" t="str">
        <f t="shared" si="258"/>
        <v/>
      </c>
      <c r="BO791" t="str">
        <f t="shared" si="259"/>
        <v/>
      </c>
      <c r="BP791" t="str">
        <f t="shared" si="260"/>
        <v/>
      </c>
      <c r="BQ791" t="str">
        <f t="shared" si="261"/>
        <v/>
      </c>
      <c r="BR791" t="str">
        <f t="shared" si="262"/>
        <v/>
      </c>
      <c r="BS791" t="str">
        <f t="shared" si="263"/>
        <v/>
      </c>
      <c r="BT791" t="str">
        <f t="shared" si="264"/>
        <v/>
      </c>
      <c r="BU791" t="str">
        <f t="shared" si="265"/>
        <v/>
      </c>
      <c r="BV791" t="str">
        <f t="shared" si="266"/>
        <v/>
      </c>
      <c r="BW791">
        <f t="shared" si="267"/>
        <v>0</v>
      </c>
      <c r="BX791">
        <f t="shared" si="268"/>
        <v>1</v>
      </c>
      <c r="BY791">
        <f t="shared" si="269"/>
        <v>1</v>
      </c>
      <c r="BZ791">
        <f t="shared" si="270"/>
        <v>1</v>
      </c>
      <c r="CA791">
        <f t="shared" si="271"/>
        <v>1</v>
      </c>
      <c r="CB791">
        <f t="shared" si="272"/>
        <v>1</v>
      </c>
    </row>
    <row r="792" spans="1:80" x14ac:dyDescent="0.35">
      <c r="A792">
        <v>3.8217538000000002</v>
      </c>
      <c r="B792">
        <v>2009</v>
      </c>
      <c r="C792">
        <v>79</v>
      </c>
      <c r="D792">
        <v>0</v>
      </c>
      <c r="E792">
        <v>1</v>
      </c>
      <c r="F792">
        <v>-9</v>
      </c>
      <c r="G792">
        <v>1</v>
      </c>
      <c r="H792">
        <v>33028</v>
      </c>
      <c r="I792">
        <v>2</v>
      </c>
      <c r="J792">
        <v>1</v>
      </c>
      <c r="K792">
        <v>32682</v>
      </c>
      <c r="L792">
        <v>3</v>
      </c>
      <c r="M792">
        <v>1</v>
      </c>
      <c r="N792">
        <v>1</v>
      </c>
      <c r="O792">
        <v>41011</v>
      </c>
      <c r="P792">
        <v>78551</v>
      </c>
      <c r="Q792">
        <v>5570</v>
      </c>
      <c r="R792">
        <v>51851</v>
      </c>
      <c r="S792">
        <v>56983</v>
      </c>
      <c r="T792">
        <v>486</v>
      </c>
      <c r="U792">
        <v>2875</v>
      </c>
      <c r="V792">
        <v>5849</v>
      </c>
      <c r="W792">
        <v>42823</v>
      </c>
      <c r="X792">
        <v>2761</v>
      </c>
      <c r="Y792">
        <v>25001</v>
      </c>
      <c r="Z792">
        <v>41401</v>
      </c>
      <c r="AA792">
        <v>2449</v>
      </c>
      <c r="AB792" t="s">
        <v>65</v>
      </c>
      <c r="AC792">
        <v>4148</v>
      </c>
      <c r="AD792">
        <v>3768</v>
      </c>
      <c r="AE792">
        <v>3721</v>
      </c>
      <c r="AF792">
        <v>9672</v>
      </c>
      <c r="AG792">
        <v>4582</v>
      </c>
      <c r="AH792">
        <v>3957</v>
      </c>
      <c r="AI792">
        <v>4620</v>
      </c>
      <c r="AJ792">
        <v>9744</v>
      </c>
      <c r="AK792">
        <v>4513</v>
      </c>
      <c r="AL792">
        <v>4523</v>
      </c>
      <c r="AM792">
        <v>8872</v>
      </c>
      <c r="AN792">
        <v>8842</v>
      </c>
      <c r="AO792">
        <v>8848</v>
      </c>
      <c r="AP792">
        <v>9904</v>
      </c>
      <c r="AQ792">
        <v>9907</v>
      </c>
      <c r="AR792">
        <v>9905</v>
      </c>
      <c r="AS792">
        <v>0</v>
      </c>
      <c r="AT792">
        <v>0</v>
      </c>
      <c r="AU792">
        <v>15</v>
      </c>
      <c r="AV792">
        <v>16</v>
      </c>
      <c r="AW792">
        <v>2</v>
      </c>
      <c r="AX792">
        <v>18</v>
      </c>
      <c r="AY792">
        <v>2</v>
      </c>
      <c r="AZ792">
        <v>15</v>
      </c>
      <c r="BA792">
        <v>15</v>
      </c>
      <c r="BB792">
        <v>2</v>
      </c>
      <c r="BC792">
        <v>0</v>
      </c>
      <c r="BD792">
        <v>0</v>
      </c>
      <c r="BE792">
        <v>0</v>
      </c>
      <c r="BF792">
        <v>2</v>
      </c>
      <c r="BG792">
        <v>2</v>
      </c>
      <c r="BH792">
        <f t="shared" si="252"/>
        <v>0</v>
      </c>
      <c r="BI792" t="str">
        <f t="shared" si="253"/>
        <v/>
      </c>
      <c r="BJ792" t="str">
        <f t="shared" si="254"/>
        <v/>
      </c>
      <c r="BK792" t="str">
        <f t="shared" si="255"/>
        <v/>
      </c>
      <c r="BL792" t="str">
        <f t="shared" si="256"/>
        <v/>
      </c>
      <c r="BM792" t="str">
        <f t="shared" si="257"/>
        <v/>
      </c>
      <c r="BN792" t="str">
        <f t="shared" si="258"/>
        <v/>
      </c>
      <c r="BO792" t="str">
        <f t="shared" si="259"/>
        <v/>
      </c>
      <c r="BP792" t="str">
        <f t="shared" si="260"/>
        <v/>
      </c>
      <c r="BQ792" t="str">
        <f t="shared" si="261"/>
        <v/>
      </c>
      <c r="BR792" t="str">
        <f t="shared" si="262"/>
        <v/>
      </c>
      <c r="BS792" t="str">
        <f t="shared" si="263"/>
        <v/>
      </c>
      <c r="BT792" t="str">
        <f t="shared" si="264"/>
        <v/>
      </c>
      <c r="BU792" t="str">
        <f t="shared" si="265"/>
        <v/>
      </c>
      <c r="BV792" t="str">
        <f t="shared" si="266"/>
        <v/>
      </c>
      <c r="BW792">
        <f t="shared" si="267"/>
        <v>0</v>
      </c>
      <c r="BX792">
        <f t="shared" si="268"/>
        <v>0</v>
      </c>
      <c r="BY792">
        <f t="shared" si="269"/>
        <v>1</v>
      </c>
      <c r="BZ792">
        <f t="shared" si="270"/>
        <v>1</v>
      </c>
      <c r="CA792">
        <f t="shared" si="271"/>
        <v>1</v>
      </c>
      <c r="CB792">
        <f t="shared" si="272"/>
        <v>0</v>
      </c>
    </row>
    <row r="793" spans="1:80" x14ac:dyDescent="0.35">
      <c r="A793">
        <v>5.6621094999999997</v>
      </c>
      <c r="B793">
        <v>2009</v>
      </c>
      <c r="C793">
        <v>79</v>
      </c>
      <c r="D793">
        <v>0</v>
      </c>
      <c r="E793">
        <v>1</v>
      </c>
      <c r="F793">
        <v>1</v>
      </c>
      <c r="G793">
        <v>0</v>
      </c>
      <c r="H793">
        <v>34035</v>
      </c>
      <c r="I793">
        <v>6</v>
      </c>
      <c r="J793">
        <v>1</v>
      </c>
      <c r="K793">
        <v>139070</v>
      </c>
      <c r="L793">
        <v>4</v>
      </c>
      <c r="M793">
        <v>2</v>
      </c>
      <c r="N793">
        <v>6</v>
      </c>
      <c r="O793">
        <v>78551</v>
      </c>
      <c r="P793">
        <v>570</v>
      </c>
      <c r="Q793">
        <v>51881</v>
      </c>
      <c r="R793">
        <v>5849</v>
      </c>
      <c r="S793">
        <v>4271</v>
      </c>
      <c r="T793">
        <v>2762</v>
      </c>
      <c r="U793" t="s">
        <v>81</v>
      </c>
      <c r="V793">
        <v>5853</v>
      </c>
      <c r="W793">
        <v>2869</v>
      </c>
      <c r="X793">
        <v>42822</v>
      </c>
      <c r="Y793">
        <v>4280</v>
      </c>
      <c r="Z793">
        <v>4148</v>
      </c>
      <c r="AA793" t="s">
        <v>66</v>
      </c>
      <c r="AB793">
        <v>42731</v>
      </c>
      <c r="AC793">
        <v>41400</v>
      </c>
      <c r="AD793">
        <v>3768</v>
      </c>
      <c r="AE793">
        <v>3721</v>
      </c>
      <c r="AF793">
        <v>3895</v>
      </c>
      <c r="AG793">
        <v>9671</v>
      </c>
      <c r="AH793" t="s">
        <v>62</v>
      </c>
      <c r="AI793" t="s">
        <v>62</v>
      </c>
      <c r="AJ793" t="s">
        <v>62</v>
      </c>
      <c r="AK793" t="s">
        <v>62</v>
      </c>
      <c r="AL793" t="s">
        <v>62</v>
      </c>
      <c r="AM793" t="s">
        <v>62</v>
      </c>
      <c r="AN793" t="s">
        <v>62</v>
      </c>
      <c r="AO793" t="s">
        <v>62</v>
      </c>
      <c r="AP793" t="s">
        <v>62</v>
      </c>
      <c r="AQ793" t="s">
        <v>62</v>
      </c>
      <c r="AR793" t="s">
        <v>62</v>
      </c>
      <c r="AS793">
        <v>0</v>
      </c>
      <c r="AT793">
        <v>0</v>
      </c>
      <c r="AU793">
        <v>0</v>
      </c>
      <c r="AV793">
        <v>0</v>
      </c>
      <c r="AW793">
        <v>-99</v>
      </c>
      <c r="AX793">
        <v>-99</v>
      </c>
      <c r="AY793">
        <v>-99</v>
      </c>
      <c r="AZ793">
        <v>-99</v>
      </c>
      <c r="BA793">
        <v>-99</v>
      </c>
      <c r="BB793">
        <v>-99</v>
      </c>
      <c r="BC793">
        <v>-99</v>
      </c>
      <c r="BD793">
        <v>-99</v>
      </c>
      <c r="BE793">
        <v>-99</v>
      </c>
      <c r="BF793">
        <v>-99</v>
      </c>
      <c r="BG793">
        <v>-99</v>
      </c>
      <c r="BH793">
        <f t="shared" si="252"/>
        <v>0</v>
      </c>
      <c r="BI793" t="str">
        <f t="shared" si="253"/>
        <v/>
      </c>
      <c r="BJ793" t="str">
        <f t="shared" si="254"/>
        <v/>
      </c>
      <c r="BK793" t="str">
        <f t="shared" si="255"/>
        <v/>
      </c>
      <c r="BL793" t="str">
        <f t="shared" si="256"/>
        <v/>
      </c>
      <c r="BM793" t="str">
        <f t="shared" si="257"/>
        <v/>
      </c>
      <c r="BN793" t="str">
        <f t="shared" si="258"/>
        <v/>
      </c>
      <c r="BO793" t="str">
        <f t="shared" si="259"/>
        <v/>
      </c>
      <c r="BP793" t="str">
        <f t="shared" si="260"/>
        <v/>
      </c>
      <c r="BQ793" t="str">
        <f t="shared" si="261"/>
        <v/>
      </c>
      <c r="BR793" t="str">
        <f t="shared" si="262"/>
        <v/>
      </c>
      <c r="BS793" t="str">
        <f t="shared" si="263"/>
        <v/>
      </c>
      <c r="BT793" t="str">
        <f t="shared" si="264"/>
        <v/>
      </c>
      <c r="BU793" t="str">
        <f t="shared" si="265"/>
        <v/>
      </c>
      <c r="BV793" t="str">
        <f t="shared" si="266"/>
        <v/>
      </c>
      <c r="BW793">
        <f t="shared" si="267"/>
        <v>0</v>
      </c>
      <c r="BX793">
        <f t="shared" si="268"/>
        <v>0</v>
      </c>
      <c r="BY793">
        <f t="shared" si="269"/>
        <v>1</v>
      </c>
      <c r="BZ793">
        <f t="shared" si="270"/>
        <v>0</v>
      </c>
      <c r="CA793">
        <f t="shared" si="271"/>
        <v>0</v>
      </c>
      <c r="CB793">
        <f t="shared" si="272"/>
        <v>1</v>
      </c>
    </row>
    <row r="794" spans="1:80" x14ac:dyDescent="0.35">
      <c r="A794">
        <v>3.7057866000000002</v>
      </c>
      <c r="B794">
        <v>2010</v>
      </c>
      <c r="C794">
        <v>79</v>
      </c>
      <c r="D794">
        <v>1</v>
      </c>
      <c r="E794">
        <v>1</v>
      </c>
      <c r="F794">
        <v>-9</v>
      </c>
      <c r="G794">
        <v>0</v>
      </c>
      <c r="H794">
        <v>53065</v>
      </c>
      <c r="I794">
        <v>16</v>
      </c>
      <c r="J794">
        <v>-9</v>
      </c>
      <c r="K794">
        <v>547056</v>
      </c>
      <c r="L794">
        <v>3</v>
      </c>
      <c r="M794">
        <v>2</v>
      </c>
      <c r="N794">
        <v>20</v>
      </c>
      <c r="O794">
        <v>41011</v>
      </c>
      <c r="P794">
        <v>4110</v>
      </c>
      <c r="Q794">
        <v>5185</v>
      </c>
      <c r="R794">
        <v>9971</v>
      </c>
      <c r="S794">
        <v>78551</v>
      </c>
      <c r="T794">
        <v>5845</v>
      </c>
      <c r="U794">
        <v>2764</v>
      </c>
      <c r="V794">
        <v>78959</v>
      </c>
      <c r="W794">
        <v>4275</v>
      </c>
      <c r="X794">
        <v>41401</v>
      </c>
      <c r="Y794">
        <v>9975</v>
      </c>
      <c r="Z794">
        <v>42613</v>
      </c>
      <c r="AA794">
        <v>42789</v>
      </c>
      <c r="AB794">
        <v>25000</v>
      </c>
      <c r="AC794">
        <v>2724</v>
      </c>
      <c r="AD794">
        <v>3965</v>
      </c>
      <c r="AE794">
        <v>3722</v>
      </c>
      <c r="AF794">
        <v>8857</v>
      </c>
      <c r="AG794">
        <v>8853</v>
      </c>
      <c r="AH794">
        <v>3612</v>
      </c>
      <c r="AI794">
        <v>3615</v>
      </c>
      <c r="AJ794">
        <v>9904</v>
      </c>
      <c r="AK794">
        <v>9900</v>
      </c>
      <c r="AL794">
        <v>9905</v>
      </c>
      <c r="AM794">
        <v>3768</v>
      </c>
      <c r="AN794">
        <v>9672</v>
      </c>
      <c r="AO794">
        <v>9604</v>
      </c>
      <c r="AP794">
        <v>17</v>
      </c>
      <c r="AQ794">
        <v>3995</v>
      </c>
      <c r="AR794" t="s">
        <v>62</v>
      </c>
      <c r="AS794">
        <v>6</v>
      </c>
      <c r="AT794">
        <v>0</v>
      </c>
      <c r="AU794">
        <v>0</v>
      </c>
      <c r="AV794">
        <v>0</v>
      </c>
      <c r="AW794">
        <v>2</v>
      </c>
      <c r="AX794">
        <v>2</v>
      </c>
      <c r="AY794">
        <v>2</v>
      </c>
      <c r="AZ794">
        <v>2</v>
      </c>
      <c r="BA794">
        <v>2</v>
      </c>
      <c r="BB794">
        <v>4</v>
      </c>
      <c r="BC794">
        <v>4</v>
      </c>
      <c r="BD794">
        <v>4</v>
      </c>
      <c r="BE794">
        <v>4</v>
      </c>
      <c r="BF794">
        <v>5</v>
      </c>
      <c r="BG794">
        <v>-99</v>
      </c>
      <c r="BH794" t="str">
        <f t="shared" si="252"/>
        <v/>
      </c>
      <c r="BI794" t="str">
        <f t="shared" si="253"/>
        <v/>
      </c>
      <c r="BJ794" t="str">
        <f t="shared" si="254"/>
        <v/>
      </c>
      <c r="BK794" t="str">
        <f t="shared" si="255"/>
        <v/>
      </c>
      <c r="BL794" t="str">
        <f t="shared" si="256"/>
        <v/>
      </c>
      <c r="BM794" t="str">
        <f t="shared" si="257"/>
        <v/>
      </c>
      <c r="BN794" t="str">
        <f t="shared" si="258"/>
        <v/>
      </c>
      <c r="BO794" t="str">
        <f t="shared" si="259"/>
        <v/>
      </c>
      <c r="BP794" t="str">
        <f t="shared" si="260"/>
        <v/>
      </c>
      <c r="BQ794">
        <f t="shared" si="261"/>
        <v>4</v>
      </c>
      <c r="BR794" t="str">
        <f t="shared" si="262"/>
        <v/>
      </c>
      <c r="BS794" t="str">
        <f t="shared" si="263"/>
        <v/>
      </c>
      <c r="BT794" t="str">
        <f t="shared" si="264"/>
        <v/>
      </c>
      <c r="BU794" t="str">
        <f t="shared" si="265"/>
        <v/>
      </c>
      <c r="BV794" t="str">
        <f t="shared" si="266"/>
        <v/>
      </c>
      <c r="BW794">
        <f t="shared" si="267"/>
        <v>4</v>
      </c>
      <c r="BX794">
        <f t="shared" si="268"/>
        <v>0</v>
      </c>
      <c r="BY794">
        <f t="shared" si="269"/>
        <v>1</v>
      </c>
      <c r="BZ794">
        <f t="shared" si="270"/>
        <v>1</v>
      </c>
      <c r="CA794">
        <f t="shared" si="271"/>
        <v>1</v>
      </c>
      <c r="CB794">
        <f t="shared" si="272"/>
        <v>0</v>
      </c>
    </row>
    <row r="795" spans="1:80" x14ac:dyDescent="0.35">
      <c r="A795">
        <v>4.5387902999999996</v>
      </c>
      <c r="B795">
        <v>2011</v>
      </c>
      <c r="C795">
        <v>79</v>
      </c>
      <c r="D795">
        <v>1</v>
      </c>
      <c r="E795">
        <v>3</v>
      </c>
      <c r="F795">
        <v>-9</v>
      </c>
      <c r="G795">
        <v>0</v>
      </c>
      <c r="H795">
        <v>6548</v>
      </c>
      <c r="I795">
        <v>6</v>
      </c>
      <c r="J795">
        <v>3</v>
      </c>
      <c r="K795">
        <v>324734</v>
      </c>
      <c r="L795">
        <v>4</v>
      </c>
      <c r="M795">
        <v>-9</v>
      </c>
      <c r="N795">
        <v>20</v>
      </c>
      <c r="O795">
        <v>41071</v>
      </c>
      <c r="P795">
        <v>42843</v>
      </c>
      <c r="Q795">
        <v>25082</v>
      </c>
      <c r="R795">
        <v>496</v>
      </c>
      <c r="S795">
        <v>41401</v>
      </c>
      <c r="T795">
        <v>4019</v>
      </c>
      <c r="U795">
        <v>2724</v>
      </c>
      <c r="V795">
        <v>4280</v>
      </c>
      <c r="W795">
        <v>4148</v>
      </c>
      <c r="X795" t="s">
        <v>166</v>
      </c>
      <c r="Y795" t="s">
        <v>63</v>
      </c>
      <c r="Z795" t="s">
        <v>61</v>
      </c>
      <c r="AA795" t="s">
        <v>61</v>
      </c>
      <c r="AB795" t="s">
        <v>61</v>
      </c>
      <c r="AC795" t="s">
        <v>61</v>
      </c>
      <c r="AD795">
        <v>3768</v>
      </c>
      <c r="AE795">
        <v>66</v>
      </c>
      <c r="AF795">
        <v>3607</v>
      </c>
      <c r="AG795">
        <v>3606</v>
      </c>
      <c r="AH795">
        <v>47</v>
      </c>
      <c r="AI795">
        <v>41</v>
      </c>
      <c r="AJ795" t="s">
        <v>62</v>
      </c>
      <c r="AK795" t="s">
        <v>62</v>
      </c>
      <c r="AL795" t="s">
        <v>62</v>
      </c>
      <c r="AM795" t="s">
        <v>62</v>
      </c>
      <c r="AN795" t="s">
        <v>62</v>
      </c>
      <c r="AO795" t="s">
        <v>62</v>
      </c>
      <c r="AP795" t="s">
        <v>62</v>
      </c>
      <c r="AQ795" t="s">
        <v>62</v>
      </c>
      <c r="AR795" t="s">
        <v>62</v>
      </c>
      <c r="AS795">
        <v>4</v>
      </c>
      <c r="AT795">
        <v>4</v>
      </c>
      <c r="AU795">
        <v>4</v>
      </c>
      <c r="AV795">
        <v>4</v>
      </c>
      <c r="AW795">
        <v>4</v>
      </c>
      <c r="AX795">
        <v>4</v>
      </c>
      <c r="AY795">
        <v>-99</v>
      </c>
      <c r="AZ795">
        <v>-99</v>
      </c>
      <c r="BA795">
        <v>-99</v>
      </c>
      <c r="BB795">
        <v>-99</v>
      </c>
      <c r="BC795">
        <v>-99</v>
      </c>
      <c r="BD795">
        <v>-99</v>
      </c>
      <c r="BE795">
        <v>-99</v>
      </c>
      <c r="BF795">
        <v>-99</v>
      </c>
      <c r="BG795">
        <v>-99</v>
      </c>
      <c r="BH795">
        <f t="shared" si="252"/>
        <v>4</v>
      </c>
      <c r="BI795" t="str">
        <f t="shared" si="253"/>
        <v/>
      </c>
      <c r="BJ795" t="str">
        <f t="shared" si="254"/>
        <v/>
      </c>
      <c r="BK795" t="str">
        <f t="shared" si="255"/>
        <v/>
      </c>
      <c r="BL795" t="str">
        <f t="shared" si="256"/>
        <v/>
      </c>
      <c r="BM795" t="str">
        <f t="shared" si="257"/>
        <v/>
      </c>
      <c r="BN795" t="str">
        <f t="shared" si="258"/>
        <v/>
      </c>
      <c r="BO795" t="str">
        <f t="shared" si="259"/>
        <v/>
      </c>
      <c r="BP795" t="str">
        <f t="shared" si="260"/>
        <v/>
      </c>
      <c r="BQ795" t="str">
        <f t="shared" si="261"/>
        <v/>
      </c>
      <c r="BR795" t="str">
        <f t="shared" si="262"/>
        <v/>
      </c>
      <c r="BS795" t="str">
        <f t="shared" si="263"/>
        <v/>
      </c>
      <c r="BT795" t="str">
        <f t="shared" si="264"/>
        <v/>
      </c>
      <c r="BU795" t="str">
        <f t="shared" si="265"/>
        <v/>
      </c>
      <c r="BV795" t="str">
        <f t="shared" si="266"/>
        <v/>
      </c>
      <c r="BW795">
        <f t="shared" si="267"/>
        <v>4</v>
      </c>
      <c r="BX795">
        <f t="shared" si="268"/>
        <v>1</v>
      </c>
      <c r="BY795">
        <f t="shared" si="269"/>
        <v>0</v>
      </c>
      <c r="BZ795">
        <f t="shared" si="270"/>
        <v>1</v>
      </c>
      <c r="CA795">
        <f t="shared" si="271"/>
        <v>1</v>
      </c>
      <c r="CB795">
        <f t="shared" si="272"/>
        <v>1</v>
      </c>
    </row>
    <row r="796" spans="1:80" x14ac:dyDescent="0.35">
      <c r="A796">
        <v>4.6285534999999998</v>
      </c>
      <c r="B796">
        <v>2011</v>
      </c>
      <c r="C796">
        <v>79</v>
      </c>
      <c r="D796">
        <v>1</v>
      </c>
      <c r="E796">
        <v>3</v>
      </c>
      <c r="F796">
        <v>-9</v>
      </c>
      <c r="G796">
        <v>1</v>
      </c>
      <c r="H796">
        <v>12031</v>
      </c>
      <c r="I796">
        <v>3</v>
      </c>
      <c r="J796">
        <v>3</v>
      </c>
      <c r="K796">
        <v>232010</v>
      </c>
      <c r="L796">
        <v>3</v>
      </c>
      <c r="M796">
        <v>1</v>
      </c>
      <c r="N796">
        <v>20</v>
      </c>
      <c r="O796">
        <v>41401</v>
      </c>
      <c r="P796">
        <v>5081</v>
      </c>
      <c r="Q796">
        <v>4280</v>
      </c>
      <c r="R796">
        <v>4254</v>
      </c>
      <c r="S796">
        <v>3594</v>
      </c>
      <c r="T796">
        <v>78650</v>
      </c>
      <c r="U796">
        <v>4019</v>
      </c>
      <c r="V796">
        <v>42989</v>
      </c>
      <c r="W796">
        <v>9092</v>
      </c>
      <c r="X796">
        <v>73300</v>
      </c>
      <c r="Y796">
        <v>2449</v>
      </c>
      <c r="Z796">
        <v>2859</v>
      </c>
      <c r="AA796">
        <v>53081</v>
      </c>
      <c r="AB796" t="s">
        <v>61</v>
      </c>
      <c r="AC796" t="s">
        <v>61</v>
      </c>
      <c r="AD796">
        <v>3768</v>
      </c>
      <c r="AE796">
        <v>3722</v>
      </c>
      <c r="AF796">
        <v>66</v>
      </c>
      <c r="AG796">
        <v>3607</v>
      </c>
      <c r="AH796">
        <v>40</v>
      </c>
      <c r="AI796">
        <v>45</v>
      </c>
      <c r="AJ796" t="s">
        <v>62</v>
      </c>
      <c r="AK796" t="s">
        <v>62</v>
      </c>
      <c r="AL796" t="s">
        <v>62</v>
      </c>
      <c r="AM796" t="s">
        <v>62</v>
      </c>
      <c r="AN796" t="s">
        <v>62</v>
      </c>
      <c r="AO796" t="s">
        <v>62</v>
      </c>
      <c r="AP796" t="s">
        <v>62</v>
      </c>
      <c r="AQ796" t="s">
        <v>62</v>
      </c>
      <c r="AR796" t="s">
        <v>62</v>
      </c>
      <c r="AS796">
        <v>5</v>
      </c>
      <c r="AT796">
        <v>4</v>
      </c>
      <c r="AU796">
        <v>5</v>
      </c>
      <c r="AV796">
        <v>5</v>
      </c>
      <c r="AW796">
        <v>5</v>
      </c>
      <c r="AX796">
        <v>5</v>
      </c>
      <c r="AY796">
        <v>-99</v>
      </c>
      <c r="AZ796">
        <v>-99</v>
      </c>
      <c r="BA796">
        <v>-99</v>
      </c>
      <c r="BB796">
        <v>-99</v>
      </c>
      <c r="BC796">
        <v>-99</v>
      </c>
      <c r="BD796">
        <v>-99</v>
      </c>
      <c r="BE796">
        <v>-99</v>
      </c>
      <c r="BF796">
        <v>-99</v>
      </c>
      <c r="BG796">
        <v>-99</v>
      </c>
      <c r="BH796">
        <f t="shared" si="252"/>
        <v>5</v>
      </c>
      <c r="BI796" t="str">
        <f t="shared" si="253"/>
        <v/>
      </c>
      <c r="BJ796" t="str">
        <f t="shared" si="254"/>
        <v/>
      </c>
      <c r="BK796" t="str">
        <f t="shared" si="255"/>
        <v/>
      </c>
      <c r="BL796" t="str">
        <f t="shared" si="256"/>
        <v/>
      </c>
      <c r="BM796" t="str">
        <f t="shared" si="257"/>
        <v/>
      </c>
      <c r="BN796" t="str">
        <f t="shared" si="258"/>
        <v/>
      </c>
      <c r="BO796" t="str">
        <f t="shared" si="259"/>
        <v/>
      </c>
      <c r="BP796" t="str">
        <f t="shared" si="260"/>
        <v/>
      </c>
      <c r="BQ796" t="str">
        <f t="shared" si="261"/>
        <v/>
      </c>
      <c r="BR796" t="str">
        <f t="shared" si="262"/>
        <v/>
      </c>
      <c r="BS796" t="str">
        <f t="shared" si="263"/>
        <v/>
      </c>
      <c r="BT796" t="str">
        <f t="shared" si="264"/>
        <v/>
      </c>
      <c r="BU796" t="str">
        <f t="shared" si="265"/>
        <v/>
      </c>
      <c r="BV796" t="str">
        <f t="shared" si="266"/>
        <v/>
      </c>
      <c r="BW796">
        <f t="shared" si="267"/>
        <v>5</v>
      </c>
      <c r="BX796">
        <f t="shared" si="268"/>
        <v>1</v>
      </c>
      <c r="BY796">
        <f t="shared" si="269"/>
        <v>0</v>
      </c>
      <c r="BZ796">
        <f t="shared" si="270"/>
        <v>0</v>
      </c>
      <c r="CA796">
        <f t="shared" si="271"/>
        <v>0</v>
      </c>
      <c r="CB796">
        <f t="shared" si="272"/>
        <v>1</v>
      </c>
    </row>
    <row r="797" spans="1:80" x14ac:dyDescent="0.35">
      <c r="A797">
        <v>4.9613437999999999</v>
      </c>
      <c r="B797">
        <v>2011</v>
      </c>
      <c r="C797">
        <v>79</v>
      </c>
      <c r="D797">
        <v>0</v>
      </c>
      <c r="E797">
        <v>1</v>
      </c>
      <c r="F797">
        <v>3</v>
      </c>
      <c r="G797">
        <v>1</v>
      </c>
      <c r="H797">
        <v>13116</v>
      </c>
      <c r="I797">
        <v>10</v>
      </c>
      <c r="J797">
        <v>1</v>
      </c>
      <c r="K797">
        <v>273022</v>
      </c>
      <c r="L797">
        <v>3</v>
      </c>
      <c r="M797">
        <v>2</v>
      </c>
      <c r="N797">
        <v>5</v>
      </c>
      <c r="O797">
        <v>4280</v>
      </c>
      <c r="P797">
        <v>41071</v>
      </c>
      <c r="Q797">
        <v>41410</v>
      </c>
      <c r="R797">
        <v>4148</v>
      </c>
      <c r="S797">
        <v>4142</v>
      </c>
      <c r="T797">
        <v>41401</v>
      </c>
      <c r="U797">
        <v>412</v>
      </c>
      <c r="V797">
        <v>25000</v>
      </c>
      <c r="W797">
        <v>2724</v>
      </c>
      <c r="X797">
        <v>2749</v>
      </c>
      <c r="Y797">
        <v>30000</v>
      </c>
      <c r="Z797">
        <v>43310</v>
      </c>
      <c r="AA797">
        <v>43330</v>
      </c>
      <c r="AB797" t="s">
        <v>75</v>
      </c>
      <c r="AC797" t="s">
        <v>61</v>
      </c>
      <c r="AD797">
        <v>3768</v>
      </c>
      <c r="AE797">
        <v>66</v>
      </c>
      <c r="AF797">
        <v>3607</v>
      </c>
      <c r="AG797">
        <v>47</v>
      </c>
      <c r="AH797">
        <v>42</v>
      </c>
      <c r="AI797">
        <v>24</v>
      </c>
      <c r="AJ797">
        <v>9920</v>
      </c>
      <c r="AK797" t="s">
        <v>62</v>
      </c>
      <c r="AL797" t="s">
        <v>62</v>
      </c>
      <c r="AM797" t="s">
        <v>62</v>
      </c>
      <c r="AN797" t="s">
        <v>62</v>
      </c>
      <c r="AO797" t="s">
        <v>62</v>
      </c>
      <c r="AP797" t="s">
        <v>62</v>
      </c>
      <c r="AQ797" t="s">
        <v>62</v>
      </c>
      <c r="AR797" t="s">
        <v>62</v>
      </c>
      <c r="AS797">
        <v>5</v>
      </c>
      <c r="AT797">
        <v>5</v>
      </c>
      <c r="AU797">
        <v>5</v>
      </c>
      <c r="AV797">
        <v>5</v>
      </c>
      <c r="AW797">
        <v>5</v>
      </c>
      <c r="AX797">
        <v>5</v>
      </c>
      <c r="AY797">
        <v>5</v>
      </c>
      <c r="AZ797">
        <v>-99</v>
      </c>
      <c r="BA797">
        <v>-99</v>
      </c>
      <c r="BB797">
        <v>-99</v>
      </c>
      <c r="BC797">
        <v>-99</v>
      </c>
      <c r="BD797">
        <v>-99</v>
      </c>
      <c r="BE797">
        <v>-99</v>
      </c>
      <c r="BF797">
        <v>-99</v>
      </c>
      <c r="BG797">
        <v>-99</v>
      </c>
      <c r="BH797">
        <f t="shared" si="252"/>
        <v>5</v>
      </c>
      <c r="BI797" t="str">
        <f t="shared" si="253"/>
        <v/>
      </c>
      <c r="BJ797" t="str">
        <f t="shared" si="254"/>
        <v/>
      </c>
      <c r="BK797" t="str">
        <f t="shared" si="255"/>
        <v/>
      </c>
      <c r="BL797" t="str">
        <f t="shared" si="256"/>
        <v/>
      </c>
      <c r="BM797" t="str">
        <f t="shared" si="257"/>
        <v/>
      </c>
      <c r="BN797" t="str">
        <f t="shared" si="258"/>
        <v/>
      </c>
      <c r="BO797" t="str">
        <f t="shared" si="259"/>
        <v/>
      </c>
      <c r="BP797" t="str">
        <f t="shared" si="260"/>
        <v/>
      </c>
      <c r="BQ797" t="str">
        <f t="shared" si="261"/>
        <v/>
      </c>
      <c r="BR797" t="str">
        <f t="shared" si="262"/>
        <v/>
      </c>
      <c r="BS797" t="str">
        <f t="shared" si="263"/>
        <v/>
      </c>
      <c r="BT797" t="str">
        <f t="shared" si="264"/>
        <v/>
      </c>
      <c r="BU797" t="str">
        <f t="shared" si="265"/>
        <v/>
      </c>
      <c r="BV797" t="str">
        <f t="shared" si="266"/>
        <v/>
      </c>
      <c r="BW797">
        <f t="shared" si="267"/>
        <v>5</v>
      </c>
      <c r="BX797">
        <f t="shared" si="268"/>
        <v>1</v>
      </c>
      <c r="BY797">
        <f t="shared" si="269"/>
        <v>0</v>
      </c>
      <c r="BZ797">
        <f t="shared" si="270"/>
        <v>1</v>
      </c>
      <c r="CA797">
        <f t="shared" si="271"/>
        <v>1</v>
      </c>
      <c r="CB797">
        <f t="shared" si="272"/>
        <v>1</v>
      </c>
    </row>
    <row r="798" spans="1:80" x14ac:dyDescent="0.35">
      <c r="A798">
        <v>5.2038108000000003</v>
      </c>
      <c r="B798">
        <v>2011</v>
      </c>
      <c r="C798">
        <v>79</v>
      </c>
      <c r="D798">
        <v>0</v>
      </c>
      <c r="E798">
        <v>1</v>
      </c>
      <c r="F798">
        <v>-9</v>
      </c>
      <c r="G798">
        <v>1</v>
      </c>
      <c r="H798">
        <v>26047</v>
      </c>
      <c r="I798">
        <v>12</v>
      </c>
      <c r="J798">
        <v>1</v>
      </c>
      <c r="K798">
        <v>161051</v>
      </c>
      <c r="L798">
        <v>1</v>
      </c>
      <c r="M798">
        <v>1</v>
      </c>
      <c r="N798">
        <v>6</v>
      </c>
      <c r="O798">
        <v>41071</v>
      </c>
      <c r="P798">
        <v>42821</v>
      </c>
      <c r="Q798">
        <v>99672</v>
      </c>
      <c r="R798">
        <v>40201</v>
      </c>
      <c r="S798">
        <v>41401</v>
      </c>
      <c r="T798">
        <v>4148</v>
      </c>
      <c r="U798">
        <v>4280</v>
      </c>
      <c r="V798" t="s">
        <v>61</v>
      </c>
      <c r="W798" t="s">
        <v>61</v>
      </c>
      <c r="X798" t="s">
        <v>61</v>
      </c>
      <c r="Y798" t="s">
        <v>61</v>
      </c>
      <c r="Z798" t="s">
        <v>61</v>
      </c>
      <c r="AA798" t="s">
        <v>61</v>
      </c>
      <c r="AB798" t="s">
        <v>61</v>
      </c>
      <c r="AC798" t="s">
        <v>61</v>
      </c>
      <c r="AD798">
        <v>3768</v>
      </c>
      <c r="AE798">
        <v>3722</v>
      </c>
      <c r="AF798">
        <v>66</v>
      </c>
      <c r="AG798">
        <v>3607</v>
      </c>
      <c r="AH798">
        <v>24</v>
      </c>
      <c r="AI798">
        <v>42</v>
      </c>
      <c r="AJ798" t="s">
        <v>62</v>
      </c>
      <c r="AK798" t="s">
        <v>62</v>
      </c>
      <c r="AL798" t="s">
        <v>62</v>
      </c>
      <c r="AM798" t="s">
        <v>62</v>
      </c>
      <c r="AN798" t="s">
        <v>62</v>
      </c>
      <c r="AO798" t="s">
        <v>62</v>
      </c>
      <c r="AP798" t="s">
        <v>62</v>
      </c>
      <c r="AQ798" t="s">
        <v>62</v>
      </c>
      <c r="AR798" t="s">
        <v>62</v>
      </c>
      <c r="AS798">
        <v>8</v>
      </c>
      <c r="AT798">
        <v>2</v>
      </c>
      <c r="AU798">
        <v>8</v>
      </c>
      <c r="AV798">
        <v>8</v>
      </c>
      <c r="AW798">
        <v>8</v>
      </c>
      <c r="AX798">
        <v>8</v>
      </c>
      <c r="AY798">
        <v>-99</v>
      </c>
      <c r="AZ798">
        <v>-99</v>
      </c>
      <c r="BA798">
        <v>-99</v>
      </c>
      <c r="BB798">
        <v>-99</v>
      </c>
      <c r="BC798">
        <v>-99</v>
      </c>
      <c r="BD798">
        <v>-99</v>
      </c>
      <c r="BE798">
        <v>-99</v>
      </c>
      <c r="BF798">
        <v>-99</v>
      </c>
      <c r="BG798">
        <v>-99</v>
      </c>
      <c r="BH798">
        <f t="shared" si="252"/>
        <v>8</v>
      </c>
      <c r="BI798" t="str">
        <f t="shared" si="253"/>
        <v/>
      </c>
      <c r="BJ798" t="str">
        <f t="shared" si="254"/>
        <v/>
      </c>
      <c r="BK798" t="str">
        <f t="shared" si="255"/>
        <v/>
      </c>
      <c r="BL798" t="str">
        <f t="shared" si="256"/>
        <v/>
      </c>
      <c r="BM798" t="str">
        <f t="shared" si="257"/>
        <v/>
      </c>
      <c r="BN798" t="str">
        <f t="shared" si="258"/>
        <v/>
      </c>
      <c r="BO798" t="str">
        <f t="shared" si="259"/>
        <v/>
      </c>
      <c r="BP798" t="str">
        <f t="shared" si="260"/>
        <v/>
      </c>
      <c r="BQ798" t="str">
        <f t="shared" si="261"/>
        <v/>
      </c>
      <c r="BR798" t="str">
        <f t="shared" si="262"/>
        <v/>
      </c>
      <c r="BS798" t="str">
        <f t="shared" si="263"/>
        <v/>
      </c>
      <c r="BT798" t="str">
        <f t="shared" si="264"/>
        <v/>
      </c>
      <c r="BU798" t="str">
        <f t="shared" si="265"/>
        <v/>
      </c>
      <c r="BV798" t="str">
        <f t="shared" si="266"/>
        <v/>
      </c>
      <c r="BW798">
        <f t="shared" si="267"/>
        <v>8</v>
      </c>
      <c r="BX798">
        <f t="shared" si="268"/>
        <v>1</v>
      </c>
      <c r="BY798">
        <f t="shared" si="269"/>
        <v>0</v>
      </c>
      <c r="BZ798">
        <f t="shared" si="270"/>
        <v>1</v>
      </c>
      <c r="CA798">
        <f t="shared" si="271"/>
        <v>1</v>
      </c>
      <c r="CB798">
        <f t="shared" si="272"/>
        <v>1</v>
      </c>
    </row>
    <row r="799" spans="1:80" x14ac:dyDescent="0.35">
      <c r="A799">
        <v>4.5205622999999999</v>
      </c>
      <c r="B799">
        <v>2011</v>
      </c>
      <c r="C799">
        <v>79</v>
      </c>
      <c r="D799">
        <v>0</v>
      </c>
      <c r="E799">
        <v>1</v>
      </c>
      <c r="F799">
        <v>-9</v>
      </c>
      <c r="G799">
        <v>0</v>
      </c>
      <c r="H799">
        <v>26155</v>
      </c>
      <c r="I799">
        <v>9</v>
      </c>
      <c r="J799">
        <v>1</v>
      </c>
      <c r="K799">
        <v>119401</v>
      </c>
      <c r="L799">
        <v>1</v>
      </c>
      <c r="M799">
        <v>1</v>
      </c>
      <c r="N799">
        <v>1</v>
      </c>
      <c r="O799">
        <v>41071</v>
      </c>
      <c r="P799">
        <v>42823</v>
      </c>
      <c r="Q799">
        <v>59970</v>
      </c>
      <c r="R799">
        <v>2859</v>
      </c>
      <c r="S799">
        <v>41401</v>
      </c>
      <c r="T799">
        <v>4148</v>
      </c>
      <c r="U799">
        <v>4142</v>
      </c>
      <c r="V799">
        <v>4280</v>
      </c>
      <c r="W799">
        <v>25042</v>
      </c>
      <c r="X799">
        <v>40390</v>
      </c>
      <c r="Y799">
        <v>5853</v>
      </c>
      <c r="Z799">
        <v>2724</v>
      </c>
      <c r="AA799">
        <v>78052</v>
      </c>
      <c r="AB799">
        <v>60000</v>
      </c>
      <c r="AC799">
        <v>412</v>
      </c>
      <c r="AD799">
        <v>3768</v>
      </c>
      <c r="AE799">
        <v>3722</v>
      </c>
      <c r="AF799">
        <v>66</v>
      </c>
      <c r="AG799">
        <v>3950</v>
      </c>
      <c r="AH799">
        <v>8856</v>
      </c>
      <c r="AI799">
        <v>8853</v>
      </c>
      <c r="AJ799">
        <v>8844</v>
      </c>
      <c r="AK799">
        <v>3607</v>
      </c>
      <c r="AL799">
        <v>3722</v>
      </c>
      <c r="AM799">
        <v>8856</v>
      </c>
      <c r="AN799" t="s">
        <v>62</v>
      </c>
      <c r="AO799" t="s">
        <v>62</v>
      </c>
      <c r="AP799" t="s">
        <v>62</v>
      </c>
      <c r="AQ799" t="s">
        <v>62</v>
      </c>
      <c r="AR799" t="s">
        <v>62</v>
      </c>
      <c r="AS799">
        <v>8</v>
      </c>
      <c r="AT799">
        <v>0</v>
      </c>
      <c r="AU799">
        <v>8</v>
      </c>
      <c r="AV799">
        <v>8</v>
      </c>
      <c r="AW799">
        <v>0</v>
      </c>
      <c r="AX799">
        <v>0</v>
      </c>
      <c r="AY799">
        <v>0</v>
      </c>
      <c r="AZ799">
        <v>8</v>
      </c>
      <c r="BA799">
        <v>8</v>
      </c>
      <c r="BB799">
        <v>8</v>
      </c>
      <c r="BC799">
        <v>-99</v>
      </c>
      <c r="BD799">
        <v>-99</v>
      </c>
      <c r="BE799">
        <v>-99</v>
      </c>
      <c r="BF799">
        <v>-99</v>
      </c>
      <c r="BG799">
        <v>-99</v>
      </c>
      <c r="BH799">
        <f t="shared" si="252"/>
        <v>8</v>
      </c>
      <c r="BI799" t="str">
        <f t="shared" si="253"/>
        <v/>
      </c>
      <c r="BJ799" t="str">
        <f t="shared" si="254"/>
        <v/>
      </c>
      <c r="BK799" t="str">
        <f t="shared" si="255"/>
        <v/>
      </c>
      <c r="BL799" t="str">
        <f t="shared" si="256"/>
        <v/>
      </c>
      <c r="BM799" t="str">
        <f t="shared" si="257"/>
        <v/>
      </c>
      <c r="BN799" t="str">
        <f t="shared" si="258"/>
        <v/>
      </c>
      <c r="BO799" t="str">
        <f t="shared" si="259"/>
        <v/>
      </c>
      <c r="BP799" t="str">
        <f t="shared" si="260"/>
        <v/>
      </c>
      <c r="BQ799" t="str">
        <f t="shared" si="261"/>
        <v/>
      </c>
      <c r="BR799" t="str">
        <f t="shared" si="262"/>
        <v/>
      </c>
      <c r="BS799" t="str">
        <f t="shared" si="263"/>
        <v/>
      </c>
      <c r="BT799" t="str">
        <f t="shared" si="264"/>
        <v/>
      </c>
      <c r="BU799" t="str">
        <f t="shared" si="265"/>
        <v/>
      </c>
      <c r="BV799" t="str">
        <f t="shared" si="266"/>
        <v/>
      </c>
      <c r="BW799">
        <f t="shared" si="267"/>
        <v>8</v>
      </c>
      <c r="BX799">
        <f t="shared" si="268"/>
        <v>1</v>
      </c>
      <c r="BY799">
        <f t="shared" si="269"/>
        <v>0</v>
      </c>
      <c r="BZ799">
        <f t="shared" si="270"/>
        <v>1</v>
      </c>
      <c r="CA799">
        <f t="shared" si="271"/>
        <v>1</v>
      </c>
      <c r="CB799">
        <f t="shared" si="272"/>
        <v>1</v>
      </c>
    </row>
    <row r="800" spans="1:80" x14ac:dyDescent="0.35">
      <c r="A800">
        <v>4.5205622999999999</v>
      </c>
      <c r="B800">
        <v>2011</v>
      </c>
      <c r="C800">
        <v>79</v>
      </c>
      <c r="D800">
        <v>0</v>
      </c>
      <c r="E800">
        <v>1</v>
      </c>
      <c r="F800">
        <v>2</v>
      </c>
      <c r="G800">
        <v>1</v>
      </c>
      <c r="H800">
        <v>29185</v>
      </c>
      <c r="I800">
        <v>13</v>
      </c>
      <c r="J800">
        <v>1</v>
      </c>
      <c r="K800">
        <v>149845</v>
      </c>
      <c r="L800">
        <v>1</v>
      </c>
      <c r="M800">
        <v>1</v>
      </c>
      <c r="N800">
        <v>5</v>
      </c>
      <c r="O800">
        <v>41401</v>
      </c>
      <c r="P800">
        <v>41071</v>
      </c>
      <c r="Q800">
        <v>42823</v>
      </c>
      <c r="R800">
        <v>40390</v>
      </c>
      <c r="S800">
        <v>4148</v>
      </c>
      <c r="T800">
        <v>42731</v>
      </c>
      <c r="U800">
        <v>2724</v>
      </c>
      <c r="V800" t="s">
        <v>67</v>
      </c>
      <c r="W800">
        <v>412</v>
      </c>
      <c r="X800">
        <v>5859</v>
      </c>
      <c r="Y800">
        <v>496</v>
      </c>
      <c r="Z800">
        <v>4280</v>
      </c>
      <c r="AA800" t="s">
        <v>83</v>
      </c>
      <c r="AB800" t="s">
        <v>68</v>
      </c>
      <c r="AC800">
        <v>60000</v>
      </c>
      <c r="AD800">
        <v>3768</v>
      </c>
      <c r="AE800">
        <v>3722</v>
      </c>
      <c r="AF800">
        <v>66</v>
      </c>
      <c r="AG800">
        <v>9910</v>
      </c>
      <c r="AH800">
        <v>3607</v>
      </c>
      <c r="AI800">
        <v>46</v>
      </c>
      <c r="AJ800" t="s">
        <v>62</v>
      </c>
      <c r="AK800" t="s">
        <v>62</v>
      </c>
      <c r="AL800" t="s">
        <v>62</v>
      </c>
      <c r="AM800" t="s">
        <v>62</v>
      </c>
      <c r="AN800" t="s">
        <v>62</v>
      </c>
      <c r="AO800" t="s">
        <v>62</v>
      </c>
      <c r="AP800" t="s">
        <v>62</v>
      </c>
      <c r="AQ800" t="s">
        <v>62</v>
      </c>
      <c r="AR800" t="s">
        <v>62</v>
      </c>
      <c r="AS800">
        <v>9</v>
      </c>
      <c r="AT800">
        <v>9</v>
      </c>
      <c r="AU800">
        <v>9</v>
      </c>
      <c r="AV800">
        <v>8</v>
      </c>
      <c r="AW800">
        <v>9</v>
      </c>
      <c r="AX800">
        <v>9</v>
      </c>
      <c r="AY800">
        <v>-99</v>
      </c>
      <c r="AZ800">
        <v>-99</v>
      </c>
      <c r="BA800">
        <v>-99</v>
      </c>
      <c r="BB800">
        <v>-99</v>
      </c>
      <c r="BC800">
        <v>-99</v>
      </c>
      <c r="BD800">
        <v>-99</v>
      </c>
      <c r="BE800">
        <v>-99</v>
      </c>
      <c r="BF800">
        <v>-99</v>
      </c>
      <c r="BG800">
        <v>-99</v>
      </c>
      <c r="BH800">
        <f t="shared" si="252"/>
        <v>9</v>
      </c>
      <c r="BI800" t="str">
        <f t="shared" si="253"/>
        <v/>
      </c>
      <c r="BJ800" t="str">
        <f t="shared" si="254"/>
        <v/>
      </c>
      <c r="BK800" t="str">
        <f t="shared" si="255"/>
        <v/>
      </c>
      <c r="BL800" t="str">
        <f t="shared" si="256"/>
        <v/>
      </c>
      <c r="BM800" t="str">
        <f t="shared" si="257"/>
        <v/>
      </c>
      <c r="BN800" t="str">
        <f t="shared" si="258"/>
        <v/>
      </c>
      <c r="BO800" t="str">
        <f t="shared" si="259"/>
        <v/>
      </c>
      <c r="BP800" t="str">
        <f t="shared" si="260"/>
        <v/>
      </c>
      <c r="BQ800" t="str">
        <f t="shared" si="261"/>
        <v/>
      </c>
      <c r="BR800" t="str">
        <f t="shared" si="262"/>
        <v/>
      </c>
      <c r="BS800" t="str">
        <f t="shared" si="263"/>
        <v/>
      </c>
      <c r="BT800" t="str">
        <f t="shared" si="264"/>
        <v/>
      </c>
      <c r="BU800" t="str">
        <f t="shared" si="265"/>
        <v/>
      </c>
      <c r="BV800" t="str">
        <f t="shared" si="266"/>
        <v/>
      </c>
      <c r="BW800">
        <f t="shared" si="267"/>
        <v>9</v>
      </c>
      <c r="BX800">
        <f t="shared" si="268"/>
        <v>1</v>
      </c>
      <c r="BY800">
        <f t="shared" si="269"/>
        <v>0</v>
      </c>
      <c r="BZ800">
        <f t="shared" si="270"/>
        <v>1</v>
      </c>
      <c r="CA800">
        <f t="shared" si="271"/>
        <v>1</v>
      </c>
      <c r="CB800">
        <f t="shared" si="272"/>
        <v>1</v>
      </c>
    </row>
    <row r="801" spans="1:80" x14ac:dyDescent="0.35">
      <c r="A801">
        <v>4.5922435999999998</v>
      </c>
      <c r="B801">
        <v>2011</v>
      </c>
      <c r="C801">
        <v>79</v>
      </c>
      <c r="D801">
        <v>0</v>
      </c>
      <c r="E801">
        <v>1</v>
      </c>
      <c r="F801">
        <v>1</v>
      </c>
      <c r="G801">
        <v>0</v>
      </c>
      <c r="H801">
        <v>36300</v>
      </c>
      <c r="I801">
        <v>10</v>
      </c>
      <c r="J801">
        <v>4</v>
      </c>
      <c r="K801">
        <v>288841</v>
      </c>
      <c r="L801">
        <v>4</v>
      </c>
      <c r="M801">
        <v>1</v>
      </c>
      <c r="N801">
        <v>6</v>
      </c>
      <c r="O801">
        <v>4280</v>
      </c>
      <c r="P801">
        <v>51881</v>
      </c>
      <c r="Q801">
        <v>53140</v>
      </c>
      <c r="R801">
        <v>78551</v>
      </c>
      <c r="S801">
        <v>5307</v>
      </c>
      <c r="T801">
        <v>5849</v>
      </c>
      <c r="U801">
        <v>486</v>
      </c>
      <c r="V801">
        <v>53540</v>
      </c>
      <c r="W801">
        <v>42731</v>
      </c>
      <c r="X801" t="s">
        <v>61</v>
      </c>
      <c r="Y801" t="s">
        <v>61</v>
      </c>
      <c r="Z801" t="s">
        <v>61</v>
      </c>
      <c r="AA801" t="s">
        <v>61</v>
      </c>
      <c r="AB801" t="s">
        <v>61</v>
      </c>
      <c r="AC801" t="s">
        <v>61</v>
      </c>
      <c r="AD801">
        <v>3768</v>
      </c>
      <c r="AE801">
        <v>311</v>
      </c>
      <c r="AF801">
        <v>8848</v>
      </c>
      <c r="AG801">
        <v>4516</v>
      </c>
      <c r="AH801">
        <v>4311</v>
      </c>
      <c r="AI801">
        <v>966</v>
      </c>
      <c r="AJ801">
        <v>9672</v>
      </c>
      <c r="AK801">
        <v>9604</v>
      </c>
      <c r="AL801" t="s">
        <v>62</v>
      </c>
      <c r="AM801" t="s">
        <v>62</v>
      </c>
      <c r="AN801" t="s">
        <v>62</v>
      </c>
      <c r="AO801" t="s">
        <v>62</v>
      </c>
      <c r="AP801" t="s">
        <v>62</v>
      </c>
      <c r="AQ801" t="s">
        <v>62</v>
      </c>
      <c r="AR801" t="s">
        <v>62</v>
      </c>
      <c r="AS801">
        <v>11</v>
      </c>
      <c r="AT801">
        <v>11</v>
      </c>
      <c r="AU801">
        <v>0</v>
      </c>
      <c r="AV801">
        <v>1</v>
      </c>
      <c r="AW801">
        <v>9</v>
      </c>
      <c r="AX801">
        <v>11</v>
      </c>
      <c r="AY801">
        <v>0</v>
      </c>
      <c r="AZ801">
        <v>0</v>
      </c>
      <c r="BA801">
        <v>-99</v>
      </c>
      <c r="BB801">
        <v>-99</v>
      </c>
      <c r="BC801">
        <v>-99</v>
      </c>
      <c r="BD801">
        <v>-99</v>
      </c>
      <c r="BE801">
        <v>-99</v>
      </c>
      <c r="BF801">
        <v>-99</v>
      </c>
      <c r="BG801">
        <v>-99</v>
      </c>
      <c r="BH801">
        <f t="shared" si="252"/>
        <v>11</v>
      </c>
      <c r="BI801" t="str">
        <f t="shared" si="253"/>
        <v/>
      </c>
      <c r="BJ801" t="str">
        <f t="shared" si="254"/>
        <v/>
      </c>
      <c r="BK801" t="str">
        <f t="shared" si="255"/>
        <v/>
      </c>
      <c r="BL801" t="str">
        <f t="shared" si="256"/>
        <v/>
      </c>
      <c r="BM801" t="str">
        <f t="shared" si="257"/>
        <v/>
      </c>
      <c r="BN801" t="str">
        <f t="shared" si="258"/>
        <v/>
      </c>
      <c r="BO801" t="str">
        <f t="shared" si="259"/>
        <v/>
      </c>
      <c r="BP801" t="str">
        <f t="shared" si="260"/>
        <v/>
      </c>
      <c r="BQ801" t="str">
        <f t="shared" si="261"/>
        <v/>
      </c>
      <c r="BR801" t="str">
        <f t="shared" si="262"/>
        <v/>
      </c>
      <c r="BS801" t="str">
        <f t="shared" si="263"/>
        <v/>
      </c>
      <c r="BT801" t="str">
        <f t="shared" si="264"/>
        <v/>
      </c>
      <c r="BU801" t="str">
        <f t="shared" si="265"/>
        <v/>
      </c>
      <c r="BV801" t="str">
        <f t="shared" si="266"/>
        <v/>
      </c>
      <c r="BW801">
        <f t="shared" si="267"/>
        <v>11</v>
      </c>
      <c r="BX801">
        <f t="shared" si="268"/>
        <v>0</v>
      </c>
      <c r="BY801">
        <f t="shared" si="269"/>
        <v>1</v>
      </c>
      <c r="BZ801">
        <f t="shared" si="270"/>
        <v>0</v>
      </c>
      <c r="CA801">
        <f t="shared" si="271"/>
        <v>0</v>
      </c>
      <c r="CB801">
        <f t="shared" si="272"/>
        <v>1</v>
      </c>
    </row>
    <row r="802" spans="1:80" x14ac:dyDescent="0.35">
      <c r="A802">
        <v>5.8345004999999999</v>
      </c>
      <c r="B802">
        <v>2011</v>
      </c>
      <c r="C802">
        <v>79</v>
      </c>
      <c r="D802">
        <v>0</v>
      </c>
      <c r="E802">
        <v>6</v>
      </c>
      <c r="F802">
        <v>1</v>
      </c>
      <c r="G802">
        <v>0</v>
      </c>
      <c r="H802">
        <v>42025</v>
      </c>
      <c r="I802">
        <v>27</v>
      </c>
      <c r="J802">
        <v>1</v>
      </c>
      <c r="K802">
        <v>1053266</v>
      </c>
      <c r="L802">
        <v>3</v>
      </c>
      <c r="M802">
        <v>3</v>
      </c>
      <c r="N802">
        <v>5</v>
      </c>
      <c r="O802">
        <v>41071</v>
      </c>
      <c r="P802">
        <v>51881</v>
      </c>
      <c r="Q802">
        <v>5184</v>
      </c>
      <c r="R802">
        <v>262</v>
      </c>
      <c r="S802">
        <v>42821</v>
      </c>
      <c r="T802">
        <v>4271</v>
      </c>
      <c r="U802">
        <v>2910</v>
      </c>
      <c r="V802">
        <v>5849</v>
      </c>
      <c r="W802">
        <v>5990</v>
      </c>
      <c r="X802">
        <v>25002</v>
      </c>
      <c r="Y802">
        <v>4019</v>
      </c>
      <c r="Z802">
        <v>4148</v>
      </c>
      <c r="AA802" t="s">
        <v>65</v>
      </c>
      <c r="AB802">
        <v>4280</v>
      </c>
      <c r="AC802">
        <v>41401</v>
      </c>
      <c r="AD802">
        <v>3768</v>
      </c>
      <c r="AE802">
        <v>3722</v>
      </c>
      <c r="AF802">
        <v>66</v>
      </c>
      <c r="AG802">
        <v>9671</v>
      </c>
      <c r="AH802">
        <v>3893</v>
      </c>
      <c r="AI802">
        <v>3606</v>
      </c>
      <c r="AJ802">
        <v>42</v>
      </c>
      <c r="AK802">
        <v>8853</v>
      </c>
      <c r="AL802">
        <v>8856</v>
      </c>
      <c r="AM802" t="s">
        <v>62</v>
      </c>
      <c r="AN802" t="s">
        <v>62</v>
      </c>
      <c r="AO802" t="s">
        <v>62</v>
      </c>
      <c r="AP802" t="s">
        <v>62</v>
      </c>
      <c r="AQ802" t="s">
        <v>62</v>
      </c>
      <c r="AR802" t="s">
        <v>62</v>
      </c>
      <c r="AS802">
        <v>20</v>
      </c>
      <c r="AT802">
        <v>17</v>
      </c>
      <c r="AU802">
        <v>20</v>
      </c>
      <c r="AV802">
        <v>0</v>
      </c>
      <c r="AW802">
        <v>1</v>
      </c>
      <c r="AX802">
        <v>20</v>
      </c>
      <c r="AY802">
        <v>20</v>
      </c>
      <c r="AZ802">
        <v>17</v>
      </c>
      <c r="BA802">
        <v>17</v>
      </c>
      <c r="BB802">
        <v>-99</v>
      </c>
      <c r="BC802">
        <v>-99</v>
      </c>
      <c r="BD802">
        <v>-99</v>
      </c>
      <c r="BE802">
        <v>-99</v>
      </c>
      <c r="BF802">
        <v>-99</v>
      </c>
      <c r="BG802">
        <v>-99</v>
      </c>
      <c r="BH802">
        <f t="shared" si="252"/>
        <v>20</v>
      </c>
      <c r="BI802" t="str">
        <f t="shared" si="253"/>
        <v/>
      </c>
      <c r="BJ802" t="str">
        <f t="shared" si="254"/>
        <v/>
      </c>
      <c r="BK802" t="str">
        <f t="shared" si="255"/>
        <v/>
      </c>
      <c r="BL802" t="str">
        <f t="shared" si="256"/>
        <v/>
      </c>
      <c r="BM802" t="str">
        <f t="shared" si="257"/>
        <v/>
      </c>
      <c r="BN802" t="str">
        <f t="shared" si="258"/>
        <v/>
      </c>
      <c r="BO802" t="str">
        <f t="shared" si="259"/>
        <v/>
      </c>
      <c r="BP802" t="str">
        <f t="shared" si="260"/>
        <v/>
      </c>
      <c r="BQ802" t="str">
        <f t="shared" si="261"/>
        <v/>
      </c>
      <c r="BR802" t="str">
        <f t="shared" si="262"/>
        <v/>
      </c>
      <c r="BS802" t="str">
        <f t="shared" si="263"/>
        <v/>
      </c>
      <c r="BT802" t="str">
        <f t="shared" si="264"/>
        <v/>
      </c>
      <c r="BU802" t="str">
        <f t="shared" si="265"/>
        <v/>
      </c>
      <c r="BV802" t="str">
        <f t="shared" si="266"/>
        <v/>
      </c>
      <c r="BW802">
        <f t="shared" si="267"/>
        <v>20</v>
      </c>
      <c r="BX802">
        <f t="shared" si="268"/>
        <v>1</v>
      </c>
      <c r="BY802">
        <f t="shared" si="269"/>
        <v>0</v>
      </c>
      <c r="BZ802">
        <f t="shared" si="270"/>
        <v>1</v>
      </c>
      <c r="CA802">
        <f t="shared" si="271"/>
        <v>1</v>
      </c>
      <c r="CB802">
        <f t="shared" si="272"/>
        <v>1</v>
      </c>
    </row>
    <row r="803" spans="1:80" x14ac:dyDescent="0.35">
      <c r="A803">
        <v>4.9020580999999996</v>
      </c>
      <c r="B803">
        <v>2006</v>
      </c>
      <c r="C803">
        <v>80</v>
      </c>
      <c r="D803">
        <v>0</v>
      </c>
      <c r="E803">
        <v>2</v>
      </c>
      <c r="F803">
        <v>-9</v>
      </c>
      <c r="G803">
        <v>0</v>
      </c>
      <c r="H803">
        <v>8068</v>
      </c>
      <c r="I803">
        <v>20</v>
      </c>
      <c r="J803">
        <v>-9</v>
      </c>
      <c r="K803">
        <v>343580</v>
      </c>
      <c r="L803">
        <v>3</v>
      </c>
      <c r="M803">
        <v>3</v>
      </c>
      <c r="N803">
        <v>5</v>
      </c>
      <c r="O803">
        <v>41011</v>
      </c>
      <c r="P803">
        <v>4270</v>
      </c>
      <c r="Q803">
        <v>41401</v>
      </c>
      <c r="R803">
        <v>2859</v>
      </c>
      <c r="S803">
        <v>4280</v>
      </c>
      <c r="T803">
        <v>6961</v>
      </c>
      <c r="U803">
        <v>5579</v>
      </c>
      <c r="V803">
        <v>2449</v>
      </c>
      <c r="W803">
        <v>56039</v>
      </c>
      <c r="X803">
        <v>2639</v>
      </c>
      <c r="Y803">
        <v>5781</v>
      </c>
      <c r="Z803">
        <v>4019</v>
      </c>
      <c r="AA803">
        <v>4254</v>
      </c>
      <c r="AB803" t="s">
        <v>61</v>
      </c>
      <c r="AC803" t="s">
        <v>61</v>
      </c>
      <c r="AD803">
        <v>3768</v>
      </c>
      <c r="AE803">
        <v>66</v>
      </c>
      <c r="AF803">
        <v>4131</v>
      </c>
      <c r="AG803">
        <v>4523</v>
      </c>
      <c r="AH803">
        <v>4523</v>
      </c>
      <c r="AI803">
        <v>3606</v>
      </c>
      <c r="AJ803">
        <v>40</v>
      </c>
      <c r="AK803">
        <v>24</v>
      </c>
      <c r="AL803">
        <v>45</v>
      </c>
      <c r="AM803">
        <v>8856</v>
      </c>
      <c r="AN803" t="s">
        <v>62</v>
      </c>
      <c r="AO803" t="s">
        <v>62</v>
      </c>
      <c r="AP803" t="s">
        <v>62</v>
      </c>
      <c r="AQ803" t="s">
        <v>62</v>
      </c>
      <c r="AR803" t="s">
        <v>62</v>
      </c>
      <c r="AS803">
        <v>0</v>
      </c>
      <c r="AT803">
        <v>0</v>
      </c>
      <c r="AU803">
        <v>11</v>
      </c>
      <c r="AV803">
        <v>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-99</v>
      </c>
      <c r="BD803">
        <v>-99</v>
      </c>
      <c r="BE803">
        <v>-99</v>
      </c>
      <c r="BF803">
        <v>-99</v>
      </c>
      <c r="BG803">
        <v>-99</v>
      </c>
      <c r="BH803">
        <f t="shared" si="252"/>
        <v>0</v>
      </c>
      <c r="BI803" t="str">
        <f t="shared" si="253"/>
        <v/>
      </c>
      <c r="BJ803" t="str">
        <f t="shared" si="254"/>
        <v/>
      </c>
      <c r="BK803" t="str">
        <f t="shared" si="255"/>
        <v/>
      </c>
      <c r="BL803" t="str">
        <f t="shared" si="256"/>
        <v/>
      </c>
      <c r="BM803" t="str">
        <f t="shared" si="257"/>
        <v/>
      </c>
      <c r="BN803" t="str">
        <f t="shared" si="258"/>
        <v/>
      </c>
      <c r="BO803" t="str">
        <f t="shared" si="259"/>
        <v/>
      </c>
      <c r="BP803" t="str">
        <f t="shared" si="260"/>
        <v/>
      </c>
      <c r="BQ803" t="str">
        <f t="shared" si="261"/>
        <v/>
      </c>
      <c r="BR803" t="str">
        <f t="shared" si="262"/>
        <v/>
      </c>
      <c r="BS803" t="str">
        <f t="shared" si="263"/>
        <v/>
      </c>
      <c r="BT803" t="str">
        <f t="shared" si="264"/>
        <v/>
      </c>
      <c r="BU803" t="str">
        <f t="shared" si="265"/>
        <v/>
      </c>
      <c r="BV803" t="str">
        <f t="shared" si="266"/>
        <v/>
      </c>
      <c r="BW803">
        <f t="shared" si="267"/>
        <v>0</v>
      </c>
      <c r="BX803">
        <f t="shared" si="268"/>
        <v>1</v>
      </c>
      <c r="BY803">
        <f t="shared" si="269"/>
        <v>0</v>
      </c>
      <c r="BZ803">
        <f t="shared" si="270"/>
        <v>1</v>
      </c>
      <c r="CA803">
        <f t="shared" si="271"/>
        <v>1</v>
      </c>
      <c r="CB803">
        <f t="shared" si="272"/>
        <v>1</v>
      </c>
    </row>
    <row r="804" spans="1:80" x14ac:dyDescent="0.35">
      <c r="A804">
        <v>5.1304252000000004</v>
      </c>
      <c r="B804">
        <v>2009</v>
      </c>
      <c r="C804">
        <v>80</v>
      </c>
      <c r="D804">
        <v>0</v>
      </c>
      <c r="E804">
        <v>1</v>
      </c>
      <c r="F804">
        <v>-9</v>
      </c>
      <c r="G804">
        <v>1</v>
      </c>
      <c r="H804">
        <v>4050</v>
      </c>
      <c r="I804">
        <v>11</v>
      </c>
      <c r="J804">
        <v>1</v>
      </c>
      <c r="K804">
        <v>272422</v>
      </c>
      <c r="L804">
        <v>1</v>
      </c>
      <c r="M804">
        <v>1</v>
      </c>
      <c r="N804">
        <v>5</v>
      </c>
      <c r="O804">
        <v>41091</v>
      </c>
      <c r="P804">
        <v>4280</v>
      </c>
      <c r="Q804">
        <v>4275</v>
      </c>
      <c r="R804" t="s">
        <v>61</v>
      </c>
      <c r="S804" t="s">
        <v>61</v>
      </c>
      <c r="T804" t="s">
        <v>61</v>
      </c>
      <c r="U804" t="s">
        <v>61</v>
      </c>
      <c r="V804" t="s">
        <v>61</v>
      </c>
      <c r="W804" t="s">
        <v>61</v>
      </c>
      <c r="X804" t="s">
        <v>61</v>
      </c>
      <c r="Y804" t="s">
        <v>61</v>
      </c>
      <c r="Z804" t="s">
        <v>61</v>
      </c>
      <c r="AA804" t="s">
        <v>61</v>
      </c>
      <c r="AB804" t="s">
        <v>61</v>
      </c>
      <c r="AC804" t="s">
        <v>61</v>
      </c>
      <c r="AD804">
        <v>3768</v>
      </c>
      <c r="AE804">
        <v>3722</v>
      </c>
      <c r="AF804">
        <v>9960</v>
      </c>
      <c r="AG804">
        <v>9604</v>
      </c>
      <c r="AH804">
        <v>9671</v>
      </c>
      <c r="AI804">
        <v>8856</v>
      </c>
      <c r="AJ804" t="s">
        <v>62</v>
      </c>
      <c r="AK804" t="s">
        <v>62</v>
      </c>
      <c r="AL804" t="s">
        <v>62</v>
      </c>
      <c r="AM804" t="s">
        <v>62</v>
      </c>
      <c r="AN804" t="s">
        <v>62</v>
      </c>
      <c r="AO804" t="s">
        <v>62</v>
      </c>
      <c r="AP804" t="s">
        <v>62</v>
      </c>
      <c r="AQ804" t="s">
        <v>62</v>
      </c>
      <c r="AR804" t="s">
        <v>62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-99</v>
      </c>
      <c r="AZ804">
        <v>-99</v>
      </c>
      <c r="BA804">
        <v>-99</v>
      </c>
      <c r="BB804">
        <v>-99</v>
      </c>
      <c r="BC804">
        <v>-99</v>
      </c>
      <c r="BD804">
        <v>-99</v>
      </c>
      <c r="BE804">
        <v>-99</v>
      </c>
      <c r="BF804">
        <v>-99</v>
      </c>
      <c r="BG804">
        <v>-99</v>
      </c>
      <c r="BH804">
        <f t="shared" si="252"/>
        <v>0</v>
      </c>
      <c r="BI804" t="str">
        <f t="shared" si="253"/>
        <v/>
      </c>
      <c r="BJ804" t="str">
        <f t="shared" si="254"/>
        <v/>
      </c>
      <c r="BK804" t="str">
        <f t="shared" si="255"/>
        <v/>
      </c>
      <c r="BL804" t="str">
        <f t="shared" si="256"/>
        <v/>
      </c>
      <c r="BM804" t="str">
        <f t="shared" si="257"/>
        <v/>
      </c>
      <c r="BN804" t="str">
        <f t="shared" si="258"/>
        <v/>
      </c>
      <c r="BO804" t="str">
        <f t="shared" si="259"/>
        <v/>
      </c>
      <c r="BP804" t="str">
        <f t="shared" si="260"/>
        <v/>
      </c>
      <c r="BQ804" t="str">
        <f t="shared" si="261"/>
        <v/>
      </c>
      <c r="BR804" t="str">
        <f t="shared" si="262"/>
        <v/>
      </c>
      <c r="BS804" t="str">
        <f t="shared" si="263"/>
        <v/>
      </c>
      <c r="BT804" t="str">
        <f t="shared" si="264"/>
        <v/>
      </c>
      <c r="BU804" t="str">
        <f t="shared" si="265"/>
        <v/>
      </c>
      <c r="BV804" t="str">
        <f t="shared" si="266"/>
        <v/>
      </c>
      <c r="BW804">
        <f t="shared" si="267"/>
        <v>0</v>
      </c>
      <c r="BX804">
        <f t="shared" si="268"/>
        <v>0</v>
      </c>
      <c r="BY804">
        <f t="shared" si="269"/>
        <v>0</v>
      </c>
      <c r="BZ804">
        <f t="shared" si="270"/>
        <v>1</v>
      </c>
      <c r="CA804">
        <f t="shared" si="271"/>
        <v>1</v>
      </c>
      <c r="CB804">
        <f t="shared" si="272"/>
        <v>1</v>
      </c>
    </row>
    <row r="805" spans="1:80" x14ac:dyDescent="0.35">
      <c r="A805">
        <v>4.8106878000000002</v>
      </c>
      <c r="B805">
        <v>2009</v>
      </c>
      <c r="C805">
        <v>80</v>
      </c>
      <c r="D805">
        <v>0</v>
      </c>
      <c r="E805">
        <v>1</v>
      </c>
      <c r="F805">
        <v>-9</v>
      </c>
      <c r="G805">
        <v>0</v>
      </c>
      <c r="H805">
        <v>12017</v>
      </c>
      <c r="I805">
        <v>18</v>
      </c>
      <c r="J805">
        <v>1</v>
      </c>
      <c r="K805">
        <v>621192</v>
      </c>
      <c r="L805">
        <v>3</v>
      </c>
      <c r="M805">
        <v>2</v>
      </c>
      <c r="N805">
        <v>6</v>
      </c>
      <c r="O805">
        <v>9971</v>
      </c>
      <c r="P805">
        <v>42841</v>
      </c>
      <c r="Q805">
        <v>4821</v>
      </c>
      <c r="R805">
        <v>99592</v>
      </c>
      <c r="S805">
        <v>5856</v>
      </c>
      <c r="T805">
        <v>389</v>
      </c>
      <c r="U805">
        <v>78552</v>
      </c>
      <c r="V805">
        <v>5185</v>
      </c>
      <c r="W805">
        <v>5070</v>
      </c>
      <c r="X805">
        <v>570</v>
      </c>
      <c r="Y805">
        <v>1124</v>
      </c>
      <c r="Z805">
        <v>53784</v>
      </c>
      <c r="AA805">
        <v>5845</v>
      </c>
      <c r="AB805">
        <v>4275</v>
      </c>
      <c r="AC805">
        <v>78551</v>
      </c>
      <c r="AD805">
        <v>3766</v>
      </c>
      <c r="AE805">
        <v>3479</v>
      </c>
      <c r="AF805">
        <v>9659</v>
      </c>
      <c r="AG805">
        <v>3324</v>
      </c>
      <c r="AH805">
        <v>4523</v>
      </c>
      <c r="AI805">
        <v>4513</v>
      </c>
      <c r="AJ805">
        <v>4443</v>
      </c>
      <c r="AK805">
        <v>3995</v>
      </c>
      <c r="AL805">
        <v>3961</v>
      </c>
      <c r="AM805">
        <v>3764</v>
      </c>
      <c r="AN805">
        <v>8872</v>
      </c>
      <c r="AO805">
        <v>3142</v>
      </c>
      <c r="AP805">
        <v>9672</v>
      </c>
      <c r="AQ805">
        <v>4443</v>
      </c>
      <c r="AR805">
        <v>3768</v>
      </c>
      <c r="AS805">
        <v>0</v>
      </c>
      <c r="AT805">
        <v>3</v>
      </c>
      <c r="AU805">
        <v>3</v>
      </c>
      <c r="AV805">
        <v>5</v>
      </c>
      <c r="AW805">
        <v>68</v>
      </c>
      <c r="AX805">
        <v>68</v>
      </c>
      <c r="AY805">
        <v>82</v>
      </c>
      <c r="AZ805">
        <v>11</v>
      </c>
      <c r="BA805">
        <v>0</v>
      </c>
      <c r="BB805">
        <v>12</v>
      </c>
      <c r="BC805">
        <v>0</v>
      </c>
      <c r="BD805">
        <v>56</v>
      </c>
      <c r="BE805">
        <v>0</v>
      </c>
      <c r="BF805">
        <v>77</v>
      </c>
      <c r="BG805">
        <v>0</v>
      </c>
      <c r="BH805" t="str">
        <f t="shared" si="252"/>
        <v/>
      </c>
      <c r="BI805" t="str">
        <f t="shared" si="253"/>
        <v/>
      </c>
      <c r="BJ805" t="str">
        <f t="shared" si="254"/>
        <v/>
      </c>
      <c r="BK805" t="str">
        <f t="shared" si="255"/>
        <v/>
      </c>
      <c r="BL805" t="str">
        <f t="shared" si="256"/>
        <v/>
      </c>
      <c r="BM805" t="str">
        <f t="shared" si="257"/>
        <v/>
      </c>
      <c r="BN805" t="str">
        <f t="shared" si="258"/>
        <v/>
      </c>
      <c r="BO805" t="str">
        <f t="shared" si="259"/>
        <v/>
      </c>
      <c r="BP805" t="str">
        <f t="shared" si="260"/>
        <v/>
      </c>
      <c r="BQ805" t="str">
        <f t="shared" si="261"/>
        <v/>
      </c>
      <c r="BR805" t="str">
        <f t="shared" si="262"/>
        <v/>
      </c>
      <c r="BS805" t="str">
        <f t="shared" si="263"/>
        <v/>
      </c>
      <c r="BT805" t="str">
        <f t="shared" si="264"/>
        <v/>
      </c>
      <c r="BU805" t="str">
        <f t="shared" si="265"/>
        <v/>
      </c>
      <c r="BV805">
        <f t="shared" si="266"/>
        <v>0</v>
      </c>
      <c r="BW805">
        <f t="shared" si="267"/>
        <v>0</v>
      </c>
      <c r="BX805">
        <f t="shared" si="268"/>
        <v>0</v>
      </c>
      <c r="BY805">
        <f t="shared" si="269"/>
        <v>1</v>
      </c>
      <c r="BZ805">
        <f t="shared" si="270"/>
        <v>0</v>
      </c>
      <c r="CA805">
        <f t="shared" si="271"/>
        <v>0</v>
      </c>
      <c r="CB805">
        <f t="shared" si="272"/>
        <v>0</v>
      </c>
    </row>
    <row r="806" spans="1:80" x14ac:dyDescent="0.35">
      <c r="A806">
        <v>5.4332457999999999</v>
      </c>
      <c r="B806">
        <v>2009</v>
      </c>
      <c r="C806">
        <v>80</v>
      </c>
      <c r="D806">
        <v>0</v>
      </c>
      <c r="E806">
        <v>6</v>
      </c>
      <c r="F806">
        <v>-9</v>
      </c>
      <c r="G806">
        <v>0</v>
      </c>
      <c r="H806">
        <v>27010</v>
      </c>
      <c r="I806">
        <v>3</v>
      </c>
      <c r="J806">
        <v>-9</v>
      </c>
      <c r="K806">
        <v>46066</v>
      </c>
      <c r="L806">
        <v>4</v>
      </c>
      <c r="M806">
        <v>2</v>
      </c>
      <c r="N806">
        <v>1</v>
      </c>
      <c r="O806">
        <v>41400</v>
      </c>
      <c r="P806">
        <v>5856</v>
      </c>
      <c r="Q806">
        <v>40391</v>
      </c>
      <c r="R806">
        <v>4111</v>
      </c>
      <c r="S806">
        <v>4280</v>
      </c>
      <c r="T806">
        <v>42822</v>
      </c>
      <c r="U806">
        <v>42732</v>
      </c>
      <c r="V806">
        <v>4148</v>
      </c>
      <c r="W806">
        <v>2720</v>
      </c>
      <c r="X806">
        <v>412</v>
      </c>
      <c r="Y806">
        <v>2449</v>
      </c>
      <c r="Z806" t="s">
        <v>64</v>
      </c>
      <c r="AA806">
        <v>42731</v>
      </c>
      <c r="AB806" t="s">
        <v>66</v>
      </c>
      <c r="AC806" t="s">
        <v>61</v>
      </c>
      <c r="AD806">
        <v>3768</v>
      </c>
      <c r="AE806">
        <v>8856</v>
      </c>
      <c r="AF806">
        <v>66</v>
      </c>
      <c r="AG806">
        <v>3607</v>
      </c>
      <c r="AH806">
        <v>41</v>
      </c>
      <c r="AI806">
        <v>46</v>
      </c>
      <c r="AJ806">
        <v>3995</v>
      </c>
      <c r="AK806" t="s">
        <v>62</v>
      </c>
      <c r="AL806" t="s">
        <v>62</v>
      </c>
      <c r="AM806" t="s">
        <v>62</v>
      </c>
      <c r="AN806" t="s">
        <v>62</v>
      </c>
      <c r="AO806" t="s">
        <v>62</v>
      </c>
      <c r="AP806" t="s">
        <v>62</v>
      </c>
      <c r="AQ806" t="s">
        <v>62</v>
      </c>
      <c r="AR806" t="s">
        <v>62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-99</v>
      </c>
      <c r="BA806">
        <v>-99</v>
      </c>
      <c r="BB806">
        <v>-99</v>
      </c>
      <c r="BC806">
        <v>-99</v>
      </c>
      <c r="BD806">
        <v>-99</v>
      </c>
      <c r="BE806">
        <v>-99</v>
      </c>
      <c r="BF806">
        <v>-99</v>
      </c>
      <c r="BG806">
        <v>-99</v>
      </c>
      <c r="BH806">
        <f t="shared" si="252"/>
        <v>0</v>
      </c>
      <c r="BI806" t="str">
        <f t="shared" si="253"/>
        <v/>
      </c>
      <c r="BJ806" t="str">
        <f t="shared" si="254"/>
        <v/>
      </c>
      <c r="BK806" t="str">
        <f t="shared" si="255"/>
        <v/>
      </c>
      <c r="BL806" t="str">
        <f t="shared" si="256"/>
        <v/>
      </c>
      <c r="BM806" t="str">
        <f t="shared" si="257"/>
        <v/>
      </c>
      <c r="BN806" t="str">
        <f t="shared" si="258"/>
        <v/>
      </c>
      <c r="BO806" t="str">
        <f t="shared" si="259"/>
        <v/>
      </c>
      <c r="BP806" t="str">
        <f t="shared" si="260"/>
        <v/>
      </c>
      <c r="BQ806" t="str">
        <f t="shared" si="261"/>
        <v/>
      </c>
      <c r="BR806" t="str">
        <f t="shared" si="262"/>
        <v/>
      </c>
      <c r="BS806" t="str">
        <f t="shared" si="263"/>
        <v/>
      </c>
      <c r="BT806" t="str">
        <f t="shared" si="264"/>
        <v/>
      </c>
      <c r="BU806" t="str">
        <f t="shared" si="265"/>
        <v/>
      </c>
      <c r="BV806" t="str">
        <f t="shared" si="266"/>
        <v/>
      </c>
      <c r="BW806">
        <f t="shared" si="267"/>
        <v>0</v>
      </c>
      <c r="BX806">
        <f t="shared" si="268"/>
        <v>1</v>
      </c>
      <c r="BY806">
        <f t="shared" si="269"/>
        <v>0</v>
      </c>
      <c r="BZ806">
        <f t="shared" si="270"/>
        <v>0</v>
      </c>
      <c r="CA806">
        <f t="shared" si="271"/>
        <v>0</v>
      </c>
      <c r="CB806">
        <f t="shared" si="272"/>
        <v>1</v>
      </c>
    </row>
    <row r="807" spans="1:80" x14ac:dyDescent="0.35">
      <c r="A807">
        <v>4.6981218</v>
      </c>
      <c r="B807">
        <v>2009</v>
      </c>
      <c r="C807">
        <v>80</v>
      </c>
      <c r="D807">
        <v>0</v>
      </c>
      <c r="E807">
        <v>1</v>
      </c>
      <c r="F807">
        <v>-9</v>
      </c>
      <c r="G807">
        <v>1</v>
      </c>
      <c r="H807">
        <v>39047</v>
      </c>
      <c r="I807">
        <v>21</v>
      </c>
      <c r="J807">
        <v>-9</v>
      </c>
      <c r="K807">
        <v>454595</v>
      </c>
      <c r="L807">
        <v>4</v>
      </c>
      <c r="M807">
        <v>2</v>
      </c>
      <c r="N807">
        <v>5</v>
      </c>
      <c r="O807">
        <v>41011</v>
      </c>
      <c r="P807">
        <v>4280</v>
      </c>
      <c r="Q807">
        <v>49122</v>
      </c>
      <c r="R807">
        <v>41401</v>
      </c>
      <c r="S807">
        <v>51881</v>
      </c>
      <c r="T807">
        <v>3481</v>
      </c>
      <c r="U807">
        <v>4275</v>
      </c>
      <c r="V807">
        <v>4271</v>
      </c>
      <c r="W807">
        <v>5849</v>
      </c>
      <c r="X807">
        <v>5070</v>
      </c>
      <c r="Y807">
        <v>4254</v>
      </c>
      <c r="Z807">
        <v>2767</v>
      </c>
      <c r="AA807">
        <v>40390</v>
      </c>
      <c r="AB807">
        <v>5859</v>
      </c>
      <c r="AC807">
        <v>486</v>
      </c>
      <c r="AD807">
        <v>3768</v>
      </c>
      <c r="AE807">
        <v>66</v>
      </c>
      <c r="AF807">
        <v>3606</v>
      </c>
      <c r="AG807">
        <v>9671</v>
      </c>
      <c r="AH807">
        <v>9962</v>
      </c>
      <c r="AI807">
        <v>3722</v>
      </c>
      <c r="AJ807">
        <v>8856</v>
      </c>
      <c r="AK807">
        <v>8853</v>
      </c>
      <c r="AL807">
        <v>9604</v>
      </c>
      <c r="AM807">
        <v>3893</v>
      </c>
      <c r="AN807">
        <v>40</v>
      </c>
      <c r="AO807">
        <v>45</v>
      </c>
      <c r="AP807">
        <v>24</v>
      </c>
      <c r="AQ807" t="s">
        <v>62</v>
      </c>
      <c r="AR807" t="s">
        <v>62</v>
      </c>
      <c r="AS807">
        <v>1</v>
      </c>
      <c r="AT807">
        <v>-99</v>
      </c>
      <c r="AU807">
        <v>-99</v>
      </c>
      <c r="AV807">
        <v>-99</v>
      </c>
      <c r="AW807">
        <v>-99</v>
      </c>
      <c r="AX807">
        <v>-99</v>
      </c>
      <c r="AY807">
        <v>-99</v>
      </c>
      <c r="AZ807">
        <v>-99</v>
      </c>
      <c r="BA807">
        <v>-99</v>
      </c>
      <c r="BB807">
        <v>-99</v>
      </c>
      <c r="BC807">
        <v>-99</v>
      </c>
      <c r="BD807">
        <v>-99</v>
      </c>
      <c r="BE807">
        <v>-99</v>
      </c>
      <c r="BF807">
        <v>-99</v>
      </c>
      <c r="BG807">
        <v>-99</v>
      </c>
      <c r="BH807">
        <f t="shared" si="252"/>
        <v>1</v>
      </c>
      <c r="BI807" t="str">
        <f t="shared" si="253"/>
        <v/>
      </c>
      <c r="BJ807" t="str">
        <f t="shared" si="254"/>
        <v/>
      </c>
      <c r="BK807" t="str">
        <f t="shared" si="255"/>
        <v/>
      </c>
      <c r="BL807" t="str">
        <f t="shared" si="256"/>
        <v/>
      </c>
      <c r="BM807" t="str">
        <f t="shared" si="257"/>
        <v/>
      </c>
      <c r="BN807" t="str">
        <f t="shared" si="258"/>
        <v/>
      </c>
      <c r="BO807" t="str">
        <f t="shared" si="259"/>
        <v/>
      </c>
      <c r="BP807" t="str">
        <f t="shared" si="260"/>
        <v/>
      </c>
      <c r="BQ807" t="str">
        <f t="shared" si="261"/>
        <v/>
      </c>
      <c r="BR807" t="str">
        <f t="shared" si="262"/>
        <v/>
      </c>
      <c r="BS807" t="str">
        <f t="shared" si="263"/>
        <v/>
      </c>
      <c r="BT807" t="str">
        <f t="shared" si="264"/>
        <v/>
      </c>
      <c r="BU807" t="str">
        <f t="shared" si="265"/>
        <v/>
      </c>
      <c r="BV807" t="str">
        <f t="shared" si="266"/>
        <v/>
      </c>
      <c r="BW807">
        <f t="shared" si="267"/>
        <v>1</v>
      </c>
      <c r="BX807">
        <f t="shared" si="268"/>
        <v>1</v>
      </c>
      <c r="BY807">
        <f t="shared" si="269"/>
        <v>0</v>
      </c>
      <c r="BZ807">
        <f t="shared" si="270"/>
        <v>1</v>
      </c>
      <c r="CA807">
        <f t="shared" si="271"/>
        <v>1</v>
      </c>
      <c r="CB807">
        <f t="shared" si="272"/>
        <v>1</v>
      </c>
    </row>
    <row r="808" spans="1:80" x14ac:dyDescent="0.35">
      <c r="A808">
        <v>3.8217538000000002</v>
      </c>
      <c r="B808">
        <v>2009</v>
      </c>
      <c r="C808">
        <v>80</v>
      </c>
      <c r="D808">
        <v>1</v>
      </c>
      <c r="E808">
        <v>1</v>
      </c>
      <c r="F808">
        <v>3</v>
      </c>
      <c r="G808">
        <v>1</v>
      </c>
      <c r="H808">
        <v>42010</v>
      </c>
      <c r="I808">
        <v>6</v>
      </c>
      <c r="J808">
        <v>1</v>
      </c>
      <c r="K808">
        <v>125220</v>
      </c>
      <c r="L808">
        <v>2</v>
      </c>
      <c r="M808">
        <v>2</v>
      </c>
      <c r="N808">
        <v>20</v>
      </c>
      <c r="O808">
        <v>41041</v>
      </c>
      <c r="P808">
        <v>41401</v>
      </c>
      <c r="Q808">
        <v>2724</v>
      </c>
      <c r="R808" t="s">
        <v>76</v>
      </c>
      <c r="S808" t="s">
        <v>65</v>
      </c>
      <c r="T808">
        <v>4019</v>
      </c>
      <c r="U808" t="s">
        <v>61</v>
      </c>
      <c r="V808" t="s">
        <v>61</v>
      </c>
      <c r="W808" t="s">
        <v>61</v>
      </c>
      <c r="X808" t="s">
        <v>61</v>
      </c>
      <c r="Y808" t="s">
        <v>61</v>
      </c>
      <c r="Z808" t="s">
        <v>61</v>
      </c>
      <c r="AA808" t="s">
        <v>61</v>
      </c>
      <c r="AB808" t="s">
        <v>61</v>
      </c>
      <c r="AC808" t="s">
        <v>61</v>
      </c>
      <c r="AD808">
        <v>66</v>
      </c>
      <c r="AE808">
        <v>3768</v>
      </c>
      <c r="AF808">
        <v>46</v>
      </c>
      <c r="AG808">
        <v>3607</v>
      </c>
      <c r="AH808">
        <v>40</v>
      </c>
      <c r="AI808">
        <v>3722</v>
      </c>
      <c r="AJ808">
        <v>8853</v>
      </c>
      <c r="AK808">
        <v>66</v>
      </c>
      <c r="AL808">
        <v>3607</v>
      </c>
      <c r="AM808">
        <v>40</v>
      </c>
      <c r="AN808">
        <v>45</v>
      </c>
      <c r="AO808">
        <v>3722</v>
      </c>
      <c r="AP808" t="s">
        <v>62</v>
      </c>
      <c r="AQ808" t="s">
        <v>62</v>
      </c>
      <c r="AR808" t="s">
        <v>62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-99</v>
      </c>
      <c r="BF808">
        <v>-99</v>
      </c>
      <c r="BG808">
        <v>-99</v>
      </c>
      <c r="BH808" t="str">
        <f t="shared" si="252"/>
        <v/>
      </c>
      <c r="BI808">
        <f t="shared" si="253"/>
        <v>1</v>
      </c>
      <c r="BJ808" t="str">
        <f t="shared" si="254"/>
        <v/>
      </c>
      <c r="BK808" t="str">
        <f t="shared" si="255"/>
        <v/>
      </c>
      <c r="BL808" t="str">
        <f t="shared" si="256"/>
        <v/>
      </c>
      <c r="BM808" t="str">
        <f t="shared" si="257"/>
        <v/>
      </c>
      <c r="BN808" t="str">
        <f t="shared" si="258"/>
        <v/>
      </c>
      <c r="BO808" t="str">
        <f t="shared" si="259"/>
        <v/>
      </c>
      <c r="BP808" t="str">
        <f t="shared" si="260"/>
        <v/>
      </c>
      <c r="BQ808" t="str">
        <f t="shared" si="261"/>
        <v/>
      </c>
      <c r="BR808" t="str">
        <f t="shared" si="262"/>
        <v/>
      </c>
      <c r="BS808" t="str">
        <f t="shared" si="263"/>
        <v/>
      </c>
      <c r="BT808" t="str">
        <f t="shared" si="264"/>
        <v/>
      </c>
      <c r="BU808" t="str">
        <f t="shared" si="265"/>
        <v/>
      </c>
      <c r="BV808" t="str">
        <f t="shared" si="266"/>
        <v/>
      </c>
      <c r="BW808">
        <f t="shared" si="267"/>
        <v>1</v>
      </c>
      <c r="BX808">
        <f t="shared" si="268"/>
        <v>2</v>
      </c>
      <c r="BY808">
        <f t="shared" si="269"/>
        <v>0</v>
      </c>
      <c r="BZ808">
        <f t="shared" si="270"/>
        <v>1</v>
      </c>
      <c r="CA808">
        <f t="shared" si="271"/>
        <v>1</v>
      </c>
      <c r="CB808">
        <f t="shared" si="272"/>
        <v>0</v>
      </c>
    </row>
    <row r="809" spans="1:80" x14ac:dyDescent="0.35">
      <c r="A809">
        <v>4.6257744000000001</v>
      </c>
      <c r="B809">
        <v>2010</v>
      </c>
      <c r="C809">
        <v>80</v>
      </c>
      <c r="D809">
        <v>1</v>
      </c>
      <c r="E809">
        <v>1</v>
      </c>
      <c r="F809">
        <v>-8</v>
      </c>
      <c r="G809">
        <v>1</v>
      </c>
      <c r="H809">
        <v>35008</v>
      </c>
      <c r="I809">
        <v>1</v>
      </c>
      <c r="J809">
        <v>3</v>
      </c>
      <c r="K809">
        <v>103146</v>
      </c>
      <c r="L809">
        <v>1</v>
      </c>
      <c r="M809">
        <v>3</v>
      </c>
      <c r="N809">
        <v>20</v>
      </c>
      <c r="O809">
        <v>42823</v>
      </c>
      <c r="P809">
        <v>99672</v>
      </c>
      <c r="Q809">
        <v>41401</v>
      </c>
      <c r="R809">
        <v>5859</v>
      </c>
      <c r="S809">
        <v>4148</v>
      </c>
      <c r="T809">
        <v>2768</v>
      </c>
      <c r="U809">
        <v>496</v>
      </c>
      <c r="V809">
        <v>4168</v>
      </c>
      <c r="W809">
        <v>2859</v>
      </c>
      <c r="X809">
        <v>515</v>
      </c>
      <c r="Y809">
        <v>43310</v>
      </c>
      <c r="Z809">
        <v>78057</v>
      </c>
      <c r="AA809">
        <v>4280</v>
      </c>
      <c r="AB809">
        <v>412</v>
      </c>
      <c r="AC809" t="s">
        <v>64</v>
      </c>
      <c r="AD809">
        <v>3768</v>
      </c>
      <c r="AE809">
        <v>3722</v>
      </c>
      <c r="AF809">
        <v>66</v>
      </c>
      <c r="AG809">
        <v>3607</v>
      </c>
      <c r="AH809">
        <v>8856</v>
      </c>
      <c r="AI809">
        <v>3959</v>
      </c>
      <c r="AJ809">
        <v>42</v>
      </c>
      <c r="AK809">
        <v>44</v>
      </c>
      <c r="AL809">
        <v>48</v>
      </c>
      <c r="AM809" t="s">
        <v>62</v>
      </c>
      <c r="AN809" t="s">
        <v>62</v>
      </c>
      <c r="AO809" t="s">
        <v>62</v>
      </c>
      <c r="AP809" t="s">
        <v>62</v>
      </c>
      <c r="AQ809" t="s">
        <v>62</v>
      </c>
      <c r="AR809" t="s">
        <v>62</v>
      </c>
      <c r="AS809">
        <v>2</v>
      </c>
      <c r="AT809">
        <v>2</v>
      </c>
      <c r="AU809">
        <v>2</v>
      </c>
      <c r="AV809">
        <v>2</v>
      </c>
      <c r="AW809">
        <v>2</v>
      </c>
      <c r="AX809">
        <v>2</v>
      </c>
      <c r="AY809">
        <v>2</v>
      </c>
      <c r="AZ809">
        <v>2</v>
      </c>
      <c r="BA809">
        <v>2</v>
      </c>
      <c r="BB809">
        <v>-99</v>
      </c>
      <c r="BC809">
        <v>-99</v>
      </c>
      <c r="BD809">
        <v>-99</v>
      </c>
      <c r="BE809">
        <v>-99</v>
      </c>
      <c r="BF809">
        <v>-99</v>
      </c>
      <c r="BG809">
        <v>-99</v>
      </c>
      <c r="BH809">
        <f t="shared" si="252"/>
        <v>2</v>
      </c>
      <c r="BI809" t="str">
        <f t="shared" si="253"/>
        <v/>
      </c>
      <c r="BJ809" t="str">
        <f t="shared" si="254"/>
        <v/>
      </c>
      <c r="BK809" t="str">
        <f t="shared" si="255"/>
        <v/>
      </c>
      <c r="BL809" t="str">
        <f t="shared" si="256"/>
        <v/>
      </c>
      <c r="BM809" t="str">
        <f t="shared" si="257"/>
        <v/>
      </c>
      <c r="BN809" t="str">
        <f t="shared" si="258"/>
        <v/>
      </c>
      <c r="BO809" t="str">
        <f t="shared" si="259"/>
        <v/>
      </c>
      <c r="BP809" t="str">
        <f t="shared" si="260"/>
        <v/>
      </c>
      <c r="BQ809" t="str">
        <f t="shared" si="261"/>
        <v/>
      </c>
      <c r="BR809" t="str">
        <f t="shared" si="262"/>
        <v/>
      </c>
      <c r="BS809" t="str">
        <f t="shared" si="263"/>
        <v/>
      </c>
      <c r="BT809" t="str">
        <f t="shared" si="264"/>
        <v/>
      </c>
      <c r="BU809" t="str">
        <f t="shared" si="265"/>
        <v/>
      </c>
      <c r="BV809" t="str">
        <f t="shared" si="266"/>
        <v/>
      </c>
      <c r="BW809">
        <f t="shared" si="267"/>
        <v>2</v>
      </c>
      <c r="BX809">
        <f t="shared" si="268"/>
        <v>1</v>
      </c>
      <c r="BY809">
        <f t="shared" si="269"/>
        <v>0</v>
      </c>
      <c r="BZ809">
        <f t="shared" si="270"/>
        <v>0</v>
      </c>
      <c r="CA809">
        <f t="shared" si="271"/>
        <v>0</v>
      </c>
      <c r="CB809">
        <f t="shared" si="272"/>
        <v>1</v>
      </c>
    </row>
    <row r="810" spans="1:80" x14ac:dyDescent="0.35">
      <c r="A810">
        <v>5.4700958999999996</v>
      </c>
      <c r="B810">
        <v>2010</v>
      </c>
      <c r="C810">
        <v>80</v>
      </c>
      <c r="D810">
        <v>0</v>
      </c>
      <c r="E810">
        <v>1</v>
      </c>
      <c r="F810">
        <v>1</v>
      </c>
      <c r="G810">
        <v>0</v>
      </c>
      <c r="H810">
        <v>36300</v>
      </c>
      <c r="I810">
        <v>17</v>
      </c>
      <c r="J810">
        <v>1</v>
      </c>
      <c r="K810">
        <v>305506</v>
      </c>
      <c r="L810">
        <v>4</v>
      </c>
      <c r="M810">
        <v>2</v>
      </c>
      <c r="N810">
        <v>5</v>
      </c>
      <c r="O810">
        <v>4270</v>
      </c>
      <c r="P810">
        <v>5856</v>
      </c>
      <c r="Q810">
        <v>41071</v>
      </c>
      <c r="R810">
        <v>2866</v>
      </c>
      <c r="S810">
        <v>389</v>
      </c>
      <c r="T810">
        <v>78551</v>
      </c>
      <c r="U810">
        <v>514</v>
      </c>
      <c r="V810">
        <v>42823</v>
      </c>
      <c r="W810">
        <v>3970</v>
      </c>
      <c r="X810">
        <v>99591</v>
      </c>
      <c r="Y810">
        <v>4254</v>
      </c>
      <c r="Z810">
        <v>45385</v>
      </c>
      <c r="AA810">
        <v>2762</v>
      </c>
      <c r="AB810">
        <v>4240</v>
      </c>
      <c r="AC810">
        <v>4275</v>
      </c>
      <c r="AD810">
        <v>3768</v>
      </c>
      <c r="AE810">
        <v>8863</v>
      </c>
      <c r="AF810">
        <v>3995</v>
      </c>
      <c r="AG810">
        <v>3893</v>
      </c>
      <c r="AH810">
        <v>9960</v>
      </c>
      <c r="AI810" t="s">
        <v>62</v>
      </c>
      <c r="AJ810" t="s">
        <v>62</v>
      </c>
      <c r="AK810" t="s">
        <v>62</v>
      </c>
      <c r="AL810" t="s">
        <v>62</v>
      </c>
      <c r="AM810" t="s">
        <v>62</v>
      </c>
      <c r="AN810" t="s">
        <v>62</v>
      </c>
      <c r="AO810" t="s">
        <v>62</v>
      </c>
      <c r="AP810" t="s">
        <v>62</v>
      </c>
      <c r="AQ810" t="s">
        <v>62</v>
      </c>
      <c r="AR810" t="s">
        <v>62</v>
      </c>
      <c r="AS810">
        <v>2</v>
      </c>
      <c r="AT810">
        <v>1</v>
      </c>
      <c r="AU810">
        <v>1</v>
      </c>
      <c r="AV810">
        <v>1</v>
      </c>
      <c r="AW810">
        <v>2</v>
      </c>
      <c r="AX810">
        <v>-99</v>
      </c>
      <c r="AY810">
        <v>-99</v>
      </c>
      <c r="AZ810">
        <v>-99</v>
      </c>
      <c r="BA810">
        <v>-99</v>
      </c>
      <c r="BB810">
        <v>-99</v>
      </c>
      <c r="BC810">
        <v>-99</v>
      </c>
      <c r="BD810">
        <v>-99</v>
      </c>
      <c r="BE810">
        <v>-99</v>
      </c>
      <c r="BF810">
        <v>-99</v>
      </c>
      <c r="BG810">
        <v>-99</v>
      </c>
      <c r="BH810">
        <f t="shared" si="252"/>
        <v>2</v>
      </c>
      <c r="BI810" t="str">
        <f t="shared" si="253"/>
        <v/>
      </c>
      <c r="BJ810" t="str">
        <f t="shared" si="254"/>
        <v/>
      </c>
      <c r="BK810" t="str">
        <f t="shared" si="255"/>
        <v/>
      </c>
      <c r="BL810" t="str">
        <f t="shared" si="256"/>
        <v/>
      </c>
      <c r="BM810" t="str">
        <f t="shared" si="257"/>
        <v/>
      </c>
      <c r="BN810" t="str">
        <f t="shared" si="258"/>
        <v/>
      </c>
      <c r="BO810" t="str">
        <f t="shared" si="259"/>
        <v/>
      </c>
      <c r="BP810" t="str">
        <f t="shared" si="260"/>
        <v/>
      </c>
      <c r="BQ810" t="str">
        <f t="shared" si="261"/>
        <v/>
      </c>
      <c r="BR810" t="str">
        <f t="shared" si="262"/>
        <v/>
      </c>
      <c r="BS810" t="str">
        <f t="shared" si="263"/>
        <v/>
      </c>
      <c r="BT810" t="str">
        <f t="shared" si="264"/>
        <v/>
      </c>
      <c r="BU810" t="str">
        <f t="shared" si="265"/>
        <v/>
      </c>
      <c r="BV810" t="str">
        <f t="shared" si="266"/>
        <v/>
      </c>
      <c r="BW810">
        <f t="shared" si="267"/>
        <v>2</v>
      </c>
      <c r="BX810">
        <f t="shared" si="268"/>
        <v>0</v>
      </c>
      <c r="BY810">
        <f t="shared" si="269"/>
        <v>1</v>
      </c>
      <c r="BZ810">
        <f t="shared" si="270"/>
        <v>1</v>
      </c>
      <c r="CA810">
        <f t="shared" si="271"/>
        <v>1</v>
      </c>
      <c r="CB810">
        <f t="shared" si="272"/>
        <v>0</v>
      </c>
    </row>
    <row r="811" spans="1:80" x14ac:dyDescent="0.35">
      <c r="A811">
        <v>5.1950630000000002</v>
      </c>
      <c r="B811">
        <v>2010</v>
      </c>
      <c r="C811">
        <v>80</v>
      </c>
      <c r="D811">
        <v>0</v>
      </c>
      <c r="E811">
        <v>1</v>
      </c>
      <c r="F811">
        <v>-9</v>
      </c>
      <c r="G811">
        <v>0</v>
      </c>
      <c r="H811">
        <v>39079</v>
      </c>
      <c r="I811">
        <v>12</v>
      </c>
      <c r="J811">
        <v>-9</v>
      </c>
      <c r="K811">
        <v>148576</v>
      </c>
      <c r="L811">
        <v>3</v>
      </c>
      <c r="M811">
        <v>2</v>
      </c>
      <c r="N811">
        <v>6</v>
      </c>
      <c r="O811">
        <v>42291</v>
      </c>
      <c r="P811">
        <v>78551</v>
      </c>
      <c r="Q811">
        <v>5849</v>
      </c>
      <c r="R811">
        <v>570</v>
      </c>
      <c r="S811">
        <v>34982</v>
      </c>
      <c r="T811" t="s">
        <v>81</v>
      </c>
      <c r="U811">
        <v>20280</v>
      </c>
      <c r="V811">
        <v>4280</v>
      </c>
      <c r="W811">
        <v>4275</v>
      </c>
      <c r="X811">
        <v>4271</v>
      </c>
      <c r="Y811">
        <v>4254</v>
      </c>
      <c r="Z811">
        <v>2762</v>
      </c>
      <c r="AA811">
        <v>2875</v>
      </c>
      <c r="AB811">
        <v>2869</v>
      </c>
      <c r="AC811">
        <v>78609</v>
      </c>
      <c r="AD811">
        <v>3768</v>
      </c>
      <c r="AE811">
        <v>3725</v>
      </c>
      <c r="AF811">
        <v>3721</v>
      </c>
      <c r="AG811">
        <v>8964</v>
      </c>
      <c r="AH811">
        <v>8968</v>
      </c>
      <c r="AI811">
        <v>9604</v>
      </c>
      <c r="AJ811">
        <v>9962</v>
      </c>
      <c r="AK811">
        <v>3995</v>
      </c>
      <c r="AL811">
        <v>9672</v>
      </c>
      <c r="AM811">
        <v>9904</v>
      </c>
      <c r="AN811">
        <v>9905</v>
      </c>
      <c r="AO811" t="s">
        <v>62</v>
      </c>
      <c r="AP811" t="s">
        <v>62</v>
      </c>
      <c r="AQ811" t="s">
        <v>62</v>
      </c>
      <c r="AR811" t="s">
        <v>62</v>
      </c>
      <c r="AS811">
        <v>2</v>
      </c>
      <c r="AT811">
        <v>2</v>
      </c>
      <c r="AU811">
        <v>2</v>
      </c>
      <c r="AV811">
        <v>4</v>
      </c>
      <c r="AW811">
        <v>4</v>
      </c>
      <c r="AX811">
        <v>2</v>
      </c>
      <c r="AY811">
        <v>3</v>
      </c>
      <c r="AZ811">
        <v>4</v>
      </c>
      <c r="BA811">
        <v>2</v>
      </c>
      <c r="BB811">
        <v>4</v>
      </c>
      <c r="BC811">
        <v>4</v>
      </c>
      <c r="BD811">
        <v>-99</v>
      </c>
      <c r="BE811">
        <v>-99</v>
      </c>
      <c r="BF811">
        <v>-99</v>
      </c>
      <c r="BG811">
        <v>-99</v>
      </c>
      <c r="BH811">
        <f t="shared" si="252"/>
        <v>2</v>
      </c>
      <c r="BI811" t="str">
        <f t="shared" si="253"/>
        <v/>
      </c>
      <c r="BJ811" t="str">
        <f t="shared" si="254"/>
        <v/>
      </c>
      <c r="BK811" t="str">
        <f t="shared" si="255"/>
        <v/>
      </c>
      <c r="BL811" t="str">
        <f t="shared" si="256"/>
        <v/>
      </c>
      <c r="BM811" t="str">
        <f t="shared" si="257"/>
        <v/>
      </c>
      <c r="BN811" t="str">
        <f t="shared" si="258"/>
        <v/>
      </c>
      <c r="BO811" t="str">
        <f t="shared" si="259"/>
        <v/>
      </c>
      <c r="BP811" t="str">
        <f t="shared" si="260"/>
        <v/>
      </c>
      <c r="BQ811" t="str">
        <f t="shared" si="261"/>
        <v/>
      </c>
      <c r="BR811" t="str">
        <f t="shared" si="262"/>
        <v/>
      </c>
      <c r="BS811" t="str">
        <f t="shared" si="263"/>
        <v/>
      </c>
      <c r="BT811" t="str">
        <f t="shared" si="264"/>
        <v/>
      </c>
      <c r="BU811" t="str">
        <f t="shared" si="265"/>
        <v/>
      </c>
      <c r="BV811" t="str">
        <f t="shared" si="266"/>
        <v/>
      </c>
      <c r="BW811">
        <f t="shared" si="267"/>
        <v>2</v>
      </c>
      <c r="BX811">
        <f t="shared" si="268"/>
        <v>0</v>
      </c>
      <c r="BY811">
        <f t="shared" si="269"/>
        <v>1</v>
      </c>
      <c r="BZ811">
        <f t="shared" si="270"/>
        <v>0</v>
      </c>
      <c r="CA811">
        <f t="shared" si="271"/>
        <v>0</v>
      </c>
      <c r="CB811">
        <f t="shared" si="272"/>
        <v>1</v>
      </c>
    </row>
    <row r="812" spans="1:80" x14ac:dyDescent="0.35">
      <c r="A812">
        <v>5.4700958999999996</v>
      </c>
      <c r="B812">
        <v>2010</v>
      </c>
      <c r="C812">
        <v>80</v>
      </c>
      <c r="D812">
        <v>0</v>
      </c>
      <c r="E812">
        <v>1</v>
      </c>
      <c r="F812">
        <v>2</v>
      </c>
      <c r="G812">
        <v>0</v>
      </c>
      <c r="H812">
        <v>42038</v>
      </c>
      <c r="I812">
        <v>6</v>
      </c>
      <c r="J812">
        <v>4</v>
      </c>
      <c r="K812">
        <v>379449</v>
      </c>
      <c r="L812">
        <v>3</v>
      </c>
      <c r="M812">
        <v>1</v>
      </c>
      <c r="N812">
        <v>1</v>
      </c>
      <c r="O812">
        <v>41400</v>
      </c>
      <c r="P812">
        <v>41410</v>
      </c>
      <c r="Q812">
        <v>417</v>
      </c>
      <c r="R812">
        <v>42820</v>
      </c>
      <c r="S812">
        <v>4280</v>
      </c>
      <c r="T812">
        <v>5990</v>
      </c>
      <c r="U812">
        <v>99812</v>
      </c>
      <c r="V812">
        <v>4111</v>
      </c>
      <c r="W812">
        <v>25000</v>
      </c>
      <c r="X812">
        <v>4142</v>
      </c>
      <c r="Y812" t="s">
        <v>64</v>
      </c>
      <c r="Z812">
        <v>53081</v>
      </c>
      <c r="AA812">
        <v>4019</v>
      </c>
      <c r="AB812">
        <v>60001</v>
      </c>
      <c r="AC812">
        <v>78820</v>
      </c>
      <c r="AD812">
        <v>3768</v>
      </c>
      <c r="AE812">
        <v>3721</v>
      </c>
      <c r="AF812">
        <v>66</v>
      </c>
      <c r="AG812">
        <v>3607</v>
      </c>
      <c r="AH812">
        <v>40</v>
      </c>
      <c r="AI812">
        <v>45</v>
      </c>
      <c r="AJ812">
        <v>8856</v>
      </c>
      <c r="AK812" t="s">
        <v>62</v>
      </c>
      <c r="AL812" t="s">
        <v>62</v>
      </c>
      <c r="AM812" t="s">
        <v>62</v>
      </c>
      <c r="AN812" t="s">
        <v>62</v>
      </c>
      <c r="AO812" t="s">
        <v>62</v>
      </c>
      <c r="AP812" t="s">
        <v>62</v>
      </c>
      <c r="AQ812" t="s">
        <v>62</v>
      </c>
      <c r="AR812" t="s">
        <v>62</v>
      </c>
      <c r="AS812">
        <v>2</v>
      </c>
      <c r="AT812">
        <v>2</v>
      </c>
      <c r="AU812">
        <v>2</v>
      </c>
      <c r="AV812">
        <v>2</v>
      </c>
      <c r="AW812">
        <v>2</v>
      </c>
      <c r="AX812">
        <v>2</v>
      </c>
      <c r="AY812">
        <v>2</v>
      </c>
      <c r="AZ812">
        <v>-99</v>
      </c>
      <c r="BA812">
        <v>-99</v>
      </c>
      <c r="BB812">
        <v>-99</v>
      </c>
      <c r="BC812">
        <v>-99</v>
      </c>
      <c r="BD812">
        <v>-99</v>
      </c>
      <c r="BE812">
        <v>-99</v>
      </c>
      <c r="BF812">
        <v>-99</v>
      </c>
      <c r="BG812">
        <v>-99</v>
      </c>
      <c r="BH812">
        <f t="shared" si="252"/>
        <v>2</v>
      </c>
      <c r="BI812" t="str">
        <f t="shared" si="253"/>
        <v/>
      </c>
      <c r="BJ812" t="str">
        <f t="shared" si="254"/>
        <v/>
      </c>
      <c r="BK812" t="str">
        <f t="shared" si="255"/>
        <v/>
      </c>
      <c r="BL812" t="str">
        <f t="shared" si="256"/>
        <v/>
      </c>
      <c r="BM812" t="str">
        <f t="shared" si="257"/>
        <v/>
      </c>
      <c r="BN812" t="str">
        <f t="shared" si="258"/>
        <v/>
      </c>
      <c r="BO812" t="str">
        <f t="shared" si="259"/>
        <v/>
      </c>
      <c r="BP812" t="str">
        <f t="shared" si="260"/>
        <v/>
      </c>
      <c r="BQ812" t="str">
        <f t="shared" si="261"/>
        <v/>
      </c>
      <c r="BR812" t="str">
        <f t="shared" si="262"/>
        <v/>
      </c>
      <c r="BS812" t="str">
        <f t="shared" si="263"/>
        <v/>
      </c>
      <c r="BT812" t="str">
        <f t="shared" si="264"/>
        <v/>
      </c>
      <c r="BU812" t="str">
        <f t="shared" si="265"/>
        <v/>
      </c>
      <c r="BV812" t="str">
        <f t="shared" si="266"/>
        <v/>
      </c>
      <c r="BW812">
        <f t="shared" si="267"/>
        <v>2</v>
      </c>
      <c r="BX812">
        <f t="shared" si="268"/>
        <v>1</v>
      </c>
      <c r="BY812">
        <f t="shared" si="269"/>
        <v>0</v>
      </c>
      <c r="BZ812">
        <f t="shared" si="270"/>
        <v>0</v>
      </c>
      <c r="CA812">
        <f t="shared" si="271"/>
        <v>0</v>
      </c>
      <c r="CB812">
        <f t="shared" si="272"/>
        <v>1</v>
      </c>
    </row>
    <row r="813" spans="1:80" x14ac:dyDescent="0.35">
      <c r="A813">
        <v>5.3693093999999997</v>
      </c>
      <c r="B813">
        <v>2010</v>
      </c>
      <c r="C813">
        <v>80</v>
      </c>
      <c r="D813">
        <v>0</v>
      </c>
      <c r="E813">
        <v>1</v>
      </c>
      <c r="F813">
        <v>-9</v>
      </c>
      <c r="G813">
        <v>0</v>
      </c>
      <c r="H813">
        <v>47045</v>
      </c>
      <c r="I813">
        <v>10</v>
      </c>
      <c r="J813">
        <v>1</v>
      </c>
      <c r="K813">
        <v>105440</v>
      </c>
      <c r="L813">
        <v>1</v>
      </c>
      <c r="M813">
        <v>1</v>
      </c>
      <c r="N813">
        <v>6</v>
      </c>
      <c r="O813">
        <v>4241</v>
      </c>
      <c r="P813">
        <v>51881</v>
      </c>
      <c r="Q813">
        <v>41071</v>
      </c>
      <c r="R813">
        <v>5856</v>
      </c>
      <c r="S813">
        <v>42823</v>
      </c>
      <c r="T813">
        <v>78551</v>
      </c>
      <c r="U813">
        <v>5070</v>
      </c>
      <c r="V813">
        <v>4275</v>
      </c>
      <c r="W813">
        <v>40391</v>
      </c>
      <c r="X813">
        <v>40391</v>
      </c>
      <c r="Y813">
        <v>99931</v>
      </c>
      <c r="Z813">
        <v>28319</v>
      </c>
      <c r="AA813">
        <v>7907</v>
      </c>
      <c r="AB813">
        <v>4280</v>
      </c>
      <c r="AC813">
        <v>25000</v>
      </c>
      <c r="AD813">
        <v>3768</v>
      </c>
      <c r="AE813">
        <v>3722</v>
      </c>
      <c r="AF813">
        <v>3596</v>
      </c>
      <c r="AG813">
        <v>9604</v>
      </c>
      <c r="AH813">
        <v>9672</v>
      </c>
      <c r="AI813">
        <v>9604</v>
      </c>
      <c r="AJ813">
        <v>9604</v>
      </c>
      <c r="AK813">
        <v>9671</v>
      </c>
      <c r="AL813">
        <v>3995</v>
      </c>
      <c r="AM813">
        <v>9960</v>
      </c>
      <c r="AN813">
        <v>9904</v>
      </c>
      <c r="AO813">
        <v>8856</v>
      </c>
      <c r="AP813">
        <v>3778</v>
      </c>
      <c r="AQ813">
        <v>3895</v>
      </c>
      <c r="AR813">
        <v>8961</v>
      </c>
      <c r="AS813">
        <v>3</v>
      </c>
      <c r="AT813">
        <v>0</v>
      </c>
      <c r="AU813">
        <v>3</v>
      </c>
      <c r="AV813">
        <v>0</v>
      </c>
      <c r="AW813">
        <v>0</v>
      </c>
      <c r="AX813">
        <v>7</v>
      </c>
      <c r="AY813">
        <v>7</v>
      </c>
      <c r="AZ813">
        <v>7</v>
      </c>
      <c r="BA813">
        <v>0</v>
      </c>
      <c r="BB813">
        <v>0</v>
      </c>
      <c r="BC813">
        <v>2</v>
      </c>
      <c r="BD813">
        <v>0</v>
      </c>
      <c r="BE813">
        <v>3</v>
      </c>
      <c r="BF813">
        <v>2</v>
      </c>
      <c r="BG813">
        <v>1</v>
      </c>
      <c r="BH813">
        <f t="shared" si="252"/>
        <v>3</v>
      </c>
      <c r="BI813" t="str">
        <f t="shared" si="253"/>
        <v/>
      </c>
      <c r="BJ813" t="str">
        <f t="shared" si="254"/>
        <v/>
      </c>
      <c r="BK813" t="str">
        <f t="shared" si="255"/>
        <v/>
      </c>
      <c r="BL813" t="str">
        <f t="shared" si="256"/>
        <v/>
      </c>
      <c r="BM813" t="str">
        <f t="shared" si="257"/>
        <v/>
      </c>
      <c r="BN813" t="str">
        <f t="shared" si="258"/>
        <v/>
      </c>
      <c r="BO813" t="str">
        <f t="shared" si="259"/>
        <v/>
      </c>
      <c r="BP813" t="str">
        <f t="shared" si="260"/>
        <v/>
      </c>
      <c r="BQ813" t="str">
        <f t="shared" si="261"/>
        <v/>
      </c>
      <c r="BR813" t="str">
        <f t="shared" si="262"/>
        <v/>
      </c>
      <c r="BS813" t="str">
        <f t="shared" si="263"/>
        <v/>
      </c>
      <c r="BT813" t="str">
        <f t="shared" si="264"/>
        <v/>
      </c>
      <c r="BU813" t="str">
        <f t="shared" si="265"/>
        <v/>
      </c>
      <c r="BV813" t="str">
        <f t="shared" si="266"/>
        <v/>
      </c>
      <c r="BW813">
        <f t="shared" si="267"/>
        <v>3</v>
      </c>
      <c r="BX813">
        <f t="shared" si="268"/>
        <v>0</v>
      </c>
      <c r="BY813">
        <f t="shared" si="269"/>
        <v>1</v>
      </c>
      <c r="BZ813">
        <f t="shared" si="270"/>
        <v>1</v>
      </c>
      <c r="CA813">
        <f t="shared" si="271"/>
        <v>1</v>
      </c>
      <c r="CB813">
        <f t="shared" si="272"/>
        <v>1</v>
      </c>
    </row>
    <row r="814" spans="1:80" x14ac:dyDescent="0.35">
      <c r="A814">
        <v>3.7057866000000002</v>
      </c>
      <c r="B814">
        <v>2010</v>
      </c>
      <c r="C814">
        <v>80</v>
      </c>
      <c r="D814">
        <v>1</v>
      </c>
      <c r="E814">
        <v>1</v>
      </c>
      <c r="F814">
        <v>-9</v>
      </c>
      <c r="G814">
        <v>0</v>
      </c>
      <c r="H814">
        <v>53065</v>
      </c>
      <c r="I814">
        <v>24</v>
      </c>
      <c r="J814">
        <v>-9</v>
      </c>
      <c r="K814">
        <v>385232</v>
      </c>
      <c r="L814">
        <v>3</v>
      </c>
      <c r="M814">
        <v>2</v>
      </c>
      <c r="N814">
        <v>20</v>
      </c>
      <c r="O814">
        <v>4280</v>
      </c>
      <c r="P814">
        <v>4254</v>
      </c>
      <c r="Q814">
        <v>5849</v>
      </c>
      <c r="R814">
        <v>5853</v>
      </c>
      <c r="S814">
        <v>42731</v>
      </c>
      <c r="T814">
        <v>2851</v>
      </c>
      <c r="U814">
        <v>5733</v>
      </c>
      <c r="V814">
        <v>2761</v>
      </c>
      <c r="W814">
        <v>2874</v>
      </c>
      <c r="X814" t="s">
        <v>119</v>
      </c>
      <c r="Y814">
        <v>42820</v>
      </c>
      <c r="Z814">
        <v>7891</v>
      </c>
      <c r="AA814">
        <v>5730</v>
      </c>
      <c r="AB814" t="s">
        <v>116</v>
      </c>
      <c r="AC814" t="s">
        <v>65</v>
      </c>
      <c r="AD814">
        <v>3721</v>
      </c>
      <c r="AE814">
        <v>3768</v>
      </c>
      <c r="AF814">
        <v>8848</v>
      </c>
      <c r="AG814">
        <v>9744</v>
      </c>
      <c r="AH814">
        <v>9904</v>
      </c>
      <c r="AI814">
        <v>3893</v>
      </c>
      <c r="AJ814">
        <v>4523</v>
      </c>
      <c r="AK814">
        <v>3721</v>
      </c>
      <c r="AL814">
        <v>5491</v>
      </c>
      <c r="AM814">
        <v>5011</v>
      </c>
      <c r="AN814">
        <v>5491</v>
      </c>
      <c r="AO814" t="s">
        <v>62</v>
      </c>
      <c r="AP814" t="s">
        <v>62</v>
      </c>
      <c r="AQ814" t="s">
        <v>62</v>
      </c>
      <c r="AR814" t="s">
        <v>62</v>
      </c>
      <c r="AS814">
        <v>3</v>
      </c>
      <c r="AT814">
        <v>4</v>
      </c>
      <c r="AU814">
        <v>4</v>
      </c>
      <c r="AV814">
        <v>7</v>
      </c>
      <c r="AW814">
        <v>9</v>
      </c>
      <c r="AX814">
        <v>10</v>
      </c>
      <c r="AY814">
        <v>14</v>
      </c>
      <c r="AZ814">
        <v>18</v>
      </c>
      <c r="BA814">
        <v>18</v>
      </c>
      <c r="BB814">
        <v>20</v>
      </c>
      <c r="BC814">
        <v>27</v>
      </c>
      <c r="BD814">
        <v>-99</v>
      </c>
      <c r="BE814">
        <v>-99</v>
      </c>
      <c r="BF814">
        <v>-99</v>
      </c>
      <c r="BG814">
        <v>-99</v>
      </c>
      <c r="BH814" t="str">
        <f t="shared" si="252"/>
        <v/>
      </c>
      <c r="BI814">
        <f t="shared" si="253"/>
        <v>4</v>
      </c>
      <c r="BJ814" t="str">
        <f t="shared" si="254"/>
        <v/>
      </c>
      <c r="BK814" t="str">
        <f t="shared" si="255"/>
        <v/>
      </c>
      <c r="BL814" t="str">
        <f t="shared" si="256"/>
        <v/>
      </c>
      <c r="BM814" t="str">
        <f t="shared" si="257"/>
        <v/>
      </c>
      <c r="BN814" t="str">
        <f t="shared" si="258"/>
        <v/>
      </c>
      <c r="BO814" t="str">
        <f t="shared" si="259"/>
        <v/>
      </c>
      <c r="BP814" t="str">
        <f t="shared" si="260"/>
        <v/>
      </c>
      <c r="BQ814" t="str">
        <f t="shared" si="261"/>
        <v/>
      </c>
      <c r="BR814" t="str">
        <f t="shared" si="262"/>
        <v/>
      </c>
      <c r="BS814" t="str">
        <f t="shared" si="263"/>
        <v/>
      </c>
      <c r="BT814" t="str">
        <f t="shared" si="264"/>
        <v/>
      </c>
      <c r="BU814" t="str">
        <f t="shared" si="265"/>
        <v/>
      </c>
      <c r="BV814" t="str">
        <f t="shared" si="266"/>
        <v/>
      </c>
      <c r="BW814">
        <f t="shared" si="267"/>
        <v>4</v>
      </c>
      <c r="BX814">
        <f t="shared" si="268"/>
        <v>0</v>
      </c>
      <c r="BY814">
        <f t="shared" si="269"/>
        <v>0</v>
      </c>
      <c r="BZ814">
        <f t="shared" si="270"/>
        <v>0</v>
      </c>
      <c r="CA814">
        <f t="shared" si="271"/>
        <v>0</v>
      </c>
      <c r="CB814">
        <f t="shared" si="272"/>
        <v>1</v>
      </c>
    </row>
    <row r="815" spans="1:80" x14ac:dyDescent="0.35">
      <c r="A815">
        <v>4.5922435999999998</v>
      </c>
      <c r="B815">
        <v>2011</v>
      </c>
      <c r="C815">
        <v>80</v>
      </c>
      <c r="D815">
        <v>0</v>
      </c>
      <c r="E815">
        <v>1</v>
      </c>
      <c r="F815">
        <v>2</v>
      </c>
      <c r="G815">
        <v>0</v>
      </c>
      <c r="H815">
        <v>36300</v>
      </c>
      <c r="I815">
        <v>20</v>
      </c>
      <c r="J815">
        <v>1</v>
      </c>
      <c r="K815">
        <v>363076</v>
      </c>
      <c r="L815">
        <v>2</v>
      </c>
      <c r="M815">
        <v>1</v>
      </c>
      <c r="N815">
        <v>5</v>
      </c>
      <c r="O815">
        <v>41071</v>
      </c>
      <c r="P815">
        <v>1890</v>
      </c>
      <c r="Q815">
        <v>20240</v>
      </c>
      <c r="R815">
        <v>42822</v>
      </c>
      <c r="S815">
        <v>4280</v>
      </c>
      <c r="T815">
        <v>28860</v>
      </c>
      <c r="U815">
        <v>41401</v>
      </c>
      <c r="V815">
        <v>2948</v>
      </c>
      <c r="W815">
        <v>25000</v>
      </c>
      <c r="X815">
        <v>4019</v>
      </c>
      <c r="Y815">
        <v>4142</v>
      </c>
      <c r="Z815">
        <v>42731</v>
      </c>
      <c r="AA815">
        <v>2724</v>
      </c>
      <c r="AB815">
        <v>57420</v>
      </c>
      <c r="AC815">
        <v>3004</v>
      </c>
      <c r="AD815">
        <v>66</v>
      </c>
      <c r="AE815">
        <v>3768</v>
      </c>
      <c r="AF815">
        <v>3722</v>
      </c>
      <c r="AG815">
        <v>3607</v>
      </c>
      <c r="AH815">
        <v>8853</v>
      </c>
      <c r="AI815">
        <v>8856</v>
      </c>
      <c r="AJ815" t="s">
        <v>62</v>
      </c>
      <c r="AK815" t="s">
        <v>62</v>
      </c>
      <c r="AL815" t="s">
        <v>62</v>
      </c>
      <c r="AM815" t="s">
        <v>62</v>
      </c>
      <c r="AN815" t="s">
        <v>62</v>
      </c>
      <c r="AO815" t="s">
        <v>62</v>
      </c>
      <c r="AP815" t="s">
        <v>62</v>
      </c>
      <c r="AQ815" t="s">
        <v>62</v>
      </c>
      <c r="AR815" t="s">
        <v>62</v>
      </c>
      <c r="AS815">
        <v>10</v>
      </c>
      <c r="AT815">
        <v>10</v>
      </c>
      <c r="AU815">
        <v>0</v>
      </c>
      <c r="AV815">
        <v>10</v>
      </c>
      <c r="AW815">
        <v>0</v>
      </c>
      <c r="AX815">
        <v>0</v>
      </c>
      <c r="AY815">
        <v>-99</v>
      </c>
      <c r="AZ815">
        <v>-99</v>
      </c>
      <c r="BA815">
        <v>-99</v>
      </c>
      <c r="BB815">
        <v>-99</v>
      </c>
      <c r="BC815">
        <v>-99</v>
      </c>
      <c r="BD815">
        <v>-99</v>
      </c>
      <c r="BE815">
        <v>-99</v>
      </c>
      <c r="BF815">
        <v>-99</v>
      </c>
      <c r="BG815">
        <v>-99</v>
      </c>
      <c r="BH815" t="str">
        <f t="shared" si="252"/>
        <v/>
      </c>
      <c r="BI815">
        <f t="shared" si="253"/>
        <v>10</v>
      </c>
      <c r="BJ815" t="str">
        <f t="shared" si="254"/>
        <v/>
      </c>
      <c r="BK815" t="str">
        <f t="shared" si="255"/>
        <v/>
      </c>
      <c r="BL815" t="str">
        <f t="shared" si="256"/>
        <v/>
      </c>
      <c r="BM815" t="str">
        <f t="shared" si="257"/>
        <v/>
      </c>
      <c r="BN815" t="str">
        <f t="shared" si="258"/>
        <v/>
      </c>
      <c r="BO815" t="str">
        <f t="shared" si="259"/>
        <v/>
      </c>
      <c r="BP815" t="str">
        <f t="shared" si="260"/>
        <v/>
      </c>
      <c r="BQ815" t="str">
        <f t="shared" si="261"/>
        <v/>
      </c>
      <c r="BR815" t="str">
        <f t="shared" si="262"/>
        <v/>
      </c>
      <c r="BS815" t="str">
        <f t="shared" si="263"/>
        <v/>
      </c>
      <c r="BT815" t="str">
        <f t="shared" si="264"/>
        <v/>
      </c>
      <c r="BU815" t="str">
        <f t="shared" si="265"/>
        <v/>
      </c>
      <c r="BV815" t="str">
        <f t="shared" si="266"/>
        <v/>
      </c>
      <c r="BW815">
        <f t="shared" si="267"/>
        <v>10</v>
      </c>
      <c r="BX815">
        <f t="shared" si="268"/>
        <v>1</v>
      </c>
      <c r="BY815">
        <f t="shared" si="269"/>
        <v>0</v>
      </c>
      <c r="BZ815">
        <f t="shared" si="270"/>
        <v>1</v>
      </c>
      <c r="CA815">
        <f t="shared" si="271"/>
        <v>1</v>
      </c>
      <c r="CB815">
        <f t="shared" si="272"/>
        <v>1</v>
      </c>
    </row>
    <row r="816" spans="1:80" x14ac:dyDescent="0.35">
      <c r="A816">
        <v>4.6285534999999998</v>
      </c>
      <c r="B816">
        <v>2011</v>
      </c>
      <c r="C816">
        <v>80</v>
      </c>
      <c r="D816">
        <v>0</v>
      </c>
      <c r="E816">
        <v>1</v>
      </c>
      <c r="F816">
        <v>-9</v>
      </c>
      <c r="G816">
        <v>0</v>
      </c>
      <c r="H816">
        <v>40038</v>
      </c>
      <c r="I816">
        <v>9</v>
      </c>
      <c r="J816">
        <v>1</v>
      </c>
      <c r="K816">
        <v>213911</v>
      </c>
      <c r="L816">
        <v>2</v>
      </c>
      <c r="M816">
        <v>2</v>
      </c>
      <c r="N816">
        <v>5</v>
      </c>
      <c r="O816">
        <v>4280</v>
      </c>
      <c r="P816">
        <v>4280</v>
      </c>
      <c r="Q816">
        <v>5849</v>
      </c>
      <c r="R816">
        <v>486</v>
      </c>
      <c r="S816">
        <v>2764</v>
      </c>
      <c r="T816">
        <v>2763</v>
      </c>
      <c r="U816">
        <v>2761</v>
      </c>
      <c r="V816">
        <v>570</v>
      </c>
      <c r="W816">
        <v>389</v>
      </c>
      <c r="X816">
        <v>99592</v>
      </c>
      <c r="Y816">
        <v>78552</v>
      </c>
      <c r="Z816">
        <v>4271</v>
      </c>
      <c r="AA816">
        <v>5693</v>
      </c>
      <c r="AB816">
        <v>5185</v>
      </c>
      <c r="AC816">
        <v>3481</v>
      </c>
      <c r="AD816">
        <v>3965</v>
      </c>
      <c r="AE816">
        <v>3768</v>
      </c>
      <c r="AF816">
        <v>3929</v>
      </c>
      <c r="AG816">
        <v>3966</v>
      </c>
      <c r="AH816">
        <v>3721</v>
      </c>
      <c r="AI816">
        <v>3721</v>
      </c>
      <c r="AJ816">
        <v>3721</v>
      </c>
      <c r="AK816">
        <v>9672</v>
      </c>
      <c r="AL816">
        <v>9604</v>
      </c>
      <c r="AM816">
        <v>9390</v>
      </c>
      <c r="AN816">
        <v>9960</v>
      </c>
      <c r="AO816">
        <v>3995</v>
      </c>
      <c r="AP816">
        <v>3895</v>
      </c>
      <c r="AQ816">
        <v>9904</v>
      </c>
      <c r="AR816">
        <v>13</v>
      </c>
      <c r="AS816">
        <v>16</v>
      </c>
      <c r="AT816">
        <v>16</v>
      </c>
      <c r="AU816">
        <v>16</v>
      </c>
      <c r="AV816">
        <v>16</v>
      </c>
      <c r="AW816">
        <v>4</v>
      </c>
      <c r="AX816">
        <v>9</v>
      </c>
      <c r="AY816">
        <v>9</v>
      </c>
      <c r="AZ816">
        <v>16</v>
      </c>
      <c r="BA816">
        <v>16</v>
      </c>
      <c r="BB816">
        <v>15</v>
      </c>
      <c r="BC816">
        <v>16</v>
      </c>
      <c r="BD816">
        <v>16</v>
      </c>
      <c r="BE816">
        <v>16</v>
      </c>
      <c r="BF816">
        <v>16</v>
      </c>
      <c r="BG816">
        <v>4</v>
      </c>
      <c r="BH816" t="str">
        <f t="shared" si="252"/>
        <v/>
      </c>
      <c r="BI816">
        <f t="shared" si="253"/>
        <v>16</v>
      </c>
      <c r="BJ816" t="str">
        <f t="shared" si="254"/>
        <v/>
      </c>
      <c r="BK816" t="str">
        <f t="shared" si="255"/>
        <v/>
      </c>
      <c r="BL816" t="str">
        <f t="shared" si="256"/>
        <v/>
      </c>
      <c r="BM816" t="str">
        <f t="shared" si="257"/>
        <v/>
      </c>
      <c r="BN816" t="str">
        <f t="shared" si="258"/>
        <v/>
      </c>
      <c r="BO816" t="str">
        <f t="shared" si="259"/>
        <v/>
      </c>
      <c r="BP816" t="str">
        <f t="shared" si="260"/>
        <v/>
      </c>
      <c r="BQ816" t="str">
        <f t="shared" si="261"/>
        <v/>
      </c>
      <c r="BR816" t="str">
        <f t="shared" si="262"/>
        <v/>
      </c>
      <c r="BS816" t="str">
        <f t="shared" si="263"/>
        <v/>
      </c>
      <c r="BT816" t="str">
        <f t="shared" si="264"/>
        <v/>
      </c>
      <c r="BU816" t="str">
        <f t="shared" si="265"/>
        <v/>
      </c>
      <c r="BV816" t="str">
        <f t="shared" si="266"/>
        <v/>
      </c>
      <c r="BW816">
        <f t="shared" si="267"/>
        <v>16</v>
      </c>
      <c r="BX816">
        <f t="shared" si="268"/>
        <v>0</v>
      </c>
      <c r="BY816">
        <f t="shared" si="269"/>
        <v>0</v>
      </c>
      <c r="BZ816">
        <f t="shared" si="270"/>
        <v>0</v>
      </c>
      <c r="CA816">
        <f t="shared" si="271"/>
        <v>0</v>
      </c>
      <c r="CB816">
        <f t="shared" si="272"/>
        <v>2</v>
      </c>
    </row>
    <row r="817" spans="1:80" x14ac:dyDescent="0.35">
      <c r="A817">
        <v>4.7927042999999996</v>
      </c>
      <c r="B817">
        <v>2006</v>
      </c>
      <c r="C817">
        <v>81</v>
      </c>
      <c r="D817">
        <v>0</v>
      </c>
      <c r="E817">
        <v>1</v>
      </c>
      <c r="F817">
        <v>-9</v>
      </c>
      <c r="G817">
        <v>0</v>
      </c>
      <c r="H817">
        <v>13072</v>
      </c>
      <c r="I817">
        <v>3</v>
      </c>
      <c r="J817">
        <v>-9</v>
      </c>
      <c r="K817">
        <v>57147</v>
      </c>
      <c r="L817">
        <v>1</v>
      </c>
      <c r="M817">
        <v>3</v>
      </c>
      <c r="N817">
        <v>1</v>
      </c>
      <c r="O817">
        <v>41041</v>
      </c>
      <c r="P817">
        <v>4271</v>
      </c>
      <c r="Q817">
        <v>78551</v>
      </c>
      <c r="R817">
        <v>4280</v>
      </c>
      <c r="S817">
        <v>42741</v>
      </c>
      <c r="T817">
        <v>41401</v>
      </c>
      <c r="U817">
        <v>42731</v>
      </c>
      <c r="V817">
        <v>79902</v>
      </c>
      <c r="W817">
        <v>42789</v>
      </c>
      <c r="X817">
        <v>4275</v>
      </c>
      <c r="Y817" t="s">
        <v>61</v>
      </c>
      <c r="Z817" t="s">
        <v>61</v>
      </c>
      <c r="AA817" t="s">
        <v>61</v>
      </c>
      <c r="AB817" t="s">
        <v>61</v>
      </c>
      <c r="AC817" t="s">
        <v>61</v>
      </c>
      <c r="AD817">
        <v>3768</v>
      </c>
      <c r="AE817">
        <v>8855</v>
      </c>
      <c r="AF817">
        <v>66</v>
      </c>
      <c r="AG817">
        <v>3607</v>
      </c>
      <c r="AH817">
        <v>48</v>
      </c>
      <c r="AI817">
        <v>9604</v>
      </c>
      <c r="AJ817">
        <v>9671</v>
      </c>
      <c r="AK817">
        <v>41</v>
      </c>
      <c r="AL817">
        <v>3964</v>
      </c>
      <c r="AM817">
        <v>9960</v>
      </c>
      <c r="AN817">
        <v>9962</v>
      </c>
      <c r="AO817">
        <v>9920</v>
      </c>
      <c r="AP817" t="s">
        <v>62</v>
      </c>
      <c r="AQ817" t="s">
        <v>62</v>
      </c>
      <c r="AR817" t="s">
        <v>62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-99</v>
      </c>
      <c r="BF817">
        <v>-99</v>
      </c>
      <c r="BG817">
        <v>-99</v>
      </c>
      <c r="BH817">
        <f t="shared" si="252"/>
        <v>0</v>
      </c>
      <c r="BI817" t="str">
        <f t="shared" si="253"/>
        <v/>
      </c>
      <c r="BJ817" t="str">
        <f t="shared" si="254"/>
        <v/>
      </c>
      <c r="BK817" t="str">
        <f t="shared" si="255"/>
        <v/>
      </c>
      <c r="BL817" t="str">
        <f t="shared" si="256"/>
        <v/>
      </c>
      <c r="BM817" t="str">
        <f t="shared" si="257"/>
        <v/>
      </c>
      <c r="BN817" t="str">
        <f t="shared" si="258"/>
        <v/>
      </c>
      <c r="BO817" t="str">
        <f t="shared" si="259"/>
        <v/>
      </c>
      <c r="BP817" t="str">
        <f t="shared" si="260"/>
        <v/>
      </c>
      <c r="BQ817" t="str">
        <f t="shared" si="261"/>
        <v/>
      </c>
      <c r="BR817" t="str">
        <f t="shared" si="262"/>
        <v/>
      </c>
      <c r="BS817" t="str">
        <f t="shared" si="263"/>
        <v/>
      </c>
      <c r="BT817" t="str">
        <f t="shared" si="264"/>
        <v/>
      </c>
      <c r="BU817" t="str">
        <f t="shared" si="265"/>
        <v/>
      </c>
      <c r="BV817" t="str">
        <f t="shared" si="266"/>
        <v/>
      </c>
      <c r="BW817">
        <f t="shared" si="267"/>
        <v>0</v>
      </c>
      <c r="BX817">
        <f t="shared" si="268"/>
        <v>1</v>
      </c>
      <c r="BY817">
        <f t="shared" si="269"/>
        <v>1</v>
      </c>
      <c r="BZ817">
        <f t="shared" si="270"/>
        <v>1</v>
      </c>
      <c r="CA817">
        <f t="shared" si="271"/>
        <v>1</v>
      </c>
      <c r="CB817">
        <f t="shared" si="272"/>
        <v>1</v>
      </c>
    </row>
    <row r="818" spans="1:80" x14ac:dyDescent="0.35">
      <c r="A818">
        <v>4.8502001999999997</v>
      </c>
      <c r="B818">
        <v>2008</v>
      </c>
      <c r="C818">
        <v>81</v>
      </c>
      <c r="D818">
        <v>0</v>
      </c>
      <c r="E818">
        <v>1</v>
      </c>
      <c r="F818">
        <v>2</v>
      </c>
      <c r="G818">
        <v>1</v>
      </c>
      <c r="H818">
        <v>49016</v>
      </c>
      <c r="I818">
        <v>20</v>
      </c>
      <c r="J818">
        <v>1</v>
      </c>
      <c r="K818">
        <v>163991</v>
      </c>
      <c r="L818">
        <v>2</v>
      </c>
      <c r="M818">
        <v>2</v>
      </c>
      <c r="N818">
        <v>5</v>
      </c>
      <c r="O818">
        <v>41401</v>
      </c>
      <c r="P818">
        <v>42843</v>
      </c>
      <c r="Q818">
        <v>412</v>
      </c>
      <c r="R818">
        <v>4280</v>
      </c>
      <c r="S818">
        <v>4019</v>
      </c>
      <c r="T818">
        <v>2720</v>
      </c>
      <c r="U818">
        <v>2724</v>
      </c>
      <c r="V818">
        <v>42731</v>
      </c>
      <c r="W818">
        <v>42781</v>
      </c>
      <c r="X818" t="s">
        <v>66</v>
      </c>
      <c r="Y818">
        <v>60000</v>
      </c>
      <c r="Z818">
        <v>7310</v>
      </c>
      <c r="AA818">
        <v>1733</v>
      </c>
      <c r="AB818" t="s">
        <v>64</v>
      </c>
      <c r="AC818" t="s">
        <v>102</v>
      </c>
      <c r="AD818">
        <v>3768</v>
      </c>
      <c r="AE818">
        <v>66</v>
      </c>
      <c r="AF818">
        <v>3607</v>
      </c>
      <c r="AG818">
        <v>45</v>
      </c>
      <c r="AH818">
        <v>40</v>
      </c>
      <c r="AI818" t="s">
        <v>62</v>
      </c>
      <c r="AJ818" t="s">
        <v>62</v>
      </c>
      <c r="AK818" t="s">
        <v>62</v>
      </c>
      <c r="AL818" t="s">
        <v>62</v>
      </c>
      <c r="AM818" t="s">
        <v>62</v>
      </c>
      <c r="AN818" t="s">
        <v>62</v>
      </c>
      <c r="AO818" t="s">
        <v>62</v>
      </c>
      <c r="AP818" t="s">
        <v>62</v>
      </c>
      <c r="AQ818" t="s">
        <v>62</v>
      </c>
      <c r="AR818" t="s">
        <v>62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-99</v>
      </c>
      <c r="AY818">
        <v>-99</v>
      </c>
      <c r="AZ818">
        <v>-99</v>
      </c>
      <c r="BA818">
        <v>-99</v>
      </c>
      <c r="BB818">
        <v>-99</v>
      </c>
      <c r="BC818">
        <v>-99</v>
      </c>
      <c r="BD818">
        <v>-99</v>
      </c>
      <c r="BE818">
        <v>-99</v>
      </c>
      <c r="BF818">
        <v>-99</v>
      </c>
      <c r="BG818">
        <v>-99</v>
      </c>
      <c r="BH818">
        <f t="shared" si="252"/>
        <v>0</v>
      </c>
      <c r="BI818" t="str">
        <f t="shared" si="253"/>
        <v/>
      </c>
      <c r="BJ818" t="str">
        <f t="shared" si="254"/>
        <v/>
      </c>
      <c r="BK818" t="str">
        <f t="shared" si="255"/>
        <v/>
      </c>
      <c r="BL818" t="str">
        <f t="shared" si="256"/>
        <v/>
      </c>
      <c r="BM818" t="str">
        <f t="shared" si="257"/>
        <v/>
      </c>
      <c r="BN818" t="str">
        <f t="shared" si="258"/>
        <v/>
      </c>
      <c r="BO818" t="str">
        <f t="shared" si="259"/>
        <v/>
      </c>
      <c r="BP818" t="str">
        <f t="shared" si="260"/>
        <v/>
      </c>
      <c r="BQ818" t="str">
        <f t="shared" si="261"/>
        <v/>
      </c>
      <c r="BR818" t="str">
        <f t="shared" si="262"/>
        <v/>
      </c>
      <c r="BS818" t="str">
        <f t="shared" si="263"/>
        <v/>
      </c>
      <c r="BT818" t="str">
        <f t="shared" si="264"/>
        <v/>
      </c>
      <c r="BU818" t="str">
        <f t="shared" si="265"/>
        <v/>
      </c>
      <c r="BV818" t="str">
        <f t="shared" si="266"/>
        <v/>
      </c>
      <c r="BW818">
        <f t="shared" si="267"/>
        <v>0</v>
      </c>
      <c r="BX818">
        <f t="shared" si="268"/>
        <v>1</v>
      </c>
      <c r="BY818">
        <f t="shared" si="269"/>
        <v>0</v>
      </c>
      <c r="BZ818">
        <f t="shared" si="270"/>
        <v>0</v>
      </c>
      <c r="CA818">
        <f t="shared" si="271"/>
        <v>0</v>
      </c>
      <c r="CB818">
        <f t="shared" si="272"/>
        <v>1</v>
      </c>
    </row>
    <row r="819" spans="1:80" x14ac:dyDescent="0.35">
      <c r="A819">
        <v>4.6898046000000004</v>
      </c>
      <c r="B819">
        <v>2009</v>
      </c>
      <c r="C819">
        <v>81</v>
      </c>
      <c r="D819">
        <v>0</v>
      </c>
      <c r="E819">
        <v>1</v>
      </c>
      <c r="F819">
        <v>3</v>
      </c>
      <c r="G819">
        <v>1</v>
      </c>
      <c r="H819">
        <v>26123</v>
      </c>
      <c r="I819">
        <v>2</v>
      </c>
      <c r="J819">
        <v>-9</v>
      </c>
      <c r="K819">
        <v>94163</v>
      </c>
      <c r="L819">
        <v>1</v>
      </c>
      <c r="M819">
        <v>3</v>
      </c>
      <c r="N819">
        <v>5</v>
      </c>
      <c r="O819">
        <v>41071</v>
      </c>
      <c r="P819">
        <v>42821</v>
      </c>
      <c r="Q819" t="s">
        <v>121</v>
      </c>
      <c r="R819">
        <v>99674</v>
      </c>
      <c r="S819">
        <v>27801</v>
      </c>
      <c r="T819">
        <v>4280</v>
      </c>
      <c r="U819">
        <v>4148</v>
      </c>
      <c r="V819">
        <v>4019</v>
      </c>
      <c r="W819">
        <v>2724</v>
      </c>
      <c r="X819">
        <v>3051</v>
      </c>
      <c r="Y819" t="s">
        <v>61</v>
      </c>
      <c r="Z819" t="s">
        <v>61</v>
      </c>
      <c r="AA819" t="s">
        <v>61</v>
      </c>
      <c r="AB819" t="s">
        <v>61</v>
      </c>
      <c r="AC819" t="s">
        <v>61</v>
      </c>
      <c r="AD819">
        <v>3768</v>
      </c>
      <c r="AE819">
        <v>66</v>
      </c>
      <c r="AF819">
        <v>3607</v>
      </c>
      <c r="AG819">
        <v>48</v>
      </c>
      <c r="AH819">
        <v>41</v>
      </c>
      <c r="AI819" t="s">
        <v>62</v>
      </c>
      <c r="AJ819" t="s">
        <v>62</v>
      </c>
      <c r="AK819" t="s">
        <v>62</v>
      </c>
      <c r="AL819" t="s">
        <v>62</v>
      </c>
      <c r="AM819" t="s">
        <v>62</v>
      </c>
      <c r="AN819" t="s">
        <v>62</v>
      </c>
      <c r="AO819" t="s">
        <v>62</v>
      </c>
      <c r="AP819" t="s">
        <v>62</v>
      </c>
      <c r="AQ819" t="s">
        <v>62</v>
      </c>
      <c r="AR819" t="s">
        <v>62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-99</v>
      </c>
      <c r="AY819">
        <v>-99</v>
      </c>
      <c r="AZ819">
        <v>-99</v>
      </c>
      <c r="BA819">
        <v>-99</v>
      </c>
      <c r="BB819">
        <v>-99</v>
      </c>
      <c r="BC819">
        <v>-99</v>
      </c>
      <c r="BD819">
        <v>-99</v>
      </c>
      <c r="BE819">
        <v>-99</v>
      </c>
      <c r="BF819">
        <v>-99</v>
      </c>
      <c r="BG819">
        <v>-99</v>
      </c>
      <c r="BH819">
        <f t="shared" si="252"/>
        <v>0</v>
      </c>
      <c r="BI819" t="str">
        <f t="shared" si="253"/>
        <v/>
      </c>
      <c r="BJ819" t="str">
        <f t="shared" si="254"/>
        <v/>
      </c>
      <c r="BK819" t="str">
        <f t="shared" si="255"/>
        <v/>
      </c>
      <c r="BL819" t="str">
        <f t="shared" si="256"/>
        <v/>
      </c>
      <c r="BM819" t="str">
        <f t="shared" si="257"/>
        <v/>
      </c>
      <c r="BN819" t="str">
        <f t="shared" si="258"/>
        <v/>
      </c>
      <c r="BO819" t="str">
        <f t="shared" si="259"/>
        <v/>
      </c>
      <c r="BP819" t="str">
        <f t="shared" si="260"/>
        <v/>
      </c>
      <c r="BQ819" t="str">
        <f t="shared" si="261"/>
        <v/>
      </c>
      <c r="BR819" t="str">
        <f t="shared" si="262"/>
        <v/>
      </c>
      <c r="BS819" t="str">
        <f t="shared" si="263"/>
        <v/>
      </c>
      <c r="BT819" t="str">
        <f t="shared" si="264"/>
        <v/>
      </c>
      <c r="BU819" t="str">
        <f t="shared" si="265"/>
        <v/>
      </c>
      <c r="BV819" t="str">
        <f t="shared" si="266"/>
        <v/>
      </c>
      <c r="BW819">
        <f t="shared" si="267"/>
        <v>0</v>
      </c>
      <c r="BX819">
        <f t="shared" si="268"/>
        <v>1</v>
      </c>
      <c r="BY819">
        <f t="shared" si="269"/>
        <v>0</v>
      </c>
      <c r="BZ819">
        <f t="shared" si="270"/>
        <v>1</v>
      </c>
      <c r="CA819">
        <f t="shared" si="271"/>
        <v>1</v>
      </c>
      <c r="CB819">
        <f t="shared" si="272"/>
        <v>1</v>
      </c>
    </row>
    <row r="820" spans="1:80" x14ac:dyDescent="0.35">
      <c r="A820">
        <v>4.6981218</v>
      </c>
      <c r="B820">
        <v>2009</v>
      </c>
      <c r="C820">
        <v>81</v>
      </c>
      <c r="D820">
        <v>0</v>
      </c>
      <c r="E820">
        <v>1</v>
      </c>
      <c r="F820">
        <v>-9</v>
      </c>
      <c r="G820">
        <v>0</v>
      </c>
      <c r="H820">
        <v>27015</v>
      </c>
      <c r="I820">
        <v>6</v>
      </c>
      <c r="J820">
        <v>-9</v>
      </c>
      <c r="K820">
        <v>160632</v>
      </c>
      <c r="L820">
        <v>4</v>
      </c>
      <c r="M820">
        <v>2</v>
      </c>
      <c r="N820">
        <v>1</v>
      </c>
      <c r="O820">
        <v>4271</v>
      </c>
      <c r="P820">
        <v>79001</v>
      </c>
      <c r="Q820">
        <v>412</v>
      </c>
      <c r="R820">
        <v>27801</v>
      </c>
      <c r="S820">
        <v>41400</v>
      </c>
      <c r="T820">
        <v>2449</v>
      </c>
      <c r="U820">
        <v>59970</v>
      </c>
      <c r="V820">
        <v>43889</v>
      </c>
      <c r="W820">
        <v>78079</v>
      </c>
      <c r="X820" t="s">
        <v>75</v>
      </c>
      <c r="Y820" t="s">
        <v>66</v>
      </c>
      <c r="Z820" t="s">
        <v>68</v>
      </c>
      <c r="AA820" t="s">
        <v>61</v>
      </c>
      <c r="AB820" t="s">
        <v>61</v>
      </c>
      <c r="AC820" t="s">
        <v>61</v>
      </c>
      <c r="AD820">
        <v>3768</v>
      </c>
      <c r="AE820">
        <v>3726</v>
      </c>
      <c r="AF820">
        <v>3734</v>
      </c>
      <c r="AG820" t="s">
        <v>62</v>
      </c>
      <c r="AH820" t="s">
        <v>62</v>
      </c>
      <c r="AI820" t="s">
        <v>62</v>
      </c>
      <c r="AJ820" t="s">
        <v>62</v>
      </c>
      <c r="AK820" t="s">
        <v>62</v>
      </c>
      <c r="AL820" t="s">
        <v>62</v>
      </c>
      <c r="AM820" t="s">
        <v>62</v>
      </c>
      <c r="AN820" t="s">
        <v>62</v>
      </c>
      <c r="AO820" t="s">
        <v>62</v>
      </c>
      <c r="AP820" t="s">
        <v>62</v>
      </c>
      <c r="AQ820" t="s">
        <v>62</v>
      </c>
      <c r="AR820" t="s">
        <v>62</v>
      </c>
      <c r="AS820">
        <v>0</v>
      </c>
      <c r="AT820">
        <v>0</v>
      </c>
      <c r="AU820">
        <v>0</v>
      </c>
      <c r="AV820">
        <v>-99</v>
      </c>
      <c r="AW820">
        <v>-99</v>
      </c>
      <c r="AX820">
        <v>-99</v>
      </c>
      <c r="AY820">
        <v>-99</v>
      </c>
      <c r="AZ820">
        <v>-99</v>
      </c>
      <c r="BA820">
        <v>-99</v>
      </c>
      <c r="BB820">
        <v>-99</v>
      </c>
      <c r="BC820">
        <v>-99</v>
      </c>
      <c r="BD820">
        <v>-99</v>
      </c>
      <c r="BE820">
        <v>-99</v>
      </c>
      <c r="BF820">
        <v>-99</v>
      </c>
      <c r="BG820">
        <v>-99</v>
      </c>
      <c r="BH820">
        <f t="shared" si="252"/>
        <v>0</v>
      </c>
      <c r="BI820" t="str">
        <f t="shared" si="253"/>
        <v/>
      </c>
      <c r="BJ820" t="str">
        <f t="shared" si="254"/>
        <v/>
      </c>
      <c r="BK820" t="str">
        <f t="shared" si="255"/>
        <v/>
      </c>
      <c r="BL820" t="str">
        <f t="shared" si="256"/>
        <v/>
      </c>
      <c r="BM820" t="str">
        <f t="shared" si="257"/>
        <v/>
      </c>
      <c r="BN820" t="str">
        <f t="shared" si="258"/>
        <v/>
      </c>
      <c r="BO820" t="str">
        <f t="shared" si="259"/>
        <v/>
      </c>
      <c r="BP820" t="str">
        <f t="shared" si="260"/>
        <v/>
      </c>
      <c r="BQ820" t="str">
        <f t="shared" si="261"/>
        <v/>
      </c>
      <c r="BR820" t="str">
        <f t="shared" si="262"/>
        <v/>
      </c>
      <c r="BS820" t="str">
        <f t="shared" si="263"/>
        <v/>
      </c>
      <c r="BT820" t="str">
        <f t="shared" si="264"/>
        <v/>
      </c>
      <c r="BU820" t="str">
        <f t="shared" si="265"/>
        <v/>
      </c>
      <c r="BV820" t="str">
        <f t="shared" si="266"/>
        <v/>
      </c>
      <c r="BW820">
        <f t="shared" si="267"/>
        <v>0</v>
      </c>
      <c r="BX820">
        <f t="shared" si="268"/>
        <v>0</v>
      </c>
      <c r="BY820">
        <f t="shared" si="269"/>
        <v>0</v>
      </c>
      <c r="BZ820">
        <f t="shared" si="270"/>
        <v>0</v>
      </c>
      <c r="CA820">
        <f t="shared" si="271"/>
        <v>0</v>
      </c>
      <c r="CB820">
        <f t="shared" si="272"/>
        <v>0</v>
      </c>
    </row>
    <row r="821" spans="1:80" x14ac:dyDescent="0.35">
      <c r="A821">
        <v>5.2392257999999998</v>
      </c>
      <c r="B821">
        <v>2009</v>
      </c>
      <c r="C821">
        <v>81</v>
      </c>
      <c r="D821">
        <v>0</v>
      </c>
      <c r="E821">
        <v>1</v>
      </c>
      <c r="F821">
        <v>3</v>
      </c>
      <c r="G821">
        <v>1</v>
      </c>
      <c r="H821">
        <v>53065</v>
      </c>
      <c r="I821">
        <v>7</v>
      </c>
      <c r="J821">
        <v>1</v>
      </c>
      <c r="K821">
        <v>253356</v>
      </c>
      <c r="L821">
        <v>4</v>
      </c>
      <c r="M821">
        <v>3</v>
      </c>
      <c r="N821">
        <v>1</v>
      </c>
      <c r="O821">
        <v>41021</v>
      </c>
      <c r="P821">
        <v>5849</v>
      </c>
      <c r="Q821">
        <v>5990</v>
      </c>
      <c r="R821">
        <v>1122</v>
      </c>
      <c r="S821">
        <v>486</v>
      </c>
      <c r="T821">
        <v>78550</v>
      </c>
      <c r="U821">
        <v>41401</v>
      </c>
      <c r="V821">
        <v>6930</v>
      </c>
      <c r="W821">
        <v>25000</v>
      </c>
      <c r="X821">
        <v>2724</v>
      </c>
      <c r="Y821">
        <v>71590</v>
      </c>
      <c r="Z821">
        <v>4280</v>
      </c>
      <c r="AA821">
        <v>4168</v>
      </c>
      <c r="AB821">
        <v>2859</v>
      </c>
      <c r="AC821" t="s">
        <v>61</v>
      </c>
      <c r="AD821">
        <v>3768</v>
      </c>
      <c r="AE821">
        <v>8856</v>
      </c>
      <c r="AF821">
        <v>66</v>
      </c>
      <c r="AG821">
        <v>3607</v>
      </c>
      <c r="AH821">
        <v>3723</v>
      </c>
      <c r="AI821">
        <v>46</v>
      </c>
      <c r="AJ821">
        <v>42</v>
      </c>
      <c r="AK821">
        <v>9920</v>
      </c>
      <c r="AL821">
        <v>44</v>
      </c>
      <c r="AM821">
        <v>24</v>
      </c>
      <c r="AN821" t="s">
        <v>62</v>
      </c>
      <c r="AO821" t="s">
        <v>62</v>
      </c>
      <c r="AP821" t="s">
        <v>62</v>
      </c>
      <c r="AQ821" t="s">
        <v>62</v>
      </c>
      <c r="AR821" t="s">
        <v>62</v>
      </c>
      <c r="AS821">
        <v>1</v>
      </c>
      <c r="AT821">
        <v>1</v>
      </c>
      <c r="AU821">
        <v>1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-99</v>
      </c>
      <c r="BD821">
        <v>-99</v>
      </c>
      <c r="BE821">
        <v>-99</v>
      </c>
      <c r="BF821">
        <v>-99</v>
      </c>
      <c r="BG821">
        <v>-99</v>
      </c>
      <c r="BH821">
        <f t="shared" si="252"/>
        <v>1</v>
      </c>
      <c r="BI821" t="str">
        <f t="shared" si="253"/>
        <v/>
      </c>
      <c r="BJ821" t="str">
        <f t="shared" si="254"/>
        <v/>
      </c>
      <c r="BK821" t="str">
        <f t="shared" si="255"/>
        <v/>
      </c>
      <c r="BL821" t="str">
        <f t="shared" si="256"/>
        <v/>
      </c>
      <c r="BM821" t="str">
        <f t="shared" si="257"/>
        <v/>
      </c>
      <c r="BN821" t="str">
        <f t="shared" si="258"/>
        <v/>
      </c>
      <c r="BO821" t="str">
        <f t="shared" si="259"/>
        <v/>
      </c>
      <c r="BP821" t="str">
        <f t="shared" si="260"/>
        <v/>
      </c>
      <c r="BQ821" t="str">
        <f t="shared" si="261"/>
        <v/>
      </c>
      <c r="BR821" t="str">
        <f t="shared" si="262"/>
        <v/>
      </c>
      <c r="BS821" t="str">
        <f t="shared" si="263"/>
        <v/>
      </c>
      <c r="BT821" t="str">
        <f t="shared" si="264"/>
        <v/>
      </c>
      <c r="BU821" t="str">
        <f t="shared" si="265"/>
        <v/>
      </c>
      <c r="BV821" t="str">
        <f t="shared" si="266"/>
        <v/>
      </c>
      <c r="BW821">
        <f t="shared" si="267"/>
        <v>1</v>
      </c>
      <c r="BX821">
        <f t="shared" si="268"/>
        <v>1</v>
      </c>
      <c r="BY821">
        <f t="shared" si="269"/>
        <v>0</v>
      </c>
      <c r="BZ821">
        <f t="shared" si="270"/>
        <v>1</v>
      </c>
      <c r="CA821">
        <f t="shared" si="271"/>
        <v>1</v>
      </c>
      <c r="CB821">
        <f t="shared" si="272"/>
        <v>1</v>
      </c>
    </row>
    <row r="822" spans="1:80" x14ac:dyDescent="0.35">
      <c r="A822">
        <v>5.2392257999999998</v>
      </c>
      <c r="B822">
        <v>2009</v>
      </c>
      <c r="C822">
        <v>81</v>
      </c>
      <c r="D822">
        <v>0</v>
      </c>
      <c r="E822">
        <v>1</v>
      </c>
      <c r="F822">
        <v>3</v>
      </c>
      <c r="G822">
        <v>1</v>
      </c>
      <c r="H822">
        <v>53065</v>
      </c>
      <c r="I822">
        <v>2</v>
      </c>
      <c r="J822">
        <v>1</v>
      </c>
      <c r="K822">
        <v>196433</v>
      </c>
      <c r="L822">
        <v>4</v>
      </c>
      <c r="M822">
        <v>3</v>
      </c>
      <c r="N822">
        <v>1</v>
      </c>
      <c r="O822">
        <v>41401</v>
      </c>
      <c r="P822">
        <v>42843</v>
      </c>
      <c r="Q822" t="s">
        <v>96</v>
      </c>
      <c r="R822">
        <v>41404</v>
      </c>
      <c r="S822">
        <v>4280</v>
      </c>
      <c r="T822">
        <v>4142</v>
      </c>
      <c r="U822">
        <v>496</v>
      </c>
      <c r="V822">
        <v>4241</v>
      </c>
      <c r="W822">
        <v>2777</v>
      </c>
      <c r="X822">
        <v>4439</v>
      </c>
      <c r="Y822">
        <v>4148</v>
      </c>
      <c r="Z822">
        <v>42731</v>
      </c>
      <c r="AA822">
        <v>40390</v>
      </c>
      <c r="AB822">
        <v>5859</v>
      </c>
      <c r="AC822">
        <v>3051</v>
      </c>
      <c r="AD822">
        <v>3768</v>
      </c>
      <c r="AE822">
        <v>3722</v>
      </c>
      <c r="AF822">
        <v>66</v>
      </c>
      <c r="AG822">
        <v>3606</v>
      </c>
      <c r="AH822">
        <v>45</v>
      </c>
      <c r="AI822">
        <v>40</v>
      </c>
      <c r="AJ822">
        <v>8842</v>
      </c>
      <c r="AK822">
        <v>24</v>
      </c>
      <c r="AL822">
        <v>8856</v>
      </c>
      <c r="AM822">
        <v>8848</v>
      </c>
      <c r="AN822" t="s">
        <v>62</v>
      </c>
      <c r="AO822" t="s">
        <v>62</v>
      </c>
      <c r="AP822" t="s">
        <v>62</v>
      </c>
      <c r="AQ822" t="s">
        <v>62</v>
      </c>
      <c r="AR822" t="s">
        <v>62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  <c r="BB822">
        <v>1</v>
      </c>
      <c r="BC822">
        <v>-99</v>
      </c>
      <c r="BD822">
        <v>-99</v>
      </c>
      <c r="BE822">
        <v>-99</v>
      </c>
      <c r="BF822">
        <v>-99</v>
      </c>
      <c r="BG822">
        <v>-99</v>
      </c>
      <c r="BH822">
        <f t="shared" si="252"/>
        <v>1</v>
      </c>
      <c r="BI822" t="str">
        <f t="shared" si="253"/>
        <v/>
      </c>
      <c r="BJ822" t="str">
        <f t="shared" si="254"/>
        <v/>
      </c>
      <c r="BK822" t="str">
        <f t="shared" si="255"/>
        <v/>
      </c>
      <c r="BL822" t="str">
        <f t="shared" si="256"/>
        <v/>
      </c>
      <c r="BM822" t="str">
        <f t="shared" si="257"/>
        <v/>
      </c>
      <c r="BN822" t="str">
        <f t="shared" si="258"/>
        <v/>
      </c>
      <c r="BO822" t="str">
        <f t="shared" si="259"/>
        <v/>
      </c>
      <c r="BP822" t="str">
        <f t="shared" si="260"/>
        <v/>
      </c>
      <c r="BQ822" t="str">
        <f t="shared" si="261"/>
        <v/>
      </c>
      <c r="BR822" t="str">
        <f t="shared" si="262"/>
        <v/>
      </c>
      <c r="BS822" t="str">
        <f t="shared" si="263"/>
        <v/>
      </c>
      <c r="BT822" t="str">
        <f t="shared" si="264"/>
        <v/>
      </c>
      <c r="BU822" t="str">
        <f t="shared" si="265"/>
        <v/>
      </c>
      <c r="BV822" t="str">
        <f t="shared" si="266"/>
        <v/>
      </c>
      <c r="BW822">
        <f t="shared" si="267"/>
        <v>1</v>
      </c>
      <c r="BX822">
        <f t="shared" si="268"/>
        <v>1</v>
      </c>
      <c r="BY822">
        <f t="shared" si="269"/>
        <v>0</v>
      </c>
      <c r="BZ822">
        <f t="shared" si="270"/>
        <v>0</v>
      </c>
      <c r="CA822">
        <f t="shared" si="271"/>
        <v>0</v>
      </c>
      <c r="CB822">
        <f t="shared" si="272"/>
        <v>1</v>
      </c>
    </row>
    <row r="823" spans="1:80" x14ac:dyDescent="0.35">
      <c r="A823">
        <v>5.3693093999999997</v>
      </c>
      <c r="B823">
        <v>2010</v>
      </c>
      <c r="C823">
        <v>81</v>
      </c>
      <c r="D823">
        <v>0</v>
      </c>
      <c r="E823">
        <v>1</v>
      </c>
      <c r="F823">
        <v>-9</v>
      </c>
      <c r="G823">
        <v>0</v>
      </c>
      <c r="H823">
        <v>12266</v>
      </c>
      <c r="I823">
        <v>6</v>
      </c>
      <c r="J823">
        <v>1</v>
      </c>
      <c r="K823">
        <v>266995</v>
      </c>
      <c r="L823">
        <v>2</v>
      </c>
      <c r="M823">
        <v>1</v>
      </c>
      <c r="N823">
        <v>5</v>
      </c>
      <c r="O823">
        <v>41071</v>
      </c>
      <c r="P823">
        <v>51881</v>
      </c>
      <c r="Q823">
        <v>5856</v>
      </c>
      <c r="R823">
        <v>34831</v>
      </c>
      <c r="S823">
        <v>40391</v>
      </c>
      <c r="T823" t="s">
        <v>85</v>
      </c>
      <c r="U823">
        <v>5990</v>
      </c>
      <c r="V823">
        <v>4280</v>
      </c>
      <c r="W823">
        <v>41401</v>
      </c>
      <c r="X823">
        <v>41072</v>
      </c>
      <c r="Y823">
        <v>4148</v>
      </c>
      <c r="Z823" t="s">
        <v>80</v>
      </c>
      <c r="AA823">
        <v>2724</v>
      </c>
      <c r="AB823" t="s">
        <v>72</v>
      </c>
      <c r="AC823">
        <v>7295</v>
      </c>
      <c r="AD823">
        <v>3768</v>
      </c>
      <c r="AE823">
        <v>66</v>
      </c>
      <c r="AF823">
        <v>3607</v>
      </c>
      <c r="AG823">
        <v>47</v>
      </c>
      <c r="AH823">
        <v>42</v>
      </c>
      <c r="AI823">
        <v>3893</v>
      </c>
      <c r="AJ823">
        <v>3995</v>
      </c>
      <c r="AK823">
        <v>9671</v>
      </c>
      <c r="AL823">
        <v>9604</v>
      </c>
      <c r="AM823" t="s">
        <v>62</v>
      </c>
      <c r="AN823" t="s">
        <v>62</v>
      </c>
      <c r="AO823" t="s">
        <v>62</v>
      </c>
      <c r="AP823" t="s">
        <v>62</v>
      </c>
      <c r="AQ823" t="s">
        <v>62</v>
      </c>
      <c r="AR823" t="s">
        <v>62</v>
      </c>
      <c r="AS823">
        <v>1</v>
      </c>
      <c r="AT823">
        <v>1</v>
      </c>
      <c r="AU823">
        <v>1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0</v>
      </c>
      <c r="BB823">
        <v>-99</v>
      </c>
      <c r="BC823">
        <v>-99</v>
      </c>
      <c r="BD823">
        <v>-99</v>
      </c>
      <c r="BE823">
        <v>-99</v>
      </c>
      <c r="BF823">
        <v>-99</v>
      </c>
      <c r="BG823">
        <v>-99</v>
      </c>
      <c r="BH823">
        <f t="shared" si="252"/>
        <v>1</v>
      </c>
      <c r="BI823" t="str">
        <f t="shared" si="253"/>
        <v/>
      </c>
      <c r="BJ823" t="str">
        <f t="shared" si="254"/>
        <v/>
      </c>
      <c r="BK823" t="str">
        <f t="shared" si="255"/>
        <v/>
      </c>
      <c r="BL823" t="str">
        <f t="shared" si="256"/>
        <v/>
      </c>
      <c r="BM823" t="str">
        <f t="shared" si="257"/>
        <v/>
      </c>
      <c r="BN823" t="str">
        <f t="shared" si="258"/>
        <v/>
      </c>
      <c r="BO823" t="str">
        <f t="shared" si="259"/>
        <v/>
      </c>
      <c r="BP823" t="str">
        <f t="shared" si="260"/>
        <v/>
      </c>
      <c r="BQ823" t="str">
        <f t="shared" si="261"/>
        <v/>
      </c>
      <c r="BR823" t="str">
        <f t="shared" si="262"/>
        <v/>
      </c>
      <c r="BS823" t="str">
        <f t="shared" si="263"/>
        <v/>
      </c>
      <c r="BT823" t="str">
        <f t="shared" si="264"/>
        <v/>
      </c>
      <c r="BU823" t="str">
        <f t="shared" si="265"/>
        <v/>
      </c>
      <c r="BV823" t="str">
        <f t="shared" si="266"/>
        <v/>
      </c>
      <c r="BW823">
        <f t="shared" si="267"/>
        <v>1</v>
      </c>
      <c r="BX823">
        <f t="shared" si="268"/>
        <v>1</v>
      </c>
      <c r="BY823">
        <f t="shared" si="269"/>
        <v>0</v>
      </c>
      <c r="BZ823">
        <f t="shared" si="270"/>
        <v>2</v>
      </c>
      <c r="CA823">
        <f t="shared" si="271"/>
        <v>2</v>
      </c>
      <c r="CB823">
        <f t="shared" si="272"/>
        <v>1</v>
      </c>
    </row>
    <row r="824" spans="1:80" x14ac:dyDescent="0.35">
      <c r="A824">
        <v>5.1950630000000002</v>
      </c>
      <c r="B824">
        <v>2010</v>
      </c>
      <c r="C824">
        <v>81</v>
      </c>
      <c r="D824">
        <v>0</v>
      </c>
      <c r="E824">
        <v>1</v>
      </c>
      <c r="F824">
        <v>-9</v>
      </c>
      <c r="G824">
        <v>0</v>
      </c>
      <c r="H824">
        <v>26152</v>
      </c>
      <c r="I824">
        <v>1</v>
      </c>
      <c r="J824">
        <v>1</v>
      </c>
      <c r="K824">
        <v>26429</v>
      </c>
      <c r="L824">
        <v>4</v>
      </c>
      <c r="M824">
        <v>2</v>
      </c>
      <c r="N824">
        <v>1</v>
      </c>
      <c r="O824">
        <v>41071</v>
      </c>
      <c r="P824">
        <v>42613</v>
      </c>
      <c r="Q824">
        <v>40391</v>
      </c>
      <c r="R824">
        <v>99672</v>
      </c>
      <c r="S824">
        <v>78551</v>
      </c>
      <c r="T824">
        <v>42820</v>
      </c>
      <c r="U824">
        <v>4280</v>
      </c>
      <c r="V824">
        <v>5845</v>
      </c>
      <c r="W824">
        <v>41402</v>
      </c>
      <c r="X824">
        <v>41401</v>
      </c>
      <c r="Y824">
        <v>2720</v>
      </c>
      <c r="Z824">
        <v>4148</v>
      </c>
      <c r="AA824" t="s">
        <v>97</v>
      </c>
      <c r="AB824" t="s">
        <v>61</v>
      </c>
      <c r="AC824" t="s">
        <v>61</v>
      </c>
      <c r="AD824">
        <v>3768</v>
      </c>
      <c r="AE824">
        <v>66</v>
      </c>
      <c r="AF824">
        <v>3607</v>
      </c>
      <c r="AG824">
        <v>45</v>
      </c>
      <c r="AH824">
        <v>40</v>
      </c>
      <c r="AI824" t="s">
        <v>62</v>
      </c>
      <c r="AJ824" t="s">
        <v>62</v>
      </c>
      <c r="AK824" t="s">
        <v>62</v>
      </c>
      <c r="AL824" t="s">
        <v>62</v>
      </c>
      <c r="AM824" t="s">
        <v>62</v>
      </c>
      <c r="AN824" t="s">
        <v>62</v>
      </c>
      <c r="AO824" t="s">
        <v>62</v>
      </c>
      <c r="AP824" t="s">
        <v>62</v>
      </c>
      <c r="AQ824" t="s">
        <v>62</v>
      </c>
      <c r="AR824" t="s">
        <v>62</v>
      </c>
      <c r="AS824">
        <v>2</v>
      </c>
      <c r="AT824">
        <v>2</v>
      </c>
      <c r="AU824">
        <v>2</v>
      </c>
      <c r="AV824">
        <v>2</v>
      </c>
      <c r="AW824">
        <v>2</v>
      </c>
      <c r="AX824">
        <v>-99</v>
      </c>
      <c r="AY824">
        <v>-99</v>
      </c>
      <c r="AZ824">
        <v>-99</v>
      </c>
      <c r="BA824">
        <v>-99</v>
      </c>
      <c r="BB824">
        <v>-99</v>
      </c>
      <c r="BC824">
        <v>-99</v>
      </c>
      <c r="BD824">
        <v>-99</v>
      </c>
      <c r="BE824">
        <v>-99</v>
      </c>
      <c r="BF824">
        <v>-99</v>
      </c>
      <c r="BG824">
        <v>-99</v>
      </c>
      <c r="BH824">
        <f t="shared" si="252"/>
        <v>2</v>
      </c>
      <c r="BI824" t="str">
        <f t="shared" si="253"/>
        <v/>
      </c>
      <c r="BJ824" t="str">
        <f t="shared" si="254"/>
        <v/>
      </c>
      <c r="BK824" t="str">
        <f t="shared" si="255"/>
        <v/>
      </c>
      <c r="BL824" t="str">
        <f t="shared" si="256"/>
        <v/>
      </c>
      <c r="BM824" t="str">
        <f t="shared" si="257"/>
        <v/>
      </c>
      <c r="BN824" t="str">
        <f t="shared" si="258"/>
        <v/>
      </c>
      <c r="BO824" t="str">
        <f t="shared" si="259"/>
        <v/>
      </c>
      <c r="BP824" t="str">
        <f t="shared" si="260"/>
        <v/>
      </c>
      <c r="BQ824" t="str">
        <f t="shared" si="261"/>
        <v/>
      </c>
      <c r="BR824" t="str">
        <f t="shared" si="262"/>
        <v/>
      </c>
      <c r="BS824" t="str">
        <f t="shared" si="263"/>
        <v/>
      </c>
      <c r="BT824" t="str">
        <f t="shared" si="264"/>
        <v/>
      </c>
      <c r="BU824" t="str">
        <f t="shared" si="265"/>
        <v/>
      </c>
      <c r="BV824" t="str">
        <f t="shared" si="266"/>
        <v/>
      </c>
      <c r="BW824">
        <f t="shared" si="267"/>
        <v>2</v>
      </c>
      <c r="BX824">
        <f t="shared" si="268"/>
        <v>1</v>
      </c>
      <c r="BY824">
        <f t="shared" si="269"/>
        <v>1</v>
      </c>
      <c r="BZ824">
        <f t="shared" si="270"/>
        <v>1</v>
      </c>
      <c r="CA824">
        <f t="shared" si="271"/>
        <v>1</v>
      </c>
      <c r="CB824">
        <f t="shared" si="272"/>
        <v>1</v>
      </c>
    </row>
    <row r="825" spans="1:80" x14ac:dyDescent="0.35">
      <c r="A825">
        <v>4.9730537000000004</v>
      </c>
      <c r="B825">
        <v>2010</v>
      </c>
      <c r="C825">
        <v>81</v>
      </c>
      <c r="D825">
        <v>0</v>
      </c>
      <c r="E825">
        <v>1</v>
      </c>
      <c r="F825">
        <v>1</v>
      </c>
      <c r="G825">
        <v>1</v>
      </c>
      <c r="H825">
        <v>37009</v>
      </c>
      <c r="I825">
        <v>9</v>
      </c>
      <c r="J825">
        <v>1</v>
      </c>
      <c r="K825">
        <v>154018</v>
      </c>
      <c r="L825">
        <v>1</v>
      </c>
      <c r="M825">
        <v>2</v>
      </c>
      <c r="N825">
        <v>5</v>
      </c>
      <c r="O825">
        <v>41071</v>
      </c>
      <c r="P825">
        <v>78551</v>
      </c>
      <c r="Q825">
        <v>42842</v>
      </c>
      <c r="R825">
        <v>4280</v>
      </c>
      <c r="S825">
        <v>40390</v>
      </c>
      <c r="T825">
        <v>99812</v>
      </c>
      <c r="U825">
        <v>2851</v>
      </c>
      <c r="V825">
        <v>41401</v>
      </c>
      <c r="W825">
        <v>4148</v>
      </c>
      <c r="X825">
        <v>5368</v>
      </c>
      <c r="Y825">
        <v>78602</v>
      </c>
      <c r="Z825">
        <v>78906</v>
      </c>
      <c r="AA825" t="s">
        <v>69</v>
      </c>
      <c r="AB825" t="s">
        <v>71</v>
      </c>
      <c r="AC825">
        <v>412</v>
      </c>
      <c r="AD825">
        <v>3768</v>
      </c>
      <c r="AE825">
        <v>3722</v>
      </c>
      <c r="AF825">
        <v>66</v>
      </c>
      <c r="AG825">
        <v>8856</v>
      </c>
      <c r="AH825">
        <v>8853</v>
      </c>
      <c r="AI825">
        <v>3607</v>
      </c>
      <c r="AJ825">
        <v>43</v>
      </c>
      <c r="AK825">
        <v>48</v>
      </c>
      <c r="AL825">
        <v>9904</v>
      </c>
      <c r="AM825" t="s">
        <v>62</v>
      </c>
      <c r="AN825" t="s">
        <v>62</v>
      </c>
      <c r="AO825" t="s">
        <v>62</v>
      </c>
      <c r="AP825" t="s">
        <v>62</v>
      </c>
      <c r="AQ825" t="s">
        <v>62</v>
      </c>
      <c r="AR825" t="s">
        <v>62</v>
      </c>
      <c r="AS825">
        <v>2</v>
      </c>
      <c r="AT825">
        <v>2</v>
      </c>
      <c r="AU825">
        <v>2</v>
      </c>
      <c r="AV825">
        <v>2</v>
      </c>
      <c r="AW825">
        <v>2</v>
      </c>
      <c r="AX825">
        <v>2</v>
      </c>
      <c r="AY825">
        <v>2</v>
      </c>
      <c r="AZ825">
        <v>2</v>
      </c>
      <c r="BA825">
        <v>5</v>
      </c>
      <c r="BB825">
        <v>-99</v>
      </c>
      <c r="BC825">
        <v>-99</v>
      </c>
      <c r="BD825">
        <v>-99</v>
      </c>
      <c r="BE825">
        <v>-99</v>
      </c>
      <c r="BF825">
        <v>-99</v>
      </c>
      <c r="BG825">
        <v>-99</v>
      </c>
      <c r="BH825">
        <f t="shared" si="252"/>
        <v>2</v>
      </c>
      <c r="BI825" t="str">
        <f t="shared" si="253"/>
        <v/>
      </c>
      <c r="BJ825" t="str">
        <f t="shared" si="254"/>
        <v/>
      </c>
      <c r="BK825" t="str">
        <f t="shared" si="255"/>
        <v/>
      </c>
      <c r="BL825" t="str">
        <f t="shared" si="256"/>
        <v/>
      </c>
      <c r="BM825" t="str">
        <f t="shared" si="257"/>
        <v/>
      </c>
      <c r="BN825" t="str">
        <f t="shared" si="258"/>
        <v/>
      </c>
      <c r="BO825" t="str">
        <f t="shared" si="259"/>
        <v/>
      </c>
      <c r="BP825" t="str">
        <f t="shared" si="260"/>
        <v/>
      </c>
      <c r="BQ825" t="str">
        <f t="shared" si="261"/>
        <v/>
      </c>
      <c r="BR825" t="str">
        <f t="shared" si="262"/>
        <v/>
      </c>
      <c r="BS825" t="str">
        <f t="shared" si="263"/>
        <v/>
      </c>
      <c r="BT825" t="str">
        <f t="shared" si="264"/>
        <v/>
      </c>
      <c r="BU825" t="str">
        <f t="shared" si="265"/>
        <v/>
      </c>
      <c r="BV825" t="str">
        <f t="shared" si="266"/>
        <v/>
      </c>
      <c r="BW825">
        <f t="shared" si="267"/>
        <v>2</v>
      </c>
      <c r="BX825">
        <f t="shared" si="268"/>
        <v>1</v>
      </c>
      <c r="BY825">
        <f t="shared" si="269"/>
        <v>1</v>
      </c>
      <c r="BZ825">
        <f t="shared" si="270"/>
        <v>1</v>
      </c>
      <c r="CA825">
        <f t="shared" si="271"/>
        <v>1</v>
      </c>
      <c r="CB825">
        <f t="shared" si="272"/>
        <v>1</v>
      </c>
    </row>
    <row r="826" spans="1:80" x14ac:dyDescent="0.35">
      <c r="A826">
        <v>5.1950630000000002</v>
      </c>
      <c r="B826">
        <v>2010</v>
      </c>
      <c r="C826">
        <v>81</v>
      </c>
      <c r="D826">
        <v>0</v>
      </c>
      <c r="E826">
        <v>1</v>
      </c>
      <c r="F826">
        <v>-9</v>
      </c>
      <c r="G826">
        <v>0</v>
      </c>
      <c r="H826">
        <v>39045</v>
      </c>
      <c r="I826">
        <v>23</v>
      </c>
      <c r="J826">
        <v>-9</v>
      </c>
      <c r="K826">
        <v>297145</v>
      </c>
      <c r="L826">
        <v>3</v>
      </c>
      <c r="M826">
        <v>1</v>
      </c>
      <c r="N826">
        <v>5</v>
      </c>
      <c r="O826">
        <v>4271</v>
      </c>
      <c r="P826">
        <v>42820</v>
      </c>
      <c r="Q826">
        <v>412</v>
      </c>
      <c r="R826">
        <v>4280</v>
      </c>
      <c r="S826">
        <v>41400</v>
      </c>
      <c r="T826">
        <v>4148</v>
      </c>
      <c r="U826">
        <v>2449</v>
      </c>
      <c r="V826">
        <v>60000</v>
      </c>
      <c r="W826" t="s">
        <v>91</v>
      </c>
      <c r="X826" t="s">
        <v>64</v>
      </c>
      <c r="Y826" t="s">
        <v>65</v>
      </c>
      <c r="Z826" t="s">
        <v>83</v>
      </c>
      <c r="AA826" t="s">
        <v>69</v>
      </c>
      <c r="AB826" t="s">
        <v>68</v>
      </c>
      <c r="AC826" t="s">
        <v>61</v>
      </c>
      <c r="AD826">
        <v>3768</v>
      </c>
      <c r="AE826">
        <v>3722</v>
      </c>
      <c r="AF826">
        <v>3734</v>
      </c>
      <c r="AG826">
        <v>3726</v>
      </c>
      <c r="AH826" t="s">
        <v>62</v>
      </c>
      <c r="AI826" t="s">
        <v>62</v>
      </c>
      <c r="AJ826" t="s">
        <v>62</v>
      </c>
      <c r="AK826" t="s">
        <v>62</v>
      </c>
      <c r="AL826" t="s">
        <v>62</v>
      </c>
      <c r="AM826" t="s">
        <v>62</v>
      </c>
      <c r="AN826" t="s">
        <v>62</v>
      </c>
      <c r="AO826" t="s">
        <v>62</v>
      </c>
      <c r="AP826" t="s">
        <v>62</v>
      </c>
      <c r="AQ826" t="s">
        <v>62</v>
      </c>
      <c r="AR826" t="s">
        <v>62</v>
      </c>
      <c r="AS826">
        <v>2</v>
      </c>
      <c r="AT826">
        <v>2</v>
      </c>
      <c r="AU826">
        <v>2</v>
      </c>
      <c r="AV826">
        <v>2</v>
      </c>
      <c r="AW826">
        <v>-99</v>
      </c>
      <c r="AX826">
        <v>-99</v>
      </c>
      <c r="AY826">
        <v>-99</v>
      </c>
      <c r="AZ826">
        <v>-99</v>
      </c>
      <c r="BA826">
        <v>-99</v>
      </c>
      <c r="BB826">
        <v>-99</v>
      </c>
      <c r="BC826">
        <v>-99</v>
      </c>
      <c r="BD826">
        <v>-99</v>
      </c>
      <c r="BE826">
        <v>-99</v>
      </c>
      <c r="BF826">
        <v>-99</v>
      </c>
      <c r="BG826">
        <v>-99</v>
      </c>
      <c r="BH826">
        <f t="shared" si="252"/>
        <v>2</v>
      </c>
      <c r="BI826" t="str">
        <f t="shared" si="253"/>
        <v/>
      </c>
      <c r="BJ826" t="str">
        <f t="shared" si="254"/>
        <v/>
      </c>
      <c r="BK826" t="str">
        <f t="shared" si="255"/>
        <v/>
      </c>
      <c r="BL826" t="str">
        <f t="shared" si="256"/>
        <v/>
      </c>
      <c r="BM826" t="str">
        <f t="shared" si="257"/>
        <v/>
      </c>
      <c r="BN826" t="str">
        <f t="shared" si="258"/>
        <v/>
      </c>
      <c r="BO826" t="str">
        <f t="shared" si="259"/>
        <v/>
      </c>
      <c r="BP826" t="str">
        <f t="shared" si="260"/>
        <v/>
      </c>
      <c r="BQ826" t="str">
        <f t="shared" si="261"/>
        <v/>
      </c>
      <c r="BR826" t="str">
        <f t="shared" si="262"/>
        <v/>
      </c>
      <c r="BS826" t="str">
        <f t="shared" si="263"/>
        <v/>
      </c>
      <c r="BT826" t="str">
        <f t="shared" si="264"/>
        <v/>
      </c>
      <c r="BU826" t="str">
        <f t="shared" si="265"/>
        <v/>
      </c>
      <c r="BV826" t="str">
        <f t="shared" si="266"/>
        <v/>
      </c>
      <c r="BW826">
        <f t="shared" si="267"/>
        <v>2</v>
      </c>
      <c r="BX826">
        <f t="shared" si="268"/>
        <v>0</v>
      </c>
      <c r="BY826">
        <f t="shared" si="269"/>
        <v>0</v>
      </c>
      <c r="BZ826">
        <f t="shared" si="270"/>
        <v>0</v>
      </c>
      <c r="CA826">
        <f t="shared" si="271"/>
        <v>0</v>
      </c>
      <c r="CB826">
        <f t="shared" si="272"/>
        <v>1</v>
      </c>
    </row>
    <row r="827" spans="1:80" x14ac:dyDescent="0.35">
      <c r="A827">
        <v>5.3693093999999997</v>
      </c>
      <c r="B827">
        <v>2010</v>
      </c>
      <c r="C827">
        <v>81</v>
      </c>
      <c r="D827">
        <v>0</v>
      </c>
      <c r="E827">
        <v>1</v>
      </c>
      <c r="F827">
        <v>1</v>
      </c>
      <c r="G827">
        <v>0</v>
      </c>
      <c r="H827">
        <v>47043</v>
      </c>
      <c r="I827">
        <v>3</v>
      </c>
      <c r="J827">
        <v>1</v>
      </c>
      <c r="K827">
        <v>213621</v>
      </c>
      <c r="L827">
        <v>-9</v>
      </c>
      <c r="M827">
        <v>2</v>
      </c>
      <c r="N827">
        <v>1</v>
      </c>
      <c r="O827">
        <v>5849</v>
      </c>
      <c r="P827">
        <v>4111</v>
      </c>
      <c r="Q827">
        <v>2761</v>
      </c>
      <c r="R827">
        <v>41401</v>
      </c>
      <c r="S827">
        <v>4280</v>
      </c>
      <c r="T827">
        <v>25000</v>
      </c>
      <c r="U827">
        <v>2724</v>
      </c>
      <c r="V827">
        <v>53081</v>
      </c>
      <c r="W827">
        <v>40390</v>
      </c>
      <c r="X827">
        <v>5853</v>
      </c>
      <c r="Y827">
        <v>4148</v>
      </c>
      <c r="Z827" t="s">
        <v>66</v>
      </c>
      <c r="AA827" t="s">
        <v>159</v>
      </c>
      <c r="AB827" t="s">
        <v>61</v>
      </c>
      <c r="AC827" t="s">
        <v>61</v>
      </c>
      <c r="AD827">
        <v>3768</v>
      </c>
      <c r="AE827">
        <v>66</v>
      </c>
      <c r="AF827">
        <v>3721</v>
      </c>
      <c r="AG827">
        <v>41</v>
      </c>
      <c r="AH827">
        <v>48</v>
      </c>
      <c r="AI827">
        <v>3607</v>
      </c>
      <c r="AJ827">
        <v>3723</v>
      </c>
      <c r="AK827">
        <v>8856</v>
      </c>
      <c r="AL827">
        <v>8872</v>
      </c>
      <c r="AM827">
        <v>9919</v>
      </c>
      <c r="AN827">
        <v>9929</v>
      </c>
      <c r="AO827" t="s">
        <v>62</v>
      </c>
      <c r="AP827" t="s">
        <v>62</v>
      </c>
      <c r="AQ827" t="s">
        <v>62</v>
      </c>
      <c r="AR827" t="s">
        <v>62</v>
      </c>
      <c r="AS827">
        <v>3</v>
      </c>
      <c r="AT827">
        <v>3</v>
      </c>
      <c r="AU827">
        <v>3</v>
      </c>
      <c r="AV827">
        <v>3</v>
      </c>
      <c r="AW827">
        <v>3</v>
      </c>
      <c r="AX827">
        <v>3</v>
      </c>
      <c r="AY827">
        <v>1</v>
      </c>
      <c r="AZ827">
        <v>1</v>
      </c>
      <c r="BA827">
        <v>3</v>
      </c>
      <c r="BB827">
        <v>3</v>
      </c>
      <c r="BC827">
        <v>3</v>
      </c>
      <c r="BD827">
        <v>-99</v>
      </c>
      <c r="BE827">
        <v>-99</v>
      </c>
      <c r="BF827">
        <v>-99</v>
      </c>
      <c r="BG827">
        <v>-99</v>
      </c>
      <c r="BH827">
        <f t="shared" si="252"/>
        <v>3</v>
      </c>
      <c r="BI827" t="str">
        <f t="shared" si="253"/>
        <v/>
      </c>
      <c r="BJ827" t="str">
        <f t="shared" si="254"/>
        <v/>
      </c>
      <c r="BK827" t="str">
        <f t="shared" si="255"/>
        <v/>
      </c>
      <c r="BL827" t="str">
        <f t="shared" si="256"/>
        <v/>
      </c>
      <c r="BM827" t="str">
        <f t="shared" si="257"/>
        <v/>
      </c>
      <c r="BN827" t="str">
        <f t="shared" si="258"/>
        <v/>
      </c>
      <c r="BO827" t="str">
        <f t="shared" si="259"/>
        <v/>
      </c>
      <c r="BP827" t="str">
        <f t="shared" si="260"/>
        <v/>
      </c>
      <c r="BQ827" t="str">
        <f t="shared" si="261"/>
        <v/>
      </c>
      <c r="BR827" t="str">
        <f t="shared" si="262"/>
        <v/>
      </c>
      <c r="BS827" t="str">
        <f t="shared" si="263"/>
        <v/>
      </c>
      <c r="BT827" t="str">
        <f t="shared" si="264"/>
        <v/>
      </c>
      <c r="BU827" t="str">
        <f t="shared" si="265"/>
        <v/>
      </c>
      <c r="BV827" t="str">
        <f t="shared" si="266"/>
        <v/>
      </c>
      <c r="BW827">
        <f t="shared" si="267"/>
        <v>3</v>
      </c>
      <c r="BX827">
        <f t="shared" si="268"/>
        <v>1</v>
      </c>
      <c r="BY827">
        <f t="shared" si="269"/>
        <v>0</v>
      </c>
      <c r="BZ827">
        <f t="shared" si="270"/>
        <v>0</v>
      </c>
      <c r="CA827">
        <f t="shared" si="271"/>
        <v>0</v>
      </c>
      <c r="CB827">
        <f t="shared" si="272"/>
        <v>1</v>
      </c>
    </row>
    <row r="828" spans="1:80" x14ac:dyDescent="0.35">
      <c r="A828">
        <v>4.7330074</v>
      </c>
      <c r="B828">
        <v>2011</v>
      </c>
      <c r="C828">
        <v>81</v>
      </c>
      <c r="D828">
        <v>1</v>
      </c>
      <c r="E828">
        <v>1</v>
      </c>
      <c r="F828">
        <v>-9</v>
      </c>
      <c r="G828">
        <v>0</v>
      </c>
      <c r="H828">
        <v>6021</v>
      </c>
      <c r="I828">
        <v>1</v>
      </c>
      <c r="J828">
        <v>6</v>
      </c>
      <c r="K828">
        <v>372331</v>
      </c>
      <c r="L828">
        <v>2</v>
      </c>
      <c r="M828">
        <v>-9</v>
      </c>
      <c r="N828">
        <v>20</v>
      </c>
      <c r="O828">
        <v>41071</v>
      </c>
      <c r="P828">
        <v>5849</v>
      </c>
      <c r="Q828">
        <v>41402</v>
      </c>
      <c r="R828">
        <v>41404</v>
      </c>
      <c r="S828">
        <v>99859</v>
      </c>
      <c r="T828">
        <v>41401</v>
      </c>
      <c r="U828">
        <v>4142</v>
      </c>
      <c r="V828">
        <v>25000</v>
      </c>
      <c r="W828">
        <v>40390</v>
      </c>
      <c r="X828">
        <v>5859</v>
      </c>
      <c r="Y828">
        <v>27801</v>
      </c>
      <c r="Z828">
        <v>2724</v>
      </c>
      <c r="AA828">
        <v>2859</v>
      </c>
      <c r="AB828">
        <v>4659</v>
      </c>
      <c r="AC828">
        <v>2449</v>
      </c>
      <c r="AD828">
        <v>3768</v>
      </c>
      <c r="AE828">
        <v>3722</v>
      </c>
      <c r="AF828">
        <v>66</v>
      </c>
      <c r="AG828">
        <v>3607</v>
      </c>
      <c r="AH828">
        <v>48</v>
      </c>
      <c r="AI828">
        <v>42</v>
      </c>
      <c r="AJ828">
        <v>8856</v>
      </c>
      <c r="AK828">
        <v>8853</v>
      </c>
      <c r="AL828">
        <v>9920</v>
      </c>
      <c r="AM828">
        <v>9920</v>
      </c>
      <c r="AN828">
        <v>9904</v>
      </c>
      <c r="AO828" t="s">
        <v>62</v>
      </c>
      <c r="AP828" t="s">
        <v>62</v>
      </c>
      <c r="AQ828" t="s">
        <v>62</v>
      </c>
      <c r="AR828" t="s">
        <v>62</v>
      </c>
      <c r="AS828">
        <v>4</v>
      </c>
      <c r="AT828">
        <v>2</v>
      </c>
      <c r="AU828">
        <v>4</v>
      </c>
      <c r="AV828">
        <v>4</v>
      </c>
      <c r="AW828">
        <v>4</v>
      </c>
      <c r="AX828">
        <v>4</v>
      </c>
      <c r="AY828">
        <v>2</v>
      </c>
      <c r="AZ828">
        <v>2</v>
      </c>
      <c r="BA828">
        <v>4</v>
      </c>
      <c r="BB828">
        <v>2</v>
      </c>
      <c r="BC828">
        <v>6</v>
      </c>
      <c r="BD828">
        <v>-99</v>
      </c>
      <c r="BE828">
        <v>-99</v>
      </c>
      <c r="BF828">
        <v>-99</v>
      </c>
      <c r="BG828">
        <v>-99</v>
      </c>
      <c r="BH828">
        <f t="shared" si="252"/>
        <v>4</v>
      </c>
      <c r="BI828" t="str">
        <f t="shared" si="253"/>
        <v/>
      </c>
      <c r="BJ828" t="str">
        <f t="shared" si="254"/>
        <v/>
      </c>
      <c r="BK828" t="str">
        <f t="shared" si="255"/>
        <v/>
      </c>
      <c r="BL828" t="str">
        <f t="shared" si="256"/>
        <v/>
      </c>
      <c r="BM828" t="str">
        <f t="shared" si="257"/>
        <v/>
      </c>
      <c r="BN828" t="str">
        <f t="shared" si="258"/>
        <v/>
      </c>
      <c r="BO828" t="str">
        <f t="shared" si="259"/>
        <v/>
      </c>
      <c r="BP828" t="str">
        <f t="shared" si="260"/>
        <v/>
      </c>
      <c r="BQ828" t="str">
        <f t="shared" si="261"/>
        <v/>
      </c>
      <c r="BR828" t="str">
        <f t="shared" si="262"/>
        <v/>
      </c>
      <c r="BS828" t="str">
        <f t="shared" si="263"/>
        <v/>
      </c>
      <c r="BT828" t="str">
        <f t="shared" si="264"/>
        <v/>
      </c>
      <c r="BU828" t="str">
        <f t="shared" si="265"/>
        <v/>
      </c>
      <c r="BV828" t="str">
        <f t="shared" si="266"/>
        <v/>
      </c>
      <c r="BW828">
        <f t="shared" si="267"/>
        <v>4</v>
      </c>
      <c r="BX828">
        <f t="shared" si="268"/>
        <v>1</v>
      </c>
      <c r="BY828">
        <f t="shared" si="269"/>
        <v>0</v>
      </c>
      <c r="BZ828">
        <f t="shared" si="270"/>
        <v>1</v>
      </c>
      <c r="CA828">
        <f t="shared" si="271"/>
        <v>1</v>
      </c>
      <c r="CB828">
        <f t="shared" si="272"/>
        <v>0</v>
      </c>
    </row>
    <row r="829" spans="1:80" x14ac:dyDescent="0.35">
      <c r="A829">
        <v>4.5387902999999996</v>
      </c>
      <c r="B829">
        <v>2011</v>
      </c>
      <c r="C829">
        <v>81</v>
      </c>
      <c r="D829">
        <v>0</v>
      </c>
      <c r="E829">
        <v>1</v>
      </c>
      <c r="F829">
        <v>-9</v>
      </c>
      <c r="G829">
        <v>0</v>
      </c>
      <c r="H829">
        <v>6123</v>
      </c>
      <c r="I829">
        <v>8</v>
      </c>
      <c r="J829">
        <v>1</v>
      </c>
      <c r="K829">
        <v>390758</v>
      </c>
      <c r="L829">
        <v>4</v>
      </c>
      <c r="M829">
        <v>-9</v>
      </c>
      <c r="N829">
        <v>5</v>
      </c>
      <c r="O829">
        <v>41401</v>
      </c>
      <c r="P829">
        <v>4111</v>
      </c>
      <c r="Q829">
        <v>9972</v>
      </c>
      <c r="R829">
        <v>4271</v>
      </c>
      <c r="S829">
        <v>4423</v>
      </c>
      <c r="T829">
        <v>41402</v>
      </c>
      <c r="U829">
        <v>4019</v>
      </c>
      <c r="V829">
        <v>2724</v>
      </c>
      <c r="W829" t="s">
        <v>74</v>
      </c>
      <c r="X829" t="s">
        <v>164</v>
      </c>
      <c r="Y829" t="s">
        <v>110</v>
      </c>
      <c r="Z829" t="s">
        <v>165</v>
      </c>
      <c r="AA829" t="s">
        <v>65</v>
      </c>
      <c r="AB829">
        <v>4779</v>
      </c>
      <c r="AC829" t="s">
        <v>61</v>
      </c>
      <c r="AD829">
        <v>3768</v>
      </c>
      <c r="AE829">
        <v>3722</v>
      </c>
      <c r="AF829">
        <v>66</v>
      </c>
      <c r="AG829">
        <v>8853</v>
      </c>
      <c r="AH829">
        <v>8856</v>
      </c>
      <c r="AI829">
        <v>8842</v>
      </c>
      <c r="AJ829">
        <v>3607</v>
      </c>
      <c r="AK829">
        <v>48</v>
      </c>
      <c r="AL829">
        <v>42</v>
      </c>
      <c r="AM829">
        <v>9929</v>
      </c>
      <c r="AN829" t="s">
        <v>62</v>
      </c>
      <c r="AO829" t="s">
        <v>62</v>
      </c>
      <c r="AP829" t="s">
        <v>62</v>
      </c>
      <c r="AQ829" t="s">
        <v>62</v>
      </c>
      <c r="AR829" t="s">
        <v>62</v>
      </c>
      <c r="AS829">
        <v>4</v>
      </c>
      <c r="AT829">
        <v>0</v>
      </c>
      <c r="AU829">
        <v>4</v>
      </c>
      <c r="AV829">
        <v>0</v>
      </c>
      <c r="AW829">
        <v>0</v>
      </c>
      <c r="AX829">
        <v>0</v>
      </c>
      <c r="AY829">
        <v>4</v>
      </c>
      <c r="AZ829">
        <v>4</v>
      </c>
      <c r="BA829">
        <v>4</v>
      </c>
      <c r="BB829">
        <v>7</v>
      </c>
      <c r="BC829">
        <v>-99</v>
      </c>
      <c r="BD829">
        <v>-99</v>
      </c>
      <c r="BE829">
        <v>-99</v>
      </c>
      <c r="BF829">
        <v>-99</v>
      </c>
      <c r="BG829">
        <v>-99</v>
      </c>
      <c r="BH829">
        <f t="shared" si="252"/>
        <v>4</v>
      </c>
      <c r="BI829" t="str">
        <f t="shared" si="253"/>
        <v/>
      </c>
      <c r="BJ829" t="str">
        <f t="shared" si="254"/>
        <v/>
      </c>
      <c r="BK829" t="str">
        <f t="shared" si="255"/>
        <v/>
      </c>
      <c r="BL829" t="str">
        <f t="shared" si="256"/>
        <v/>
      </c>
      <c r="BM829" t="str">
        <f t="shared" si="257"/>
        <v/>
      </c>
      <c r="BN829" t="str">
        <f t="shared" si="258"/>
        <v/>
      </c>
      <c r="BO829" t="str">
        <f t="shared" si="259"/>
        <v/>
      </c>
      <c r="BP829" t="str">
        <f t="shared" si="260"/>
        <v/>
      </c>
      <c r="BQ829" t="str">
        <f t="shared" si="261"/>
        <v/>
      </c>
      <c r="BR829" t="str">
        <f t="shared" si="262"/>
        <v/>
      </c>
      <c r="BS829" t="str">
        <f t="shared" si="263"/>
        <v/>
      </c>
      <c r="BT829" t="str">
        <f t="shared" si="264"/>
        <v/>
      </c>
      <c r="BU829" t="str">
        <f t="shared" si="265"/>
        <v/>
      </c>
      <c r="BV829" t="str">
        <f t="shared" si="266"/>
        <v/>
      </c>
      <c r="BW829">
        <f t="shared" si="267"/>
        <v>4</v>
      </c>
      <c r="BX829">
        <f t="shared" si="268"/>
        <v>1</v>
      </c>
      <c r="BY829">
        <f t="shared" si="269"/>
        <v>0</v>
      </c>
      <c r="BZ829">
        <f t="shared" si="270"/>
        <v>0</v>
      </c>
      <c r="CA829">
        <f t="shared" si="271"/>
        <v>0</v>
      </c>
      <c r="CB829">
        <f t="shared" si="272"/>
        <v>0</v>
      </c>
    </row>
    <row r="830" spans="1:80" x14ac:dyDescent="0.35">
      <c r="A830">
        <v>4.5387902999999996</v>
      </c>
      <c r="B830">
        <v>2011</v>
      </c>
      <c r="C830">
        <v>81</v>
      </c>
      <c r="D830">
        <v>0</v>
      </c>
      <c r="E830">
        <v>1</v>
      </c>
      <c r="F830">
        <v>-9</v>
      </c>
      <c r="G830">
        <v>0</v>
      </c>
      <c r="H830">
        <v>6548</v>
      </c>
      <c r="I830">
        <v>13</v>
      </c>
      <c r="J830">
        <v>6</v>
      </c>
      <c r="K830">
        <v>208017</v>
      </c>
      <c r="L830">
        <v>4</v>
      </c>
      <c r="M830">
        <v>-9</v>
      </c>
      <c r="N830">
        <v>5</v>
      </c>
      <c r="O830">
        <v>4271</v>
      </c>
      <c r="P830">
        <v>4280</v>
      </c>
      <c r="Q830">
        <v>41410</v>
      </c>
      <c r="R830">
        <v>4111</v>
      </c>
      <c r="S830">
        <v>412</v>
      </c>
      <c r="T830">
        <v>25000</v>
      </c>
      <c r="U830">
        <v>4148</v>
      </c>
      <c r="V830">
        <v>41401</v>
      </c>
      <c r="W830">
        <v>4019</v>
      </c>
      <c r="X830">
        <v>2724</v>
      </c>
      <c r="Y830" t="s">
        <v>66</v>
      </c>
      <c r="Z830">
        <v>42731</v>
      </c>
      <c r="AA830">
        <v>4142</v>
      </c>
      <c r="AB830" t="s">
        <v>61</v>
      </c>
      <c r="AC830" t="s">
        <v>61</v>
      </c>
      <c r="AD830">
        <v>3768</v>
      </c>
      <c r="AE830">
        <v>3722</v>
      </c>
      <c r="AF830">
        <v>3734</v>
      </c>
      <c r="AG830">
        <v>3727</v>
      </c>
      <c r="AH830">
        <v>8856</v>
      </c>
      <c r="AI830">
        <v>3722</v>
      </c>
      <c r="AJ830">
        <v>8856</v>
      </c>
      <c r="AK830" t="s">
        <v>62</v>
      </c>
      <c r="AL830" t="s">
        <v>62</v>
      </c>
      <c r="AM830" t="s">
        <v>62</v>
      </c>
      <c r="AN830" t="s">
        <v>62</v>
      </c>
      <c r="AO830" t="s">
        <v>62</v>
      </c>
      <c r="AP830" t="s">
        <v>62</v>
      </c>
      <c r="AQ830" t="s">
        <v>62</v>
      </c>
      <c r="AR830" t="s">
        <v>62</v>
      </c>
      <c r="AS830">
        <v>4</v>
      </c>
      <c r="AT830">
        <v>4</v>
      </c>
      <c r="AU830">
        <v>4</v>
      </c>
      <c r="AV830">
        <v>4</v>
      </c>
      <c r="AW830">
        <v>4</v>
      </c>
      <c r="AX830">
        <v>2</v>
      </c>
      <c r="AY830">
        <v>2</v>
      </c>
      <c r="AZ830">
        <v>-99</v>
      </c>
      <c r="BA830">
        <v>-99</v>
      </c>
      <c r="BB830">
        <v>-99</v>
      </c>
      <c r="BC830">
        <v>-99</v>
      </c>
      <c r="BD830">
        <v>-99</v>
      </c>
      <c r="BE830">
        <v>-99</v>
      </c>
      <c r="BF830">
        <v>-99</v>
      </c>
      <c r="BG830">
        <v>-99</v>
      </c>
      <c r="BH830">
        <f t="shared" si="252"/>
        <v>4</v>
      </c>
      <c r="BI830" t="str">
        <f t="shared" si="253"/>
        <v/>
      </c>
      <c r="BJ830" t="str">
        <f t="shared" si="254"/>
        <v/>
      </c>
      <c r="BK830" t="str">
        <f t="shared" si="255"/>
        <v/>
      </c>
      <c r="BL830" t="str">
        <f t="shared" si="256"/>
        <v/>
      </c>
      <c r="BM830" t="str">
        <f t="shared" si="257"/>
        <v/>
      </c>
      <c r="BN830" t="str">
        <f t="shared" si="258"/>
        <v/>
      </c>
      <c r="BO830" t="str">
        <f t="shared" si="259"/>
        <v/>
      </c>
      <c r="BP830" t="str">
        <f t="shared" si="260"/>
        <v/>
      </c>
      <c r="BQ830" t="str">
        <f t="shared" si="261"/>
        <v/>
      </c>
      <c r="BR830" t="str">
        <f t="shared" si="262"/>
        <v/>
      </c>
      <c r="BS830" t="str">
        <f t="shared" si="263"/>
        <v/>
      </c>
      <c r="BT830" t="str">
        <f t="shared" si="264"/>
        <v/>
      </c>
      <c r="BU830" t="str">
        <f t="shared" si="265"/>
        <v/>
      </c>
      <c r="BV830" t="str">
        <f t="shared" si="266"/>
        <v/>
      </c>
      <c r="BW830">
        <f t="shared" si="267"/>
        <v>4</v>
      </c>
      <c r="BX830">
        <f t="shared" si="268"/>
        <v>0</v>
      </c>
      <c r="BY830">
        <f t="shared" si="269"/>
        <v>0</v>
      </c>
      <c r="BZ830">
        <f t="shared" si="270"/>
        <v>0</v>
      </c>
      <c r="CA830">
        <f t="shared" si="271"/>
        <v>0</v>
      </c>
      <c r="CB830">
        <f t="shared" si="272"/>
        <v>1</v>
      </c>
    </row>
    <row r="831" spans="1:80" x14ac:dyDescent="0.35">
      <c r="A831">
        <v>4.6576982999999998</v>
      </c>
      <c r="B831">
        <v>2011</v>
      </c>
      <c r="C831">
        <v>81</v>
      </c>
      <c r="D831">
        <v>0</v>
      </c>
      <c r="E831">
        <v>1</v>
      </c>
      <c r="F831">
        <v>3</v>
      </c>
      <c r="G831">
        <v>0</v>
      </c>
      <c r="H831">
        <v>18057</v>
      </c>
      <c r="I831">
        <v>1</v>
      </c>
      <c r="J831">
        <v>1</v>
      </c>
      <c r="K831">
        <v>84036</v>
      </c>
      <c r="L831">
        <v>2</v>
      </c>
      <c r="M831">
        <v>3</v>
      </c>
      <c r="N831">
        <v>1</v>
      </c>
      <c r="O831">
        <v>42823</v>
      </c>
      <c r="P831">
        <v>41071</v>
      </c>
      <c r="Q831">
        <v>25002</v>
      </c>
      <c r="R831">
        <v>4010</v>
      </c>
      <c r="S831">
        <v>4271</v>
      </c>
      <c r="T831">
        <v>42731</v>
      </c>
      <c r="U831">
        <v>42732</v>
      </c>
      <c r="V831">
        <v>4280</v>
      </c>
      <c r="W831">
        <v>4148</v>
      </c>
      <c r="X831" t="s">
        <v>61</v>
      </c>
      <c r="Y831" t="s">
        <v>61</v>
      </c>
      <c r="Z831" t="s">
        <v>61</v>
      </c>
      <c r="AA831" t="s">
        <v>61</v>
      </c>
      <c r="AB831" t="s">
        <v>61</v>
      </c>
      <c r="AC831" t="s">
        <v>61</v>
      </c>
      <c r="AD831">
        <v>3768</v>
      </c>
      <c r="AE831">
        <v>66</v>
      </c>
      <c r="AF831">
        <v>3606</v>
      </c>
      <c r="AG831">
        <v>41</v>
      </c>
      <c r="AH831">
        <v>46</v>
      </c>
      <c r="AI831">
        <v>3723</v>
      </c>
      <c r="AJ831" t="s">
        <v>62</v>
      </c>
      <c r="AK831" t="s">
        <v>62</v>
      </c>
      <c r="AL831" t="s">
        <v>62</v>
      </c>
      <c r="AM831" t="s">
        <v>62</v>
      </c>
      <c r="AN831" t="s">
        <v>62</v>
      </c>
      <c r="AO831" t="s">
        <v>62</v>
      </c>
      <c r="AP831" t="s">
        <v>62</v>
      </c>
      <c r="AQ831" t="s">
        <v>62</v>
      </c>
      <c r="AR831" t="s">
        <v>62</v>
      </c>
      <c r="AS831">
        <v>6</v>
      </c>
      <c r="AT831">
        <v>6</v>
      </c>
      <c r="AU831">
        <v>6</v>
      </c>
      <c r="AV831">
        <v>6</v>
      </c>
      <c r="AW831">
        <v>6</v>
      </c>
      <c r="AX831">
        <v>3</v>
      </c>
      <c r="AY831">
        <v>-99</v>
      </c>
      <c r="AZ831">
        <v>-99</v>
      </c>
      <c r="BA831">
        <v>-99</v>
      </c>
      <c r="BB831">
        <v>-99</v>
      </c>
      <c r="BC831">
        <v>-99</v>
      </c>
      <c r="BD831">
        <v>-99</v>
      </c>
      <c r="BE831">
        <v>-99</v>
      </c>
      <c r="BF831">
        <v>-99</v>
      </c>
      <c r="BG831">
        <v>-99</v>
      </c>
      <c r="BH831">
        <f t="shared" si="252"/>
        <v>6</v>
      </c>
      <c r="BI831" t="str">
        <f t="shared" si="253"/>
        <v/>
      </c>
      <c r="BJ831" t="str">
        <f t="shared" si="254"/>
        <v/>
      </c>
      <c r="BK831" t="str">
        <f t="shared" si="255"/>
        <v/>
      </c>
      <c r="BL831" t="str">
        <f t="shared" si="256"/>
        <v/>
      </c>
      <c r="BM831" t="str">
        <f t="shared" si="257"/>
        <v/>
      </c>
      <c r="BN831" t="str">
        <f t="shared" si="258"/>
        <v/>
      </c>
      <c r="BO831" t="str">
        <f t="shared" si="259"/>
        <v/>
      </c>
      <c r="BP831" t="str">
        <f t="shared" si="260"/>
        <v/>
      </c>
      <c r="BQ831" t="str">
        <f t="shared" si="261"/>
        <v/>
      </c>
      <c r="BR831" t="str">
        <f t="shared" si="262"/>
        <v/>
      </c>
      <c r="BS831" t="str">
        <f t="shared" si="263"/>
        <v/>
      </c>
      <c r="BT831" t="str">
        <f t="shared" si="264"/>
        <v/>
      </c>
      <c r="BU831" t="str">
        <f t="shared" si="265"/>
        <v/>
      </c>
      <c r="BV831" t="str">
        <f t="shared" si="266"/>
        <v/>
      </c>
      <c r="BW831">
        <f t="shared" si="267"/>
        <v>6</v>
      </c>
      <c r="BX831">
        <f t="shared" si="268"/>
        <v>1</v>
      </c>
      <c r="BY831">
        <f t="shared" si="269"/>
        <v>0</v>
      </c>
      <c r="BZ831">
        <f t="shared" si="270"/>
        <v>1</v>
      </c>
      <c r="CA831">
        <f t="shared" si="271"/>
        <v>1</v>
      </c>
      <c r="CB831">
        <f t="shared" si="272"/>
        <v>1</v>
      </c>
    </row>
    <row r="832" spans="1:80" x14ac:dyDescent="0.35">
      <c r="A832">
        <v>4.6576982999999998</v>
      </c>
      <c r="B832">
        <v>2011</v>
      </c>
      <c r="C832">
        <v>81</v>
      </c>
      <c r="D832">
        <v>0</v>
      </c>
      <c r="E832">
        <v>1</v>
      </c>
      <c r="F832">
        <v>-9</v>
      </c>
      <c r="G832">
        <v>0</v>
      </c>
      <c r="H832">
        <v>18057</v>
      </c>
      <c r="I832">
        <v>19</v>
      </c>
      <c r="J832">
        <v>1</v>
      </c>
      <c r="K832">
        <v>188212</v>
      </c>
      <c r="L832">
        <v>2</v>
      </c>
      <c r="M832">
        <v>-9</v>
      </c>
      <c r="N832">
        <v>5</v>
      </c>
      <c r="O832">
        <v>41401</v>
      </c>
      <c r="P832">
        <v>42823</v>
      </c>
      <c r="Q832">
        <v>41412</v>
      </c>
      <c r="R832">
        <v>5849</v>
      </c>
      <c r="S832">
        <v>486</v>
      </c>
      <c r="T832">
        <v>5119</v>
      </c>
      <c r="U832">
        <v>4148</v>
      </c>
      <c r="V832">
        <v>4280</v>
      </c>
      <c r="W832">
        <v>42731</v>
      </c>
      <c r="X832" t="s">
        <v>65</v>
      </c>
      <c r="Y832">
        <v>53081</v>
      </c>
      <c r="Z832">
        <v>2768</v>
      </c>
      <c r="AA832">
        <v>28529</v>
      </c>
      <c r="AB832">
        <v>496</v>
      </c>
      <c r="AC832">
        <v>71536</v>
      </c>
      <c r="AD832">
        <v>3768</v>
      </c>
      <c r="AE832">
        <v>3722</v>
      </c>
      <c r="AF832">
        <v>66</v>
      </c>
      <c r="AG832">
        <v>3771</v>
      </c>
      <c r="AH832">
        <v>3781</v>
      </c>
      <c r="AI832">
        <v>8856</v>
      </c>
      <c r="AJ832">
        <v>8853</v>
      </c>
      <c r="AK832">
        <v>3607</v>
      </c>
      <c r="AL832">
        <v>3606</v>
      </c>
      <c r="AM832">
        <v>48</v>
      </c>
      <c r="AN832" t="s">
        <v>62</v>
      </c>
      <c r="AO832" t="s">
        <v>62</v>
      </c>
      <c r="AP832" t="s">
        <v>62</v>
      </c>
      <c r="AQ832" t="s">
        <v>62</v>
      </c>
      <c r="AR832" t="s">
        <v>62</v>
      </c>
      <c r="AS832">
        <v>6</v>
      </c>
      <c r="AT832">
        <v>5</v>
      </c>
      <c r="AU832">
        <v>6</v>
      </c>
      <c r="AV832">
        <v>11</v>
      </c>
      <c r="AW832">
        <v>11</v>
      </c>
      <c r="AX832">
        <v>5</v>
      </c>
      <c r="AY832">
        <v>5</v>
      </c>
      <c r="AZ832">
        <v>6</v>
      </c>
      <c r="BA832">
        <v>6</v>
      </c>
      <c r="BB832">
        <v>6</v>
      </c>
      <c r="BC832">
        <v>-99</v>
      </c>
      <c r="BD832">
        <v>-99</v>
      </c>
      <c r="BE832">
        <v>-99</v>
      </c>
      <c r="BF832">
        <v>-99</v>
      </c>
      <c r="BG832">
        <v>-99</v>
      </c>
      <c r="BH832">
        <f t="shared" si="252"/>
        <v>6</v>
      </c>
      <c r="BI832" t="str">
        <f t="shared" si="253"/>
        <v/>
      </c>
      <c r="BJ832" t="str">
        <f t="shared" si="254"/>
        <v/>
      </c>
      <c r="BK832" t="str">
        <f t="shared" si="255"/>
        <v/>
      </c>
      <c r="BL832" t="str">
        <f t="shared" si="256"/>
        <v/>
      </c>
      <c r="BM832" t="str">
        <f t="shared" si="257"/>
        <v/>
      </c>
      <c r="BN832" t="str">
        <f t="shared" si="258"/>
        <v/>
      </c>
      <c r="BO832" t="str">
        <f t="shared" si="259"/>
        <v/>
      </c>
      <c r="BP832" t="str">
        <f t="shared" si="260"/>
        <v/>
      </c>
      <c r="BQ832" t="str">
        <f t="shared" si="261"/>
        <v/>
      </c>
      <c r="BR832" t="str">
        <f t="shared" si="262"/>
        <v/>
      </c>
      <c r="BS832" t="str">
        <f t="shared" si="263"/>
        <v/>
      </c>
      <c r="BT832" t="str">
        <f t="shared" si="264"/>
        <v/>
      </c>
      <c r="BU832" t="str">
        <f t="shared" si="265"/>
        <v/>
      </c>
      <c r="BV832" t="str">
        <f t="shared" si="266"/>
        <v/>
      </c>
      <c r="BW832">
        <f t="shared" si="267"/>
        <v>6</v>
      </c>
      <c r="BX832">
        <f t="shared" si="268"/>
        <v>1</v>
      </c>
      <c r="BY832">
        <f t="shared" si="269"/>
        <v>0</v>
      </c>
      <c r="BZ832">
        <f t="shared" si="270"/>
        <v>0</v>
      </c>
      <c r="CA832">
        <f t="shared" si="271"/>
        <v>0</v>
      </c>
      <c r="CB832">
        <f t="shared" si="272"/>
        <v>1</v>
      </c>
    </row>
    <row r="833" spans="1:80" x14ac:dyDescent="0.35">
      <c r="A833">
        <v>6.1972079999999998</v>
      </c>
      <c r="B833">
        <v>2011</v>
      </c>
      <c r="C833">
        <v>81</v>
      </c>
      <c r="D833">
        <v>0</v>
      </c>
      <c r="E833">
        <v>1</v>
      </c>
      <c r="F833">
        <v>-9</v>
      </c>
      <c r="G833">
        <v>0</v>
      </c>
      <c r="H833">
        <v>22006</v>
      </c>
      <c r="I833">
        <v>4</v>
      </c>
      <c r="J833">
        <v>1</v>
      </c>
      <c r="K833">
        <v>190791</v>
      </c>
      <c r="L833">
        <v>1</v>
      </c>
      <c r="M833">
        <v>3</v>
      </c>
      <c r="N833">
        <v>1</v>
      </c>
      <c r="O833">
        <v>4280</v>
      </c>
      <c r="P833">
        <v>4148</v>
      </c>
      <c r="Q833">
        <v>78842</v>
      </c>
      <c r="R833">
        <v>41401</v>
      </c>
      <c r="S833">
        <v>2724</v>
      </c>
      <c r="T833">
        <v>25000</v>
      </c>
      <c r="U833">
        <v>496</v>
      </c>
      <c r="V833" t="s">
        <v>64</v>
      </c>
      <c r="W833" t="s">
        <v>75</v>
      </c>
      <c r="X833" t="s">
        <v>61</v>
      </c>
      <c r="Y833" t="s">
        <v>61</v>
      </c>
      <c r="Z833" t="s">
        <v>61</v>
      </c>
      <c r="AA833" t="s">
        <v>61</v>
      </c>
      <c r="AB833" t="s">
        <v>61</v>
      </c>
      <c r="AC833" t="s">
        <v>61</v>
      </c>
      <c r="AD833">
        <v>3768</v>
      </c>
      <c r="AE833">
        <v>8857</v>
      </c>
      <c r="AF833">
        <v>8857</v>
      </c>
      <c r="AG833">
        <v>66</v>
      </c>
      <c r="AH833">
        <v>3607</v>
      </c>
      <c r="AI833" t="s">
        <v>62</v>
      </c>
      <c r="AJ833" t="s">
        <v>62</v>
      </c>
      <c r="AK833" t="s">
        <v>62</v>
      </c>
      <c r="AL833" t="s">
        <v>62</v>
      </c>
      <c r="AM833" t="s">
        <v>62</v>
      </c>
      <c r="AN833" t="s">
        <v>62</v>
      </c>
      <c r="AO833" t="s">
        <v>62</v>
      </c>
      <c r="AP833" t="s">
        <v>62</v>
      </c>
      <c r="AQ833" t="s">
        <v>62</v>
      </c>
      <c r="AR833" t="s">
        <v>62</v>
      </c>
      <c r="AS833">
        <v>7</v>
      </c>
      <c r="AT833">
        <v>7</v>
      </c>
      <c r="AU833">
        <v>7</v>
      </c>
      <c r="AV833">
        <v>7</v>
      </c>
      <c r="AW833">
        <v>7</v>
      </c>
      <c r="AX833">
        <v>-99</v>
      </c>
      <c r="AY833">
        <v>-99</v>
      </c>
      <c r="AZ833">
        <v>-99</v>
      </c>
      <c r="BA833">
        <v>-99</v>
      </c>
      <c r="BB833">
        <v>-99</v>
      </c>
      <c r="BC833">
        <v>-99</v>
      </c>
      <c r="BD833">
        <v>-99</v>
      </c>
      <c r="BE833">
        <v>-99</v>
      </c>
      <c r="BF833">
        <v>-99</v>
      </c>
      <c r="BG833">
        <v>-99</v>
      </c>
      <c r="BH833">
        <f t="shared" si="252"/>
        <v>7</v>
      </c>
      <c r="BI833" t="str">
        <f t="shared" si="253"/>
        <v/>
      </c>
      <c r="BJ833" t="str">
        <f t="shared" si="254"/>
        <v/>
      </c>
      <c r="BK833" t="str">
        <f t="shared" si="255"/>
        <v/>
      </c>
      <c r="BL833" t="str">
        <f t="shared" si="256"/>
        <v/>
      </c>
      <c r="BM833" t="str">
        <f t="shared" si="257"/>
        <v/>
      </c>
      <c r="BN833" t="str">
        <f t="shared" si="258"/>
        <v/>
      </c>
      <c r="BO833" t="str">
        <f t="shared" si="259"/>
        <v/>
      </c>
      <c r="BP833" t="str">
        <f t="shared" si="260"/>
        <v/>
      </c>
      <c r="BQ833" t="str">
        <f t="shared" si="261"/>
        <v/>
      </c>
      <c r="BR833" t="str">
        <f t="shared" si="262"/>
        <v/>
      </c>
      <c r="BS833" t="str">
        <f t="shared" si="263"/>
        <v/>
      </c>
      <c r="BT833" t="str">
        <f t="shared" si="264"/>
        <v/>
      </c>
      <c r="BU833" t="str">
        <f t="shared" si="265"/>
        <v/>
      </c>
      <c r="BV833" t="str">
        <f t="shared" si="266"/>
        <v/>
      </c>
      <c r="BW833">
        <f t="shared" si="267"/>
        <v>7</v>
      </c>
      <c r="BX833">
        <f t="shared" si="268"/>
        <v>1</v>
      </c>
      <c r="BY833">
        <f t="shared" si="269"/>
        <v>0</v>
      </c>
      <c r="BZ833">
        <f t="shared" si="270"/>
        <v>0</v>
      </c>
      <c r="CA833">
        <f t="shared" si="271"/>
        <v>0</v>
      </c>
      <c r="CB833">
        <f t="shared" si="272"/>
        <v>1</v>
      </c>
    </row>
    <row r="834" spans="1:80" x14ac:dyDescent="0.35">
      <c r="A834">
        <v>5.2038108000000003</v>
      </c>
      <c r="B834">
        <v>2011</v>
      </c>
      <c r="C834">
        <v>81</v>
      </c>
      <c r="D834">
        <v>0</v>
      </c>
      <c r="E834">
        <v>1</v>
      </c>
      <c r="F834">
        <v>-9</v>
      </c>
      <c r="G834">
        <v>0</v>
      </c>
      <c r="H834">
        <v>26047</v>
      </c>
      <c r="I834">
        <v>30</v>
      </c>
      <c r="J834">
        <v>1</v>
      </c>
      <c r="K834">
        <v>278877</v>
      </c>
      <c r="L834">
        <v>1</v>
      </c>
      <c r="M834">
        <v>2</v>
      </c>
      <c r="N834">
        <v>5</v>
      </c>
      <c r="O834">
        <v>41401</v>
      </c>
      <c r="P834">
        <v>41401</v>
      </c>
      <c r="Q834">
        <v>41041</v>
      </c>
      <c r="R834">
        <v>78551</v>
      </c>
      <c r="S834">
        <v>51881</v>
      </c>
      <c r="T834">
        <v>5845</v>
      </c>
      <c r="U834">
        <v>48283</v>
      </c>
      <c r="V834">
        <v>389</v>
      </c>
      <c r="W834">
        <v>99592</v>
      </c>
      <c r="X834">
        <v>78552</v>
      </c>
      <c r="Y834">
        <v>43491</v>
      </c>
      <c r="Z834">
        <v>34831</v>
      </c>
      <c r="AA834">
        <v>4821</v>
      </c>
      <c r="AB834">
        <v>7455</v>
      </c>
      <c r="AC834">
        <v>4230</v>
      </c>
      <c r="AD834">
        <v>3614</v>
      </c>
      <c r="AE834">
        <v>311</v>
      </c>
      <c r="AF834">
        <v>3615</v>
      </c>
      <c r="AG834">
        <v>3512</v>
      </c>
      <c r="AH834">
        <v>3571</v>
      </c>
      <c r="AI834">
        <v>3768</v>
      </c>
      <c r="AJ834">
        <v>3768</v>
      </c>
      <c r="AK834">
        <v>3768</v>
      </c>
      <c r="AL834">
        <v>3961</v>
      </c>
      <c r="AM834">
        <v>9900</v>
      </c>
      <c r="AN834">
        <v>3736</v>
      </c>
      <c r="AO834">
        <v>8853</v>
      </c>
      <c r="AP834">
        <v>9744</v>
      </c>
      <c r="AQ834">
        <v>9604</v>
      </c>
      <c r="AR834">
        <v>9672</v>
      </c>
      <c r="AS834">
        <v>5</v>
      </c>
      <c r="AT834">
        <v>16</v>
      </c>
      <c r="AU834">
        <v>5</v>
      </c>
      <c r="AV834">
        <v>5</v>
      </c>
      <c r="AW834">
        <v>5</v>
      </c>
      <c r="AX834">
        <v>8</v>
      </c>
      <c r="AY834">
        <v>8</v>
      </c>
      <c r="AZ834">
        <v>10</v>
      </c>
      <c r="BA834">
        <v>5</v>
      </c>
      <c r="BB834">
        <v>5</v>
      </c>
      <c r="BC834">
        <v>5</v>
      </c>
      <c r="BD834">
        <v>8</v>
      </c>
      <c r="BE834">
        <v>15</v>
      </c>
      <c r="BF834">
        <v>5</v>
      </c>
      <c r="BG834">
        <v>5</v>
      </c>
      <c r="BH834" t="str">
        <f t="shared" ref="BH834:BH897" si="273">IFERROR(VLOOKUP(3768, AD834:AS834, 16, FALSE), "")</f>
        <v/>
      </c>
      <c r="BI834" t="str">
        <f t="shared" ref="BI834:BI897" si="274">IFERROR(VLOOKUP(3768, AE834:AT834, 16, FALSE), "")</f>
        <v/>
      </c>
      <c r="BJ834" t="str">
        <f t="shared" ref="BJ834:BJ897" si="275">IFERROR(VLOOKUP(3768, AF834:AU834, 16, FALSE), "")</f>
        <v/>
      </c>
      <c r="BK834" t="str">
        <f t="shared" ref="BK834:BK897" si="276">IFERROR(VLOOKUP(3768, AG834:AV834, 16, FALSE), "")</f>
        <v/>
      </c>
      <c r="BL834" t="str">
        <f t="shared" ref="BL834:BL897" si="277">IFERROR(VLOOKUP(3768, AH834:AW834, 16, FALSE), "")</f>
        <v/>
      </c>
      <c r="BM834">
        <f t="shared" ref="BM834:BM897" si="278">IFERROR(VLOOKUP(3768, AI834:AX834, 16, FALSE), "")</f>
        <v>8</v>
      </c>
      <c r="BN834">
        <f t="shared" ref="BN834:BN897" si="279">IFERROR(VLOOKUP(3768, AJ834:AY834, 16, FALSE), "")</f>
        <v>8</v>
      </c>
      <c r="BO834">
        <f t="shared" ref="BO834:BO897" si="280">IFERROR(VLOOKUP(3768, AK834:AZ834, 16, FALSE), "")</f>
        <v>10</v>
      </c>
      <c r="BP834" t="str">
        <f t="shared" ref="BP834:BP897" si="281">IFERROR(VLOOKUP(3768, AL834:BA834, 16, FALSE), "")</f>
        <v/>
      </c>
      <c r="BQ834" t="str">
        <f t="shared" ref="BQ834:BQ897" si="282">IFERROR(VLOOKUP(3768, AM834:BB834, 16, FALSE), "")</f>
        <v/>
      </c>
      <c r="BR834" t="str">
        <f t="shared" ref="BR834:BR897" si="283">IFERROR(VLOOKUP(3768, AN834:BC834, 16, FALSE), "")</f>
        <v/>
      </c>
      <c r="BS834" t="str">
        <f t="shared" ref="BS834:BS897" si="284">IFERROR(VLOOKUP(3768, AO834:BD834, 16, FALSE), "")</f>
        <v/>
      </c>
      <c r="BT834" t="str">
        <f t="shared" ref="BT834:BT897" si="285">IFERROR(VLOOKUP(3768, AP834:BE834, 16, FALSE), "")</f>
        <v/>
      </c>
      <c r="BU834" t="str">
        <f t="shared" ref="BU834:BU897" si="286">IFERROR(VLOOKUP(3768, AQ834:BF834, 16, FALSE), "")</f>
        <v/>
      </c>
      <c r="BV834" t="str">
        <f t="shared" ref="BV834:BV897" si="287">IFERROR(VLOOKUP(3768, AR834:BG834, 16, FALSE), "")</f>
        <v/>
      </c>
      <c r="BW834">
        <f t="shared" ref="BW834:BW897" si="288">IF(OR(BH834=-99, BI834=-99, BJ834=-99, BK834=-99, BL834=-99, BM834=-99, BN834=-99, BO834=-99, BP834=-99, BQ834=-99, BR834=-99, BS834=-99, BT834=-99, BU834=-99, BV834=-99), " ", MIN(BH834:BV834))</f>
        <v>8</v>
      </c>
      <c r="BX834">
        <f t="shared" ref="BX834:BX897" si="289">COUNTIF($AD834:$AR834, "=66") + COUNTIF($AD834:$AR834, "=3601") + COUNTIF($AD834:$AR834, "=3602") + COUNTIF($AD834:$AR834, "=3605")</f>
        <v>0</v>
      </c>
      <c r="BY834">
        <f t="shared" ref="BY834:BY897" si="290">COUNTIF(O834:AC834, "=78551")</f>
        <v>1</v>
      </c>
      <c r="BZ834">
        <f t="shared" ref="BZ834:BZ897" si="291">SUMPRODUCT(--(LEFT(O834:AC834,3)="410"))</f>
        <v>1</v>
      </c>
      <c r="CA834">
        <f t="shared" ref="CA834:CA897" si="292">SUM(BZ834:BZ834)</f>
        <v>1</v>
      </c>
      <c r="CB834">
        <f t="shared" ref="CB834:CB897" si="293">COUNTIF(O834:AC834, "=4280")</f>
        <v>0</v>
      </c>
    </row>
    <row r="835" spans="1:80" x14ac:dyDescent="0.35">
      <c r="A835">
        <v>4.5922435999999998</v>
      </c>
      <c r="B835">
        <v>2011</v>
      </c>
      <c r="C835">
        <v>81</v>
      </c>
      <c r="D835">
        <v>0</v>
      </c>
      <c r="E835">
        <v>1</v>
      </c>
      <c r="F835">
        <v>2</v>
      </c>
      <c r="G835">
        <v>1</v>
      </c>
      <c r="H835">
        <v>36336</v>
      </c>
      <c r="I835">
        <v>2</v>
      </c>
      <c r="J835">
        <v>1</v>
      </c>
      <c r="K835">
        <v>73321</v>
      </c>
      <c r="L835">
        <v>4</v>
      </c>
      <c r="M835">
        <v>2</v>
      </c>
      <c r="N835">
        <v>5</v>
      </c>
      <c r="O835">
        <v>2761</v>
      </c>
      <c r="P835">
        <v>42823</v>
      </c>
      <c r="Q835">
        <v>51881</v>
      </c>
      <c r="R835">
        <v>78551</v>
      </c>
      <c r="S835">
        <v>42741</v>
      </c>
      <c r="T835">
        <v>262</v>
      </c>
      <c r="U835">
        <v>4254</v>
      </c>
      <c r="V835">
        <v>5793</v>
      </c>
      <c r="W835">
        <v>5559</v>
      </c>
      <c r="X835">
        <v>5849</v>
      </c>
      <c r="Y835">
        <v>2851</v>
      </c>
      <c r="Z835">
        <v>4239</v>
      </c>
      <c r="AA835">
        <v>5990</v>
      </c>
      <c r="AB835">
        <v>25541</v>
      </c>
      <c r="AC835">
        <v>3968</v>
      </c>
      <c r="AD835">
        <v>3957</v>
      </c>
      <c r="AE835">
        <v>3768</v>
      </c>
      <c r="AF835">
        <v>3521</v>
      </c>
      <c r="AG835">
        <v>3764</v>
      </c>
      <c r="AH835">
        <v>3749</v>
      </c>
      <c r="AI835">
        <v>341</v>
      </c>
      <c r="AJ835">
        <v>3722</v>
      </c>
      <c r="AK835">
        <v>9915</v>
      </c>
      <c r="AL835">
        <v>9904</v>
      </c>
      <c r="AM835">
        <v>9905</v>
      </c>
      <c r="AN835">
        <v>3893</v>
      </c>
      <c r="AO835">
        <v>8872</v>
      </c>
      <c r="AP835">
        <v>3961</v>
      </c>
      <c r="AQ835">
        <v>3964</v>
      </c>
      <c r="AR835">
        <v>3891</v>
      </c>
      <c r="AS835">
        <v>12</v>
      </c>
      <c r="AT835">
        <v>12</v>
      </c>
      <c r="AU835">
        <v>12</v>
      </c>
      <c r="AV835">
        <v>20</v>
      </c>
      <c r="AW835">
        <v>20</v>
      </c>
      <c r="AX835">
        <v>20</v>
      </c>
      <c r="AY835">
        <v>5</v>
      </c>
      <c r="AZ835">
        <v>24</v>
      </c>
      <c r="BA835">
        <v>23</v>
      </c>
      <c r="BB835">
        <v>12</v>
      </c>
      <c r="BC835">
        <v>2</v>
      </c>
      <c r="BD835">
        <v>20</v>
      </c>
      <c r="BE835">
        <v>12</v>
      </c>
      <c r="BF835">
        <v>12</v>
      </c>
      <c r="BG835">
        <v>20</v>
      </c>
      <c r="BH835" t="str">
        <f t="shared" si="273"/>
        <v/>
      </c>
      <c r="BI835">
        <f t="shared" si="274"/>
        <v>12</v>
      </c>
      <c r="BJ835" t="str">
        <f t="shared" si="275"/>
        <v/>
      </c>
      <c r="BK835" t="str">
        <f t="shared" si="276"/>
        <v/>
      </c>
      <c r="BL835" t="str">
        <f t="shared" si="277"/>
        <v/>
      </c>
      <c r="BM835" t="str">
        <f t="shared" si="278"/>
        <v/>
      </c>
      <c r="BN835" t="str">
        <f t="shared" si="279"/>
        <v/>
      </c>
      <c r="BO835" t="str">
        <f t="shared" si="280"/>
        <v/>
      </c>
      <c r="BP835" t="str">
        <f t="shared" si="281"/>
        <v/>
      </c>
      <c r="BQ835" t="str">
        <f t="shared" si="282"/>
        <v/>
      </c>
      <c r="BR835" t="str">
        <f t="shared" si="283"/>
        <v/>
      </c>
      <c r="BS835" t="str">
        <f t="shared" si="284"/>
        <v/>
      </c>
      <c r="BT835" t="str">
        <f t="shared" si="285"/>
        <v/>
      </c>
      <c r="BU835" t="str">
        <f t="shared" si="286"/>
        <v/>
      </c>
      <c r="BV835" t="str">
        <f t="shared" si="287"/>
        <v/>
      </c>
      <c r="BW835">
        <f t="shared" si="288"/>
        <v>12</v>
      </c>
      <c r="BX835">
        <f t="shared" si="289"/>
        <v>0</v>
      </c>
      <c r="BY835">
        <f t="shared" si="290"/>
        <v>1</v>
      </c>
      <c r="BZ835">
        <f t="shared" si="291"/>
        <v>0</v>
      </c>
      <c r="CA835">
        <f t="shared" si="292"/>
        <v>0</v>
      </c>
      <c r="CB835">
        <f t="shared" si="293"/>
        <v>0</v>
      </c>
    </row>
    <row r="836" spans="1:80" x14ac:dyDescent="0.35">
      <c r="A836">
        <v>5.8345004999999999</v>
      </c>
      <c r="B836">
        <v>2011</v>
      </c>
      <c r="C836">
        <v>81</v>
      </c>
      <c r="D836">
        <v>1</v>
      </c>
      <c r="E836">
        <v>1</v>
      </c>
      <c r="F836">
        <v>1</v>
      </c>
      <c r="G836">
        <v>0</v>
      </c>
      <c r="H836">
        <v>42025</v>
      </c>
      <c r="I836">
        <v>7</v>
      </c>
      <c r="J836">
        <v>1</v>
      </c>
      <c r="K836">
        <v>554284</v>
      </c>
      <c r="L836">
        <v>1</v>
      </c>
      <c r="M836">
        <v>2</v>
      </c>
      <c r="N836">
        <v>20</v>
      </c>
      <c r="O836">
        <v>42823</v>
      </c>
      <c r="P836">
        <v>41071</v>
      </c>
      <c r="Q836">
        <v>70703</v>
      </c>
      <c r="R836">
        <v>11284</v>
      </c>
      <c r="S836">
        <v>2639</v>
      </c>
      <c r="T836">
        <v>7994</v>
      </c>
      <c r="U836">
        <v>4168</v>
      </c>
      <c r="V836">
        <v>70722</v>
      </c>
      <c r="W836">
        <v>70719</v>
      </c>
      <c r="X836">
        <v>25050</v>
      </c>
      <c r="Y836">
        <v>25080</v>
      </c>
      <c r="Z836">
        <v>70715</v>
      </c>
      <c r="AA836">
        <v>496</v>
      </c>
      <c r="AB836">
        <v>2768</v>
      </c>
      <c r="AC836">
        <v>4280</v>
      </c>
      <c r="AD836">
        <v>3768</v>
      </c>
      <c r="AE836">
        <v>66</v>
      </c>
      <c r="AF836">
        <v>66</v>
      </c>
      <c r="AG836">
        <v>3723</v>
      </c>
      <c r="AH836">
        <v>3606</v>
      </c>
      <c r="AI836">
        <v>8856</v>
      </c>
      <c r="AJ836" t="s">
        <v>62</v>
      </c>
      <c r="AK836" t="s">
        <v>62</v>
      </c>
      <c r="AL836" t="s">
        <v>62</v>
      </c>
      <c r="AM836" t="s">
        <v>62</v>
      </c>
      <c r="AN836" t="s">
        <v>62</v>
      </c>
      <c r="AO836" t="s">
        <v>62</v>
      </c>
      <c r="AP836" t="s">
        <v>62</v>
      </c>
      <c r="AQ836" t="s">
        <v>62</v>
      </c>
      <c r="AR836" t="s">
        <v>62</v>
      </c>
      <c r="AS836">
        <v>20</v>
      </c>
      <c r="AT836">
        <v>12</v>
      </c>
      <c r="AU836">
        <v>20</v>
      </c>
      <c r="AV836">
        <v>12</v>
      </c>
      <c r="AW836">
        <v>20</v>
      </c>
      <c r="AX836">
        <v>12</v>
      </c>
      <c r="AY836">
        <v>-99</v>
      </c>
      <c r="AZ836">
        <v>-99</v>
      </c>
      <c r="BA836">
        <v>-99</v>
      </c>
      <c r="BB836">
        <v>-99</v>
      </c>
      <c r="BC836">
        <v>-99</v>
      </c>
      <c r="BD836">
        <v>-99</v>
      </c>
      <c r="BE836">
        <v>-99</v>
      </c>
      <c r="BF836">
        <v>-99</v>
      </c>
      <c r="BG836">
        <v>-99</v>
      </c>
      <c r="BH836">
        <f t="shared" si="273"/>
        <v>20</v>
      </c>
      <c r="BI836" t="str">
        <f t="shared" si="274"/>
        <v/>
      </c>
      <c r="BJ836" t="str">
        <f t="shared" si="275"/>
        <v/>
      </c>
      <c r="BK836" t="str">
        <f t="shared" si="276"/>
        <v/>
      </c>
      <c r="BL836" t="str">
        <f t="shared" si="277"/>
        <v/>
      </c>
      <c r="BM836" t="str">
        <f t="shared" si="278"/>
        <v/>
      </c>
      <c r="BN836" t="str">
        <f t="shared" si="279"/>
        <v/>
      </c>
      <c r="BO836" t="str">
        <f t="shared" si="280"/>
        <v/>
      </c>
      <c r="BP836" t="str">
        <f t="shared" si="281"/>
        <v/>
      </c>
      <c r="BQ836" t="str">
        <f t="shared" si="282"/>
        <v/>
      </c>
      <c r="BR836" t="str">
        <f t="shared" si="283"/>
        <v/>
      </c>
      <c r="BS836" t="str">
        <f t="shared" si="284"/>
        <v/>
      </c>
      <c r="BT836" t="str">
        <f t="shared" si="285"/>
        <v/>
      </c>
      <c r="BU836" t="str">
        <f t="shared" si="286"/>
        <v/>
      </c>
      <c r="BV836" t="str">
        <f t="shared" si="287"/>
        <v/>
      </c>
      <c r="BW836">
        <f t="shared" si="288"/>
        <v>20</v>
      </c>
      <c r="BX836">
        <f t="shared" si="289"/>
        <v>2</v>
      </c>
      <c r="BY836">
        <f t="shared" si="290"/>
        <v>0</v>
      </c>
      <c r="BZ836">
        <f t="shared" si="291"/>
        <v>1</v>
      </c>
      <c r="CA836">
        <f t="shared" si="292"/>
        <v>1</v>
      </c>
      <c r="CB836">
        <f t="shared" si="293"/>
        <v>1</v>
      </c>
    </row>
    <row r="837" spans="1:80" x14ac:dyDescent="0.35">
      <c r="A837">
        <v>4.5074367999999998</v>
      </c>
      <c r="B837">
        <v>2011</v>
      </c>
      <c r="C837">
        <v>81</v>
      </c>
      <c r="D837">
        <v>1</v>
      </c>
      <c r="E837">
        <v>1</v>
      </c>
      <c r="F837">
        <v>3</v>
      </c>
      <c r="G837">
        <v>0</v>
      </c>
      <c r="H837">
        <v>42042</v>
      </c>
      <c r="I837">
        <v>6</v>
      </c>
      <c r="J837">
        <v>1</v>
      </c>
      <c r="K837">
        <v>185488</v>
      </c>
      <c r="L837">
        <v>3</v>
      </c>
      <c r="M837">
        <v>1</v>
      </c>
      <c r="N837">
        <v>20</v>
      </c>
      <c r="O837">
        <v>41071</v>
      </c>
      <c r="P837">
        <v>486</v>
      </c>
      <c r="Q837">
        <v>51881</v>
      </c>
      <c r="R837">
        <v>5849</v>
      </c>
      <c r="S837">
        <v>2762</v>
      </c>
      <c r="T837">
        <v>2761</v>
      </c>
      <c r="U837">
        <v>5609</v>
      </c>
      <c r="V837">
        <v>5180</v>
      </c>
      <c r="W837">
        <v>49121</v>
      </c>
      <c r="X837">
        <v>5601</v>
      </c>
      <c r="Y837">
        <v>5990</v>
      </c>
      <c r="Z837">
        <v>2639</v>
      </c>
      <c r="AA837">
        <v>78820</v>
      </c>
      <c r="AB837">
        <v>2767</v>
      </c>
      <c r="AC837">
        <v>4280</v>
      </c>
      <c r="AD837">
        <v>3768</v>
      </c>
      <c r="AE837">
        <v>3722</v>
      </c>
      <c r="AF837">
        <v>8856</v>
      </c>
      <c r="AG837">
        <v>3957</v>
      </c>
      <c r="AH837">
        <v>66</v>
      </c>
      <c r="AI837">
        <v>3606</v>
      </c>
      <c r="AJ837" t="s">
        <v>62</v>
      </c>
      <c r="AK837" t="s">
        <v>62</v>
      </c>
      <c r="AL837" t="s">
        <v>62</v>
      </c>
      <c r="AM837" t="s">
        <v>62</v>
      </c>
      <c r="AN837" t="s">
        <v>62</v>
      </c>
      <c r="AO837" t="s">
        <v>62</v>
      </c>
      <c r="AP837" t="s">
        <v>62</v>
      </c>
      <c r="AQ837" t="s">
        <v>62</v>
      </c>
      <c r="AR837" t="s">
        <v>62</v>
      </c>
      <c r="AS837">
        <v>28</v>
      </c>
      <c r="AT837">
        <v>28</v>
      </c>
      <c r="AU837">
        <v>28</v>
      </c>
      <c r="AV837">
        <v>28</v>
      </c>
      <c r="AW837">
        <v>28</v>
      </c>
      <c r="AX837">
        <v>28</v>
      </c>
      <c r="AY837">
        <v>-99</v>
      </c>
      <c r="AZ837">
        <v>-99</v>
      </c>
      <c r="BA837">
        <v>-99</v>
      </c>
      <c r="BB837">
        <v>-99</v>
      </c>
      <c r="BC837">
        <v>-99</v>
      </c>
      <c r="BD837">
        <v>-99</v>
      </c>
      <c r="BE837">
        <v>-99</v>
      </c>
      <c r="BF837">
        <v>-99</v>
      </c>
      <c r="BG837">
        <v>-99</v>
      </c>
      <c r="BH837">
        <f t="shared" si="273"/>
        <v>28</v>
      </c>
      <c r="BI837" t="str">
        <f t="shared" si="274"/>
        <v/>
      </c>
      <c r="BJ837" t="str">
        <f t="shared" si="275"/>
        <v/>
      </c>
      <c r="BK837" t="str">
        <f t="shared" si="276"/>
        <v/>
      </c>
      <c r="BL837" t="str">
        <f t="shared" si="277"/>
        <v/>
      </c>
      <c r="BM837" t="str">
        <f t="shared" si="278"/>
        <v/>
      </c>
      <c r="BN837" t="str">
        <f t="shared" si="279"/>
        <v/>
      </c>
      <c r="BO837" t="str">
        <f t="shared" si="280"/>
        <v/>
      </c>
      <c r="BP837" t="str">
        <f t="shared" si="281"/>
        <v/>
      </c>
      <c r="BQ837" t="str">
        <f t="shared" si="282"/>
        <v/>
      </c>
      <c r="BR837" t="str">
        <f t="shared" si="283"/>
        <v/>
      </c>
      <c r="BS837" t="str">
        <f t="shared" si="284"/>
        <v/>
      </c>
      <c r="BT837" t="str">
        <f t="shared" si="285"/>
        <v/>
      </c>
      <c r="BU837" t="str">
        <f t="shared" si="286"/>
        <v/>
      </c>
      <c r="BV837" t="str">
        <f t="shared" si="287"/>
        <v/>
      </c>
      <c r="BW837">
        <f t="shared" si="288"/>
        <v>28</v>
      </c>
      <c r="BX837">
        <f t="shared" si="289"/>
        <v>1</v>
      </c>
      <c r="BY837">
        <f t="shared" si="290"/>
        <v>0</v>
      </c>
      <c r="BZ837">
        <f t="shared" si="291"/>
        <v>1</v>
      </c>
      <c r="CA837">
        <f t="shared" si="292"/>
        <v>1</v>
      </c>
      <c r="CB837">
        <f t="shared" si="293"/>
        <v>1</v>
      </c>
    </row>
    <row r="838" spans="1:80" x14ac:dyDescent="0.35">
      <c r="A838">
        <v>5.1943542000000003</v>
      </c>
      <c r="B838">
        <v>2005</v>
      </c>
      <c r="C838">
        <v>82</v>
      </c>
      <c r="D838">
        <v>0</v>
      </c>
      <c r="E838">
        <v>1</v>
      </c>
      <c r="F838">
        <v>3</v>
      </c>
      <c r="G838">
        <v>0</v>
      </c>
      <c r="H838">
        <v>36137</v>
      </c>
      <c r="I838">
        <v>33</v>
      </c>
      <c r="J838">
        <v>6</v>
      </c>
      <c r="K838">
        <v>677638</v>
      </c>
      <c r="L838">
        <v>2</v>
      </c>
      <c r="M838">
        <v>3</v>
      </c>
      <c r="N838">
        <v>5</v>
      </c>
      <c r="O838">
        <v>41401</v>
      </c>
      <c r="P838">
        <v>4280</v>
      </c>
      <c r="Q838">
        <v>42731</v>
      </c>
      <c r="R838">
        <v>25000</v>
      </c>
      <c r="S838">
        <v>4019</v>
      </c>
      <c r="T838">
        <v>2724</v>
      </c>
      <c r="U838">
        <v>53081</v>
      </c>
      <c r="V838" t="s">
        <v>61</v>
      </c>
      <c r="W838" t="s">
        <v>61</v>
      </c>
      <c r="X838" t="s">
        <v>61</v>
      </c>
      <c r="Y838" t="s">
        <v>61</v>
      </c>
      <c r="Z838" t="s">
        <v>61</v>
      </c>
      <c r="AA838" t="s">
        <v>61</v>
      </c>
      <c r="AB838" t="s">
        <v>61</v>
      </c>
      <c r="AC838" t="s">
        <v>61</v>
      </c>
      <c r="AD838">
        <v>3768</v>
      </c>
      <c r="AE838">
        <v>3721</v>
      </c>
      <c r="AF838">
        <v>66</v>
      </c>
      <c r="AG838">
        <v>3607</v>
      </c>
      <c r="AH838">
        <v>8856</v>
      </c>
      <c r="AI838">
        <v>45</v>
      </c>
      <c r="AJ838">
        <v>40</v>
      </c>
      <c r="AK838">
        <v>8872</v>
      </c>
      <c r="AL838">
        <v>9744</v>
      </c>
      <c r="AM838" t="s">
        <v>62</v>
      </c>
      <c r="AN838" t="s">
        <v>62</v>
      </c>
      <c r="AO838" t="s">
        <v>62</v>
      </c>
      <c r="AP838" t="s">
        <v>62</v>
      </c>
      <c r="AQ838" t="s">
        <v>62</v>
      </c>
      <c r="AR838" t="s">
        <v>62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-99</v>
      </c>
      <c r="BC838">
        <v>-99</v>
      </c>
      <c r="BD838">
        <v>-99</v>
      </c>
      <c r="BE838">
        <v>-99</v>
      </c>
      <c r="BF838">
        <v>-99</v>
      </c>
      <c r="BG838">
        <v>-99</v>
      </c>
      <c r="BH838">
        <f t="shared" si="273"/>
        <v>0</v>
      </c>
      <c r="BI838" t="str">
        <f t="shared" si="274"/>
        <v/>
      </c>
      <c r="BJ838" t="str">
        <f t="shared" si="275"/>
        <v/>
      </c>
      <c r="BK838" t="str">
        <f t="shared" si="276"/>
        <v/>
      </c>
      <c r="BL838" t="str">
        <f t="shared" si="277"/>
        <v/>
      </c>
      <c r="BM838" t="str">
        <f t="shared" si="278"/>
        <v/>
      </c>
      <c r="BN838" t="str">
        <f t="shared" si="279"/>
        <v/>
      </c>
      <c r="BO838" t="str">
        <f t="shared" si="280"/>
        <v/>
      </c>
      <c r="BP838" t="str">
        <f t="shared" si="281"/>
        <v/>
      </c>
      <c r="BQ838" t="str">
        <f t="shared" si="282"/>
        <v/>
      </c>
      <c r="BR838" t="str">
        <f t="shared" si="283"/>
        <v/>
      </c>
      <c r="BS838" t="str">
        <f t="shared" si="284"/>
        <v/>
      </c>
      <c r="BT838" t="str">
        <f t="shared" si="285"/>
        <v/>
      </c>
      <c r="BU838" t="str">
        <f t="shared" si="286"/>
        <v/>
      </c>
      <c r="BV838" t="str">
        <f t="shared" si="287"/>
        <v/>
      </c>
      <c r="BW838">
        <f t="shared" si="288"/>
        <v>0</v>
      </c>
      <c r="BX838">
        <f t="shared" si="289"/>
        <v>1</v>
      </c>
      <c r="BY838">
        <f t="shared" si="290"/>
        <v>0</v>
      </c>
      <c r="BZ838">
        <f t="shared" si="291"/>
        <v>0</v>
      </c>
      <c r="CA838">
        <f t="shared" si="292"/>
        <v>0</v>
      </c>
      <c r="CB838">
        <f t="shared" si="293"/>
        <v>1</v>
      </c>
    </row>
    <row r="839" spans="1:80" x14ac:dyDescent="0.35">
      <c r="A839">
        <v>4.6917939999999998</v>
      </c>
      <c r="B839">
        <v>2008</v>
      </c>
      <c r="C839">
        <v>82</v>
      </c>
      <c r="D839">
        <v>0</v>
      </c>
      <c r="E839">
        <v>1</v>
      </c>
      <c r="F839">
        <v>3</v>
      </c>
      <c r="G839">
        <v>0</v>
      </c>
      <c r="H839">
        <v>48015</v>
      </c>
      <c r="I839">
        <v>12</v>
      </c>
      <c r="J839">
        <v>1</v>
      </c>
      <c r="K839">
        <v>178591</v>
      </c>
      <c r="L839">
        <v>2</v>
      </c>
      <c r="M839">
        <v>3</v>
      </c>
      <c r="N839">
        <v>1</v>
      </c>
      <c r="O839">
        <v>41401</v>
      </c>
      <c r="P839">
        <v>42823</v>
      </c>
      <c r="Q839">
        <v>4280</v>
      </c>
      <c r="R839">
        <v>4148</v>
      </c>
      <c r="S839">
        <v>496</v>
      </c>
      <c r="T839">
        <v>4019</v>
      </c>
      <c r="U839">
        <v>2724</v>
      </c>
      <c r="V839" t="s">
        <v>61</v>
      </c>
      <c r="W839" t="s">
        <v>61</v>
      </c>
      <c r="X839" t="s">
        <v>61</v>
      </c>
      <c r="Y839" t="s">
        <v>61</v>
      </c>
      <c r="Z839" t="s">
        <v>61</v>
      </c>
      <c r="AA839" t="s">
        <v>61</v>
      </c>
      <c r="AB839" t="s">
        <v>61</v>
      </c>
      <c r="AC839" t="s">
        <v>61</v>
      </c>
      <c r="AD839">
        <v>3768</v>
      </c>
      <c r="AE839">
        <v>66</v>
      </c>
      <c r="AF839">
        <v>3607</v>
      </c>
      <c r="AG839">
        <v>8856</v>
      </c>
      <c r="AH839">
        <v>42</v>
      </c>
      <c r="AI839">
        <v>47</v>
      </c>
      <c r="AJ839" t="s">
        <v>62</v>
      </c>
      <c r="AK839" t="s">
        <v>62</v>
      </c>
      <c r="AL839" t="s">
        <v>62</v>
      </c>
      <c r="AM839" t="s">
        <v>62</v>
      </c>
      <c r="AN839" t="s">
        <v>62</v>
      </c>
      <c r="AO839" t="s">
        <v>62</v>
      </c>
      <c r="AP839" t="s">
        <v>62</v>
      </c>
      <c r="AQ839" t="s">
        <v>62</v>
      </c>
      <c r="AR839" t="s">
        <v>62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-99</v>
      </c>
      <c r="AZ839">
        <v>-99</v>
      </c>
      <c r="BA839">
        <v>-99</v>
      </c>
      <c r="BB839">
        <v>-99</v>
      </c>
      <c r="BC839">
        <v>-99</v>
      </c>
      <c r="BD839">
        <v>-99</v>
      </c>
      <c r="BE839">
        <v>-99</v>
      </c>
      <c r="BF839">
        <v>-99</v>
      </c>
      <c r="BG839">
        <v>-99</v>
      </c>
      <c r="BH839">
        <f t="shared" si="273"/>
        <v>0</v>
      </c>
      <c r="BI839" t="str">
        <f t="shared" si="274"/>
        <v/>
      </c>
      <c r="BJ839" t="str">
        <f t="shared" si="275"/>
        <v/>
      </c>
      <c r="BK839" t="str">
        <f t="shared" si="276"/>
        <v/>
      </c>
      <c r="BL839" t="str">
        <f t="shared" si="277"/>
        <v/>
      </c>
      <c r="BM839" t="str">
        <f t="shared" si="278"/>
        <v/>
      </c>
      <c r="BN839" t="str">
        <f t="shared" si="279"/>
        <v/>
      </c>
      <c r="BO839" t="str">
        <f t="shared" si="280"/>
        <v/>
      </c>
      <c r="BP839" t="str">
        <f t="shared" si="281"/>
        <v/>
      </c>
      <c r="BQ839" t="str">
        <f t="shared" si="282"/>
        <v/>
      </c>
      <c r="BR839" t="str">
        <f t="shared" si="283"/>
        <v/>
      </c>
      <c r="BS839" t="str">
        <f t="shared" si="284"/>
        <v/>
      </c>
      <c r="BT839" t="str">
        <f t="shared" si="285"/>
        <v/>
      </c>
      <c r="BU839" t="str">
        <f t="shared" si="286"/>
        <v/>
      </c>
      <c r="BV839" t="str">
        <f t="shared" si="287"/>
        <v/>
      </c>
      <c r="BW839">
        <f t="shared" si="288"/>
        <v>0</v>
      </c>
      <c r="BX839">
        <f t="shared" si="289"/>
        <v>1</v>
      </c>
      <c r="BY839">
        <f t="shared" si="290"/>
        <v>0</v>
      </c>
      <c r="BZ839">
        <f t="shared" si="291"/>
        <v>0</v>
      </c>
      <c r="CA839">
        <f t="shared" si="292"/>
        <v>0</v>
      </c>
      <c r="CB839">
        <f t="shared" si="293"/>
        <v>1</v>
      </c>
    </row>
    <row r="840" spans="1:80" x14ac:dyDescent="0.35">
      <c r="A840">
        <v>5.4076288999999997</v>
      </c>
      <c r="B840">
        <v>2009</v>
      </c>
      <c r="C840">
        <v>82</v>
      </c>
      <c r="D840">
        <v>0</v>
      </c>
      <c r="E840">
        <v>1</v>
      </c>
      <c r="F840">
        <v>-9</v>
      </c>
      <c r="G840">
        <v>1</v>
      </c>
      <c r="H840">
        <v>12150</v>
      </c>
      <c r="I840">
        <v>8</v>
      </c>
      <c r="J840">
        <v>2</v>
      </c>
      <c r="K840">
        <v>159233</v>
      </c>
      <c r="L840">
        <v>1</v>
      </c>
      <c r="M840">
        <v>3</v>
      </c>
      <c r="N840">
        <v>1</v>
      </c>
      <c r="O840">
        <v>4271</v>
      </c>
      <c r="P840">
        <v>25000</v>
      </c>
      <c r="Q840" t="s">
        <v>66</v>
      </c>
      <c r="R840">
        <v>28521</v>
      </c>
      <c r="S840">
        <v>41400</v>
      </c>
      <c r="T840">
        <v>412</v>
      </c>
      <c r="U840">
        <v>2777</v>
      </c>
      <c r="V840">
        <v>5990</v>
      </c>
      <c r="W840">
        <v>2449</v>
      </c>
      <c r="X840">
        <v>4280</v>
      </c>
      <c r="Y840">
        <v>78057</v>
      </c>
      <c r="Z840">
        <v>5853</v>
      </c>
      <c r="AA840">
        <v>78551</v>
      </c>
      <c r="AB840">
        <v>4148</v>
      </c>
      <c r="AC840">
        <v>42822</v>
      </c>
      <c r="AD840">
        <v>3768</v>
      </c>
      <c r="AE840">
        <v>3734</v>
      </c>
      <c r="AF840">
        <v>9904</v>
      </c>
      <c r="AG840">
        <v>3727</v>
      </c>
      <c r="AH840">
        <v>8872</v>
      </c>
      <c r="AI840">
        <v>9744</v>
      </c>
      <c r="AJ840">
        <v>3726</v>
      </c>
      <c r="AK840">
        <v>3722</v>
      </c>
      <c r="AL840" t="s">
        <v>62</v>
      </c>
      <c r="AM840" t="s">
        <v>62</v>
      </c>
      <c r="AN840" t="s">
        <v>62</v>
      </c>
      <c r="AO840" t="s">
        <v>62</v>
      </c>
      <c r="AP840" t="s">
        <v>62</v>
      </c>
      <c r="AQ840" t="s">
        <v>62</v>
      </c>
      <c r="AR840" t="s">
        <v>62</v>
      </c>
      <c r="AS840">
        <v>0</v>
      </c>
      <c r="AT840">
        <v>0</v>
      </c>
      <c r="AU840">
        <v>2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-99</v>
      </c>
      <c r="BB840">
        <v>-99</v>
      </c>
      <c r="BC840">
        <v>-99</v>
      </c>
      <c r="BD840">
        <v>-99</v>
      </c>
      <c r="BE840">
        <v>-99</v>
      </c>
      <c r="BF840">
        <v>-99</v>
      </c>
      <c r="BG840">
        <v>-99</v>
      </c>
      <c r="BH840">
        <f t="shared" si="273"/>
        <v>0</v>
      </c>
      <c r="BI840" t="str">
        <f t="shared" si="274"/>
        <v/>
      </c>
      <c r="BJ840" t="str">
        <f t="shared" si="275"/>
        <v/>
      </c>
      <c r="BK840" t="str">
        <f t="shared" si="276"/>
        <v/>
      </c>
      <c r="BL840" t="str">
        <f t="shared" si="277"/>
        <v/>
      </c>
      <c r="BM840" t="str">
        <f t="shared" si="278"/>
        <v/>
      </c>
      <c r="BN840" t="str">
        <f t="shared" si="279"/>
        <v/>
      </c>
      <c r="BO840" t="str">
        <f t="shared" si="280"/>
        <v/>
      </c>
      <c r="BP840" t="str">
        <f t="shared" si="281"/>
        <v/>
      </c>
      <c r="BQ840" t="str">
        <f t="shared" si="282"/>
        <v/>
      </c>
      <c r="BR840" t="str">
        <f t="shared" si="283"/>
        <v/>
      </c>
      <c r="BS840" t="str">
        <f t="shared" si="284"/>
        <v/>
      </c>
      <c r="BT840" t="str">
        <f t="shared" si="285"/>
        <v/>
      </c>
      <c r="BU840" t="str">
        <f t="shared" si="286"/>
        <v/>
      </c>
      <c r="BV840" t="str">
        <f t="shared" si="287"/>
        <v/>
      </c>
      <c r="BW840">
        <f t="shared" si="288"/>
        <v>0</v>
      </c>
      <c r="BX840">
        <f t="shared" si="289"/>
        <v>0</v>
      </c>
      <c r="BY840">
        <f t="shared" si="290"/>
        <v>1</v>
      </c>
      <c r="BZ840">
        <f t="shared" si="291"/>
        <v>0</v>
      </c>
      <c r="CA840">
        <f t="shared" si="292"/>
        <v>0</v>
      </c>
      <c r="CB840">
        <f t="shared" si="293"/>
        <v>1</v>
      </c>
    </row>
    <row r="841" spans="1:80" x14ac:dyDescent="0.35">
      <c r="A841">
        <v>5.4423605999999998</v>
      </c>
      <c r="B841">
        <v>2009</v>
      </c>
      <c r="C841">
        <v>82</v>
      </c>
      <c r="D841">
        <v>0</v>
      </c>
      <c r="E841">
        <v>1</v>
      </c>
      <c r="F841">
        <v>3</v>
      </c>
      <c r="G841">
        <v>0</v>
      </c>
      <c r="H841">
        <v>21090</v>
      </c>
      <c r="I841">
        <v>9</v>
      </c>
      <c r="J841">
        <v>1</v>
      </c>
      <c r="K841">
        <v>187879</v>
      </c>
      <c r="L841">
        <v>1</v>
      </c>
      <c r="M841">
        <v>1</v>
      </c>
      <c r="N841">
        <v>5</v>
      </c>
      <c r="O841">
        <v>41401</v>
      </c>
      <c r="P841">
        <v>4019</v>
      </c>
      <c r="Q841">
        <v>25000</v>
      </c>
      <c r="R841">
        <v>2724</v>
      </c>
      <c r="S841">
        <v>53081</v>
      </c>
      <c r="T841">
        <v>4148</v>
      </c>
      <c r="U841">
        <v>3559</v>
      </c>
      <c r="V841">
        <v>412</v>
      </c>
      <c r="W841" t="s">
        <v>61</v>
      </c>
      <c r="X841" t="s">
        <v>61</v>
      </c>
      <c r="Y841" t="s">
        <v>61</v>
      </c>
      <c r="Z841" t="s">
        <v>61</v>
      </c>
      <c r="AA841" t="s">
        <v>61</v>
      </c>
      <c r="AB841" t="s">
        <v>61</v>
      </c>
      <c r="AC841" t="s">
        <v>61</v>
      </c>
      <c r="AD841">
        <v>3768</v>
      </c>
      <c r="AE841">
        <v>66</v>
      </c>
      <c r="AF841">
        <v>66</v>
      </c>
      <c r="AG841">
        <v>1755</v>
      </c>
      <c r="AH841">
        <v>3607</v>
      </c>
      <c r="AI841">
        <v>46</v>
      </c>
      <c r="AJ841">
        <v>42</v>
      </c>
      <c r="AK841">
        <v>44</v>
      </c>
      <c r="AL841">
        <v>3607</v>
      </c>
      <c r="AM841">
        <v>46</v>
      </c>
      <c r="AN841">
        <v>42</v>
      </c>
      <c r="AO841" t="s">
        <v>62</v>
      </c>
      <c r="AP841" t="s">
        <v>62</v>
      </c>
      <c r="AQ841" t="s">
        <v>62</v>
      </c>
      <c r="AR841" t="s">
        <v>62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-99</v>
      </c>
      <c r="BE841">
        <v>-99</v>
      </c>
      <c r="BF841">
        <v>-99</v>
      </c>
      <c r="BG841">
        <v>-99</v>
      </c>
      <c r="BH841">
        <f t="shared" si="273"/>
        <v>0</v>
      </c>
      <c r="BI841" t="str">
        <f t="shared" si="274"/>
        <v/>
      </c>
      <c r="BJ841" t="str">
        <f t="shared" si="275"/>
        <v/>
      </c>
      <c r="BK841" t="str">
        <f t="shared" si="276"/>
        <v/>
      </c>
      <c r="BL841" t="str">
        <f t="shared" si="277"/>
        <v/>
      </c>
      <c r="BM841" t="str">
        <f t="shared" si="278"/>
        <v/>
      </c>
      <c r="BN841" t="str">
        <f t="shared" si="279"/>
        <v/>
      </c>
      <c r="BO841" t="str">
        <f t="shared" si="280"/>
        <v/>
      </c>
      <c r="BP841" t="str">
        <f t="shared" si="281"/>
        <v/>
      </c>
      <c r="BQ841" t="str">
        <f t="shared" si="282"/>
        <v/>
      </c>
      <c r="BR841" t="str">
        <f t="shared" si="283"/>
        <v/>
      </c>
      <c r="BS841" t="str">
        <f t="shared" si="284"/>
        <v/>
      </c>
      <c r="BT841" t="str">
        <f t="shared" si="285"/>
        <v/>
      </c>
      <c r="BU841" t="str">
        <f t="shared" si="286"/>
        <v/>
      </c>
      <c r="BV841" t="str">
        <f t="shared" si="287"/>
        <v/>
      </c>
      <c r="BW841">
        <f t="shared" si="288"/>
        <v>0</v>
      </c>
      <c r="BX841">
        <f t="shared" si="289"/>
        <v>2</v>
      </c>
      <c r="BY841">
        <f t="shared" si="290"/>
        <v>0</v>
      </c>
      <c r="BZ841">
        <f t="shared" si="291"/>
        <v>0</v>
      </c>
      <c r="CA841">
        <f t="shared" si="292"/>
        <v>0</v>
      </c>
      <c r="CB841">
        <f t="shared" si="293"/>
        <v>0</v>
      </c>
    </row>
    <row r="842" spans="1:80" x14ac:dyDescent="0.35">
      <c r="A842">
        <v>5.6621094999999997</v>
      </c>
      <c r="B842">
        <v>2009</v>
      </c>
      <c r="C842">
        <v>82</v>
      </c>
      <c r="D842">
        <v>0</v>
      </c>
      <c r="E842">
        <v>1</v>
      </c>
      <c r="F842">
        <v>3</v>
      </c>
      <c r="G842">
        <v>0</v>
      </c>
      <c r="H842">
        <v>36188</v>
      </c>
      <c r="I842">
        <v>5</v>
      </c>
      <c r="J842">
        <v>1</v>
      </c>
      <c r="K842">
        <v>164752</v>
      </c>
      <c r="L842">
        <v>4</v>
      </c>
      <c r="M842">
        <v>1</v>
      </c>
      <c r="N842">
        <v>6</v>
      </c>
      <c r="O842">
        <v>4254</v>
      </c>
      <c r="P842">
        <v>42843</v>
      </c>
      <c r="Q842">
        <v>570</v>
      </c>
      <c r="R842">
        <v>51881</v>
      </c>
      <c r="S842">
        <v>78551</v>
      </c>
      <c r="T842">
        <v>2762</v>
      </c>
      <c r="U842">
        <v>2867</v>
      </c>
      <c r="V842">
        <v>2839</v>
      </c>
      <c r="W842">
        <v>5849</v>
      </c>
      <c r="X842">
        <v>4271</v>
      </c>
      <c r="Y842">
        <v>4280</v>
      </c>
      <c r="Z842">
        <v>2512</v>
      </c>
      <c r="AA842">
        <v>42989</v>
      </c>
      <c r="AB842">
        <v>5859</v>
      </c>
      <c r="AC842">
        <v>30500</v>
      </c>
      <c r="AD842">
        <v>3768</v>
      </c>
      <c r="AE842">
        <v>3721</v>
      </c>
      <c r="AF842">
        <v>8964</v>
      </c>
      <c r="AG842">
        <v>8968</v>
      </c>
      <c r="AH842">
        <v>9672</v>
      </c>
      <c r="AI842">
        <v>9904</v>
      </c>
      <c r="AJ842" t="s">
        <v>62</v>
      </c>
      <c r="AK842" t="s">
        <v>62</v>
      </c>
      <c r="AL842" t="s">
        <v>62</v>
      </c>
      <c r="AM842" t="s">
        <v>62</v>
      </c>
      <c r="AN842" t="s">
        <v>62</v>
      </c>
      <c r="AO842" t="s">
        <v>62</v>
      </c>
      <c r="AP842" t="s">
        <v>62</v>
      </c>
      <c r="AQ842" t="s">
        <v>62</v>
      </c>
      <c r="AR842" t="s">
        <v>62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-99</v>
      </c>
      <c r="AZ842">
        <v>-99</v>
      </c>
      <c r="BA842">
        <v>-99</v>
      </c>
      <c r="BB842">
        <v>-99</v>
      </c>
      <c r="BC842">
        <v>-99</v>
      </c>
      <c r="BD842">
        <v>-99</v>
      </c>
      <c r="BE842">
        <v>-99</v>
      </c>
      <c r="BF842">
        <v>-99</v>
      </c>
      <c r="BG842">
        <v>-99</v>
      </c>
      <c r="BH842">
        <f t="shared" si="273"/>
        <v>0</v>
      </c>
      <c r="BI842" t="str">
        <f t="shared" si="274"/>
        <v/>
      </c>
      <c r="BJ842" t="str">
        <f t="shared" si="275"/>
        <v/>
      </c>
      <c r="BK842" t="str">
        <f t="shared" si="276"/>
        <v/>
      </c>
      <c r="BL842" t="str">
        <f t="shared" si="277"/>
        <v/>
      </c>
      <c r="BM842" t="str">
        <f t="shared" si="278"/>
        <v/>
      </c>
      <c r="BN842" t="str">
        <f t="shared" si="279"/>
        <v/>
      </c>
      <c r="BO842" t="str">
        <f t="shared" si="280"/>
        <v/>
      </c>
      <c r="BP842" t="str">
        <f t="shared" si="281"/>
        <v/>
      </c>
      <c r="BQ842" t="str">
        <f t="shared" si="282"/>
        <v/>
      </c>
      <c r="BR842" t="str">
        <f t="shared" si="283"/>
        <v/>
      </c>
      <c r="BS842" t="str">
        <f t="shared" si="284"/>
        <v/>
      </c>
      <c r="BT842" t="str">
        <f t="shared" si="285"/>
        <v/>
      </c>
      <c r="BU842" t="str">
        <f t="shared" si="286"/>
        <v/>
      </c>
      <c r="BV842" t="str">
        <f t="shared" si="287"/>
        <v/>
      </c>
      <c r="BW842">
        <f t="shared" si="288"/>
        <v>0</v>
      </c>
      <c r="BX842">
        <f t="shared" si="289"/>
        <v>0</v>
      </c>
      <c r="BY842">
        <f t="shared" si="290"/>
        <v>1</v>
      </c>
      <c r="BZ842">
        <f t="shared" si="291"/>
        <v>0</v>
      </c>
      <c r="CA842">
        <f t="shared" si="292"/>
        <v>0</v>
      </c>
      <c r="CB842">
        <f t="shared" si="293"/>
        <v>1</v>
      </c>
    </row>
    <row r="843" spans="1:80" x14ac:dyDescent="0.35">
      <c r="A843">
        <v>5.6621094999999997</v>
      </c>
      <c r="B843">
        <v>2009</v>
      </c>
      <c r="C843">
        <v>82</v>
      </c>
      <c r="D843">
        <v>0</v>
      </c>
      <c r="E843">
        <v>1</v>
      </c>
      <c r="F843">
        <v>3</v>
      </c>
      <c r="G843">
        <v>0</v>
      </c>
      <c r="H843">
        <v>36188</v>
      </c>
      <c r="I843">
        <v>11</v>
      </c>
      <c r="J843">
        <v>1</v>
      </c>
      <c r="K843">
        <v>180468</v>
      </c>
      <c r="L843">
        <v>4</v>
      </c>
      <c r="M843">
        <v>1</v>
      </c>
      <c r="N843">
        <v>6</v>
      </c>
      <c r="O843">
        <v>41401</v>
      </c>
      <c r="P843">
        <v>4148</v>
      </c>
      <c r="Q843">
        <v>4580</v>
      </c>
      <c r="R843">
        <v>4241</v>
      </c>
      <c r="S843" t="s">
        <v>76</v>
      </c>
      <c r="T843" t="s">
        <v>61</v>
      </c>
      <c r="U843" t="s">
        <v>61</v>
      </c>
      <c r="V843" t="s">
        <v>61</v>
      </c>
      <c r="W843" t="s">
        <v>61</v>
      </c>
      <c r="X843" t="s">
        <v>61</v>
      </c>
      <c r="Y843" t="s">
        <v>61</v>
      </c>
      <c r="Z843" t="s">
        <v>61</v>
      </c>
      <c r="AA843" t="s">
        <v>61</v>
      </c>
      <c r="AB843" t="s">
        <v>61</v>
      </c>
      <c r="AC843" t="s">
        <v>61</v>
      </c>
      <c r="AD843">
        <v>3768</v>
      </c>
      <c r="AE843">
        <v>66</v>
      </c>
      <c r="AF843">
        <v>3607</v>
      </c>
      <c r="AG843">
        <v>46</v>
      </c>
      <c r="AH843">
        <v>41</v>
      </c>
      <c r="AI843" t="s">
        <v>62</v>
      </c>
      <c r="AJ843" t="s">
        <v>62</v>
      </c>
      <c r="AK843" t="s">
        <v>62</v>
      </c>
      <c r="AL843" t="s">
        <v>62</v>
      </c>
      <c r="AM843" t="s">
        <v>62</v>
      </c>
      <c r="AN843" t="s">
        <v>62</v>
      </c>
      <c r="AO843" t="s">
        <v>62</v>
      </c>
      <c r="AP843" t="s">
        <v>62</v>
      </c>
      <c r="AQ843" t="s">
        <v>62</v>
      </c>
      <c r="AR843" t="s">
        <v>62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-99</v>
      </c>
      <c r="AY843">
        <v>-99</v>
      </c>
      <c r="AZ843">
        <v>-99</v>
      </c>
      <c r="BA843">
        <v>-99</v>
      </c>
      <c r="BB843">
        <v>-99</v>
      </c>
      <c r="BC843">
        <v>-99</v>
      </c>
      <c r="BD843">
        <v>-99</v>
      </c>
      <c r="BE843">
        <v>-99</v>
      </c>
      <c r="BF843">
        <v>-99</v>
      </c>
      <c r="BG843">
        <v>-99</v>
      </c>
      <c r="BH843">
        <f t="shared" si="273"/>
        <v>0</v>
      </c>
      <c r="BI843" t="str">
        <f t="shared" si="274"/>
        <v/>
      </c>
      <c r="BJ843" t="str">
        <f t="shared" si="275"/>
        <v/>
      </c>
      <c r="BK843" t="str">
        <f t="shared" si="276"/>
        <v/>
      </c>
      <c r="BL843" t="str">
        <f t="shared" si="277"/>
        <v/>
      </c>
      <c r="BM843" t="str">
        <f t="shared" si="278"/>
        <v/>
      </c>
      <c r="BN843" t="str">
        <f t="shared" si="279"/>
        <v/>
      </c>
      <c r="BO843" t="str">
        <f t="shared" si="280"/>
        <v/>
      </c>
      <c r="BP843" t="str">
        <f t="shared" si="281"/>
        <v/>
      </c>
      <c r="BQ843" t="str">
        <f t="shared" si="282"/>
        <v/>
      </c>
      <c r="BR843" t="str">
        <f t="shared" si="283"/>
        <v/>
      </c>
      <c r="BS843" t="str">
        <f t="shared" si="284"/>
        <v/>
      </c>
      <c r="BT843" t="str">
        <f t="shared" si="285"/>
        <v/>
      </c>
      <c r="BU843" t="str">
        <f t="shared" si="286"/>
        <v/>
      </c>
      <c r="BV843" t="str">
        <f t="shared" si="287"/>
        <v/>
      </c>
      <c r="BW843">
        <f t="shared" si="288"/>
        <v>0</v>
      </c>
      <c r="BX843">
        <f t="shared" si="289"/>
        <v>1</v>
      </c>
      <c r="BY843">
        <f t="shared" si="290"/>
        <v>0</v>
      </c>
      <c r="BZ843">
        <f t="shared" si="291"/>
        <v>0</v>
      </c>
      <c r="CA843">
        <f t="shared" si="292"/>
        <v>0</v>
      </c>
      <c r="CB843">
        <f t="shared" si="293"/>
        <v>0</v>
      </c>
    </row>
    <row r="844" spans="1:80" x14ac:dyDescent="0.35">
      <c r="A844">
        <v>4.6981218</v>
      </c>
      <c r="B844">
        <v>2009</v>
      </c>
      <c r="C844">
        <v>82</v>
      </c>
      <c r="D844">
        <v>0</v>
      </c>
      <c r="E844">
        <v>1</v>
      </c>
      <c r="F844">
        <v>-9</v>
      </c>
      <c r="G844">
        <v>1</v>
      </c>
      <c r="H844">
        <v>39047</v>
      </c>
      <c r="I844">
        <v>13</v>
      </c>
      <c r="J844">
        <v>-9</v>
      </c>
      <c r="K844">
        <v>204005</v>
      </c>
      <c r="L844">
        <v>1</v>
      </c>
      <c r="M844">
        <v>2</v>
      </c>
      <c r="N844">
        <v>6</v>
      </c>
      <c r="O844">
        <v>4241</v>
      </c>
      <c r="P844">
        <v>496</v>
      </c>
      <c r="Q844">
        <v>4423</v>
      </c>
      <c r="R844">
        <v>99811</v>
      </c>
      <c r="S844">
        <v>99812</v>
      </c>
      <c r="T844">
        <v>9972</v>
      </c>
      <c r="U844">
        <v>42830</v>
      </c>
      <c r="V844">
        <v>42731</v>
      </c>
      <c r="W844">
        <v>486</v>
      </c>
      <c r="X844">
        <v>2874</v>
      </c>
      <c r="Y844">
        <v>4019</v>
      </c>
      <c r="Z844">
        <v>4240</v>
      </c>
      <c r="AA844">
        <v>5180</v>
      </c>
      <c r="AB844">
        <v>7863</v>
      </c>
      <c r="AC844">
        <v>4280</v>
      </c>
      <c r="AD844">
        <v>3768</v>
      </c>
      <c r="AE844">
        <v>3601</v>
      </c>
      <c r="AF844">
        <v>3893</v>
      </c>
      <c r="AG844">
        <v>9671</v>
      </c>
      <c r="AH844">
        <v>3596</v>
      </c>
      <c r="AI844">
        <v>3607</v>
      </c>
      <c r="AJ844">
        <v>8856</v>
      </c>
      <c r="AK844">
        <v>3952</v>
      </c>
      <c r="AL844">
        <v>3723</v>
      </c>
      <c r="AM844" t="s">
        <v>62</v>
      </c>
      <c r="AN844" t="s">
        <v>62</v>
      </c>
      <c r="AO844" t="s">
        <v>62</v>
      </c>
      <c r="AP844" t="s">
        <v>62</v>
      </c>
      <c r="AQ844" t="s">
        <v>62</v>
      </c>
      <c r="AR844" t="s">
        <v>62</v>
      </c>
      <c r="AS844">
        <v>1</v>
      </c>
      <c r="AT844">
        <v>1</v>
      </c>
      <c r="AU844">
        <v>4</v>
      </c>
      <c r="AV844">
        <v>4</v>
      </c>
      <c r="AW844">
        <v>1</v>
      </c>
      <c r="AX844">
        <v>1</v>
      </c>
      <c r="AY844">
        <v>1</v>
      </c>
      <c r="AZ844">
        <v>2</v>
      </c>
      <c r="BA844">
        <v>1</v>
      </c>
      <c r="BB844">
        <v>-99</v>
      </c>
      <c r="BC844">
        <v>-99</v>
      </c>
      <c r="BD844">
        <v>-99</v>
      </c>
      <c r="BE844">
        <v>-99</v>
      </c>
      <c r="BF844">
        <v>-99</v>
      </c>
      <c r="BG844">
        <v>-99</v>
      </c>
      <c r="BH844">
        <f t="shared" si="273"/>
        <v>1</v>
      </c>
      <c r="BI844" t="str">
        <f t="shared" si="274"/>
        <v/>
      </c>
      <c r="BJ844" t="str">
        <f t="shared" si="275"/>
        <v/>
      </c>
      <c r="BK844" t="str">
        <f t="shared" si="276"/>
        <v/>
      </c>
      <c r="BL844" t="str">
        <f t="shared" si="277"/>
        <v/>
      </c>
      <c r="BM844" t="str">
        <f t="shared" si="278"/>
        <v/>
      </c>
      <c r="BN844" t="str">
        <f t="shared" si="279"/>
        <v/>
      </c>
      <c r="BO844" t="str">
        <f t="shared" si="280"/>
        <v/>
      </c>
      <c r="BP844" t="str">
        <f t="shared" si="281"/>
        <v/>
      </c>
      <c r="BQ844" t="str">
        <f t="shared" si="282"/>
        <v/>
      </c>
      <c r="BR844" t="str">
        <f t="shared" si="283"/>
        <v/>
      </c>
      <c r="BS844" t="str">
        <f t="shared" si="284"/>
        <v/>
      </c>
      <c r="BT844" t="str">
        <f t="shared" si="285"/>
        <v/>
      </c>
      <c r="BU844" t="str">
        <f t="shared" si="286"/>
        <v/>
      </c>
      <c r="BV844" t="str">
        <f t="shared" si="287"/>
        <v/>
      </c>
      <c r="BW844">
        <f t="shared" si="288"/>
        <v>1</v>
      </c>
      <c r="BX844">
        <f t="shared" si="289"/>
        <v>1</v>
      </c>
      <c r="BY844">
        <f t="shared" si="290"/>
        <v>0</v>
      </c>
      <c r="BZ844">
        <f t="shared" si="291"/>
        <v>0</v>
      </c>
      <c r="CA844">
        <f t="shared" si="292"/>
        <v>0</v>
      </c>
      <c r="CB844">
        <f t="shared" si="293"/>
        <v>1</v>
      </c>
    </row>
    <row r="845" spans="1:80" x14ac:dyDescent="0.35">
      <c r="A845">
        <v>5.1304252000000004</v>
      </c>
      <c r="B845">
        <v>2009</v>
      </c>
      <c r="C845">
        <v>82</v>
      </c>
      <c r="D845">
        <v>0</v>
      </c>
      <c r="E845">
        <v>1</v>
      </c>
      <c r="F845">
        <v>3</v>
      </c>
      <c r="G845">
        <v>0</v>
      </c>
      <c r="H845">
        <v>41051</v>
      </c>
      <c r="I845">
        <v>1</v>
      </c>
      <c r="J845">
        <v>1</v>
      </c>
      <c r="K845">
        <v>85545</v>
      </c>
      <c r="L845">
        <v>2</v>
      </c>
      <c r="M845">
        <v>3</v>
      </c>
      <c r="N845">
        <v>1</v>
      </c>
      <c r="O845">
        <v>41041</v>
      </c>
      <c r="P845">
        <v>42821</v>
      </c>
      <c r="Q845">
        <v>5845</v>
      </c>
      <c r="R845">
        <v>51881</v>
      </c>
      <c r="S845">
        <v>78551</v>
      </c>
      <c r="T845">
        <v>99591</v>
      </c>
      <c r="U845">
        <v>2875</v>
      </c>
      <c r="V845">
        <v>2762</v>
      </c>
      <c r="W845">
        <v>389</v>
      </c>
      <c r="X845">
        <v>99812</v>
      </c>
      <c r="Y845">
        <v>2760</v>
      </c>
      <c r="Z845">
        <v>4280</v>
      </c>
      <c r="AA845">
        <v>29590</v>
      </c>
      <c r="AB845">
        <v>42971</v>
      </c>
      <c r="AC845">
        <v>78060</v>
      </c>
      <c r="AD845">
        <v>3768</v>
      </c>
      <c r="AE845">
        <v>3721</v>
      </c>
      <c r="AF845">
        <v>9744</v>
      </c>
      <c r="AG845">
        <v>9672</v>
      </c>
      <c r="AH845">
        <v>8872</v>
      </c>
      <c r="AI845" t="s">
        <v>62</v>
      </c>
      <c r="AJ845" t="s">
        <v>62</v>
      </c>
      <c r="AK845" t="s">
        <v>62</v>
      </c>
      <c r="AL845" t="s">
        <v>62</v>
      </c>
      <c r="AM845" t="s">
        <v>62</v>
      </c>
      <c r="AN845" t="s">
        <v>62</v>
      </c>
      <c r="AO845" t="s">
        <v>62</v>
      </c>
      <c r="AP845" t="s">
        <v>62</v>
      </c>
      <c r="AQ845" t="s">
        <v>62</v>
      </c>
      <c r="AR845" t="s">
        <v>62</v>
      </c>
      <c r="AS845">
        <v>1</v>
      </c>
      <c r="AT845">
        <v>1</v>
      </c>
      <c r="AU845">
        <v>1</v>
      </c>
      <c r="AV845">
        <v>1</v>
      </c>
      <c r="AW845">
        <v>1</v>
      </c>
      <c r="AX845">
        <v>-99</v>
      </c>
      <c r="AY845">
        <v>-99</v>
      </c>
      <c r="AZ845">
        <v>-99</v>
      </c>
      <c r="BA845">
        <v>-99</v>
      </c>
      <c r="BB845">
        <v>-99</v>
      </c>
      <c r="BC845">
        <v>-99</v>
      </c>
      <c r="BD845">
        <v>-99</v>
      </c>
      <c r="BE845">
        <v>-99</v>
      </c>
      <c r="BF845">
        <v>-99</v>
      </c>
      <c r="BG845">
        <v>-99</v>
      </c>
      <c r="BH845">
        <f t="shared" si="273"/>
        <v>1</v>
      </c>
      <c r="BI845" t="str">
        <f t="shared" si="274"/>
        <v/>
      </c>
      <c r="BJ845" t="str">
        <f t="shared" si="275"/>
        <v/>
      </c>
      <c r="BK845" t="str">
        <f t="shared" si="276"/>
        <v/>
      </c>
      <c r="BL845" t="str">
        <f t="shared" si="277"/>
        <v/>
      </c>
      <c r="BM845" t="str">
        <f t="shared" si="278"/>
        <v/>
      </c>
      <c r="BN845" t="str">
        <f t="shared" si="279"/>
        <v/>
      </c>
      <c r="BO845" t="str">
        <f t="shared" si="280"/>
        <v/>
      </c>
      <c r="BP845" t="str">
        <f t="shared" si="281"/>
        <v/>
      </c>
      <c r="BQ845" t="str">
        <f t="shared" si="282"/>
        <v/>
      </c>
      <c r="BR845" t="str">
        <f t="shared" si="283"/>
        <v/>
      </c>
      <c r="BS845" t="str">
        <f t="shared" si="284"/>
        <v/>
      </c>
      <c r="BT845" t="str">
        <f t="shared" si="285"/>
        <v/>
      </c>
      <c r="BU845" t="str">
        <f t="shared" si="286"/>
        <v/>
      </c>
      <c r="BV845" t="str">
        <f t="shared" si="287"/>
        <v/>
      </c>
      <c r="BW845">
        <f t="shared" si="288"/>
        <v>1</v>
      </c>
      <c r="BX845">
        <f t="shared" si="289"/>
        <v>0</v>
      </c>
      <c r="BY845">
        <f t="shared" si="290"/>
        <v>1</v>
      </c>
      <c r="BZ845">
        <f t="shared" si="291"/>
        <v>1</v>
      </c>
      <c r="CA845">
        <f t="shared" si="292"/>
        <v>1</v>
      </c>
      <c r="CB845">
        <f t="shared" si="293"/>
        <v>1</v>
      </c>
    </row>
    <row r="846" spans="1:80" x14ac:dyDescent="0.35">
      <c r="A846">
        <v>4.6981218</v>
      </c>
      <c r="B846">
        <v>2009</v>
      </c>
      <c r="C846">
        <v>82</v>
      </c>
      <c r="D846">
        <v>0</v>
      </c>
      <c r="E846">
        <v>1</v>
      </c>
      <c r="F846">
        <v>3</v>
      </c>
      <c r="G846">
        <v>0</v>
      </c>
      <c r="H846">
        <v>55075</v>
      </c>
      <c r="I846">
        <v>1</v>
      </c>
      <c r="J846">
        <v>1</v>
      </c>
      <c r="K846">
        <v>106003</v>
      </c>
      <c r="L846">
        <v>1</v>
      </c>
      <c r="M846">
        <v>3</v>
      </c>
      <c r="N846">
        <v>1</v>
      </c>
      <c r="O846">
        <v>41401</v>
      </c>
      <c r="P846">
        <v>4111</v>
      </c>
      <c r="Q846">
        <v>9972</v>
      </c>
      <c r="R846">
        <v>99811</v>
      </c>
      <c r="S846">
        <v>4019</v>
      </c>
      <c r="T846">
        <v>44020</v>
      </c>
      <c r="U846">
        <v>23875</v>
      </c>
      <c r="V846">
        <v>42731</v>
      </c>
      <c r="W846">
        <v>72610</v>
      </c>
      <c r="X846" t="s">
        <v>65</v>
      </c>
      <c r="Y846" t="s">
        <v>61</v>
      </c>
      <c r="Z846" t="s">
        <v>61</v>
      </c>
      <c r="AA846" t="s">
        <v>61</v>
      </c>
      <c r="AB846" t="s">
        <v>61</v>
      </c>
      <c r="AC846" t="s">
        <v>61</v>
      </c>
      <c r="AD846">
        <v>3768</v>
      </c>
      <c r="AE846">
        <v>8853</v>
      </c>
      <c r="AF846">
        <v>66</v>
      </c>
      <c r="AG846">
        <v>3941</v>
      </c>
      <c r="AH846">
        <v>3931</v>
      </c>
      <c r="AI846">
        <v>3950</v>
      </c>
      <c r="AJ846">
        <v>3607</v>
      </c>
      <c r="AK846">
        <v>9744</v>
      </c>
      <c r="AL846">
        <v>24</v>
      </c>
      <c r="AM846">
        <v>9919</v>
      </c>
      <c r="AN846">
        <v>41</v>
      </c>
      <c r="AO846">
        <v>46</v>
      </c>
      <c r="AP846">
        <v>3893</v>
      </c>
      <c r="AQ846">
        <v>8848</v>
      </c>
      <c r="AR846">
        <v>44</v>
      </c>
      <c r="AS846">
        <v>1</v>
      </c>
      <c r="AT846">
        <v>1</v>
      </c>
      <c r="AU846">
        <v>1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1</v>
      </c>
      <c r="BH846">
        <f t="shared" si="273"/>
        <v>1</v>
      </c>
      <c r="BI846" t="str">
        <f t="shared" si="274"/>
        <v/>
      </c>
      <c r="BJ846" t="str">
        <f t="shared" si="275"/>
        <v/>
      </c>
      <c r="BK846" t="str">
        <f t="shared" si="276"/>
        <v/>
      </c>
      <c r="BL846" t="str">
        <f t="shared" si="277"/>
        <v/>
      </c>
      <c r="BM846" t="str">
        <f t="shared" si="278"/>
        <v/>
      </c>
      <c r="BN846" t="str">
        <f t="shared" si="279"/>
        <v/>
      </c>
      <c r="BO846" t="str">
        <f t="shared" si="280"/>
        <v/>
      </c>
      <c r="BP846" t="str">
        <f t="shared" si="281"/>
        <v/>
      </c>
      <c r="BQ846" t="str">
        <f t="shared" si="282"/>
        <v/>
      </c>
      <c r="BR846" t="str">
        <f t="shared" si="283"/>
        <v/>
      </c>
      <c r="BS846" t="str">
        <f t="shared" si="284"/>
        <v/>
      </c>
      <c r="BT846" t="str">
        <f t="shared" si="285"/>
        <v/>
      </c>
      <c r="BU846" t="str">
        <f t="shared" si="286"/>
        <v/>
      </c>
      <c r="BV846" t="str">
        <f t="shared" si="287"/>
        <v/>
      </c>
      <c r="BW846">
        <f t="shared" si="288"/>
        <v>1</v>
      </c>
      <c r="BX846">
        <f t="shared" si="289"/>
        <v>1</v>
      </c>
      <c r="BY846">
        <f t="shared" si="290"/>
        <v>0</v>
      </c>
      <c r="BZ846">
        <f t="shared" si="291"/>
        <v>0</v>
      </c>
      <c r="CA846">
        <f t="shared" si="292"/>
        <v>0</v>
      </c>
      <c r="CB846">
        <f t="shared" si="293"/>
        <v>0</v>
      </c>
    </row>
    <row r="847" spans="1:80" x14ac:dyDescent="0.35">
      <c r="A847">
        <v>4.6981218</v>
      </c>
      <c r="B847">
        <v>2009</v>
      </c>
      <c r="C847">
        <v>82</v>
      </c>
      <c r="D847">
        <v>0</v>
      </c>
      <c r="E847">
        <v>6</v>
      </c>
      <c r="F847">
        <v>4</v>
      </c>
      <c r="G847">
        <v>0</v>
      </c>
      <c r="H847">
        <v>55075</v>
      </c>
      <c r="I847">
        <v>1</v>
      </c>
      <c r="J847">
        <v>1</v>
      </c>
      <c r="K847">
        <v>103846</v>
      </c>
      <c r="L847">
        <v>1</v>
      </c>
      <c r="M847">
        <v>2</v>
      </c>
      <c r="N847">
        <v>2</v>
      </c>
      <c r="O847">
        <v>41071</v>
      </c>
      <c r="P847">
        <v>5849</v>
      </c>
      <c r="Q847">
        <v>42830</v>
      </c>
      <c r="R847">
        <v>25000</v>
      </c>
      <c r="S847">
        <v>2859</v>
      </c>
      <c r="T847">
        <v>3569</v>
      </c>
      <c r="U847">
        <v>41401</v>
      </c>
      <c r="V847">
        <v>4439</v>
      </c>
      <c r="W847">
        <v>5859</v>
      </c>
      <c r="X847">
        <v>53081</v>
      </c>
      <c r="Y847" t="s">
        <v>133</v>
      </c>
      <c r="Z847" t="s">
        <v>134</v>
      </c>
      <c r="AA847" t="s">
        <v>59</v>
      </c>
      <c r="AB847" t="s">
        <v>135</v>
      </c>
      <c r="AC847" t="s">
        <v>61</v>
      </c>
      <c r="AD847">
        <v>3768</v>
      </c>
      <c r="AE847">
        <v>3722</v>
      </c>
      <c r="AF847">
        <v>66</v>
      </c>
      <c r="AG847">
        <v>8856</v>
      </c>
      <c r="AH847">
        <v>8853</v>
      </c>
      <c r="AI847">
        <v>24</v>
      </c>
      <c r="AJ847">
        <v>8847</v>
      </c>
      <c r="AK847">
        <v>3607</v>
      </c>
      <c r="AL847">
        <v>46</v>
      </c>
      <c r="AM847">
        <v>41</v>
      </c>
      <c r="AN847" t="s">
        <v>62</v>
      </c>
      <c r="AO847" t="s">
        <v>62</v>
      </c>
      <c r="AP847" t="s">
        <v>62</v>
      </c>
      <c r="AQ847" t="s">
        <v>62</v>
      </c>
      <c r="AR847" t="s">
        <v>62</v>
      </c>
      <c r="AS847">
        <v>1</v>
      </c>
      <c r="AT847">
        <v>0</v>
      </c>
      <c r="AU847">
        <v>1</v>
      </c>
      <c r="AV847">
        <v>0</v>
      </c>
      <c r="AW847">
        <v>0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-99</v>
      </c>
      <c r="BD847">
        <v>-99</v>
      </c>
      <c r="BE847">
        <v>-99</v>
      </c>
      <c r="BF847">
        <v>-99</v>
      </c>
      <c r="BG847">
        <v>-99</v>
      </c>
      <c r="BH847">
        <f t="shared" si="273"/>
        <v>1</v>
      </c>
      <c r="BI847" t="str">
        <f t="shared" si="274"/>
        <v/>
      </c>
      <c r="BJ847" t="str">
        <f t="shared" si="275"/>
        <v/>
      </c>
      <c r="BK847" t="str">
        <f t="shared" si="276"/>
        <v/>
      </c>
      <c r="BL847" t="str">
        <f t="shared" si="277"/>
        <v/>
      </c>
      <c r="BM847" t="str">
        <f t="shared" si="278"/>
        <v/>
      </c>
      <c r="BN847" t="str">
        <f t="shared" si="279"/>
        <v/>
      </c>
      <c r="BO847" t="str">
        <f t="shared" si="280"/>
        <v/>
      </c>
      <c r="BP847" t="str">
        <f t="shared" si="281"/>
        <v/>
      </c>
      <c r="BQ847" t="str">
        <f t="shared" si="282"/>
        <v/>
      </c>
      <c r="BR847" t="str">
        <f t="shared" si="283"/>
        <v/>
      </c>
      <c r="BS847" t="str">
        <f t="shared" si="284"/>
        <v/>
      </c>
      <c r="BT847" t="str">
        <f t="shared" si="285"/>
        <v/>
      </c>
      <c r="BU847" t="str">
        <f t="shared" si="286"/>
        <v/>
      </c>
      <c r="BV847" t="str">
        <f t="shared" si="287"/>
        <v/>
      </c>
      <c r="BW847">
        <f t="shared" si="288"/>
        <v>1</v>
      </c>
      <c r="BX847">
        <f t="shared" si="289"/>
        <v>1</v>
      </c>
      <c r="BY847">
        <f t="shared" si="290"/>
        <v>0</v>
      </c>
      <c r="BZ847">
        <f t="shared" si="291"/>
        <v>1</v>
      </c>
      <c r="CA847">
        <f t="shared" si="292"/>
        <v>1</v>
      </c>
      <c r="CB847">
        <f t="shared" si="293"/>
        <v>0</v>
      </c>
    </row>
    <row r="848" spans="1:80" x14ac:dyDescent="0.35">
      <c r="A848">
        <v>5.1950630000000002</v>
      </c>
      <c r="B848">
        <v>2010</v>
      </c>
      <c r="C848">
        <v>82</v>
      </c>
      <c r="D848">
        <v>0</v>
      </c>
      <c r="E848">
        <v>1</v>
      </c>
      <c r="F848">
        <v>3</v>
      </c>
      <c r="G848">
        <v>0</v>
      </c>
      <c r="H848">
        <v>17123</v>
      </c>
      <c r="I848">
        <v>9</v>
      </c>
      <c r="J848">
        <v>1</v>
      </c>
      <c r="K848">
        <v>232706</v>
      </c>
      <c r="L848">
        <v>2</v>
      </c>
      <c r="M848">
        <v>3</v>
      </c>
      <c r="N848">
        <v>1</v>
      </c>
      <c r="O848">
        <v>42741</v>
      </c>
      <c r="P848">
        <v>41011</v>
      </c>
      <c r="Q848">
        <v>3849</v>
      </c>
      <c r="R848">
        <v>51881</v>
      </c>
      <c r="S848">
        <v>570</v>
      </c>
      <c r="T848">
        <v>5845</v>
      </c>
      <c r="U848">
        <v>99592</v>
      </c>
      <c r="V848">
        <v>78552</v>
      </c>
      <c r="W848">
        <v>2761</v>
      </c>
      <c r="X848">
        <v>5789</v>
      </c>
      <c r="Y848">
        <v>3481</v>
      </c>
      <c r="Z848">
        <v>5849</v>
      </c>
      <c r="AA848">
        <v>2762</v>
      </c>
      <c r="AB848">
        <v>78551</v>
      </c>
      <c r="AC848">
        <v>27541</v>
      </c>
      <c r="AD848">
        <v>3768</v>
      </c>
      <c r="AE848">
        <v>3722</v>
      </c>
      <c r="AF848">
        <v>66</v>
      </c>
      <c r="AG848">
        <v>9604</v>
      </c>
      <c r="AH848">
        <v>9672</v>
      </c>
      <c r="AI848">
        <v>8872</v>
      </c>
      <c r="AJ848">
        <v>8964</v>
      </c>
      <c r="AK848">
        <v>3964</v>
      </c>
      <c r="AL848">
        <v>8853</v>
      </c>
      <c r="AM848">
        <v>8856</v>
      </c>
      <c r="AN848">
        <v>9920</v>
      </c>
      <c r="AO848">
        <v>40</v>
      </c>
      <c r="AP848">
        <v>45</v>
      </c>
      <c r="AQ848">
        <v>3607</v>
      </c>
      <c r="AR848">
        <v>3893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3</v>
      </c>
      <c r="AY848">
        <v>1</v>
      </c>
      <c r="AZ848">
        <v>1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f t="shared" si="273"/>
        <v>1</v>
      </c>
      <c r="BI848" t="str">
        <f t="shared" si="274"/>
        <v/>
      </c>
      <c r="BJ848" t="str">
        <f t="shared" si="275"/>
        <v/>
      </c>
      <c r="BK848" t="str">
        <f t="shared" si="276"/>
        <v/>
      </c>
      <c r="BL848" t="str">
        <f t="shared" si="277"/>
        <v/>
      </c>
      <c r="BM848" t="str">
        <f t="shared" si="278"/>
        <v/>
      </c>
      <c r="BN848" t="str">
        <f t="shared" si="279"/>
        <v/>
      </c>
      <c r="BO848" t="str">
        <f t="shared" si="280"/>
        <v/>
      </c>
      <c r="BP848" t="str">
        <f t="shared" si="281"/>
        <v/>
      </c>
      <c r="BQ848" t="str">
        <f t="shared" si="282"/>
        <v/>
      </c>
      <c r="BR848" t="str">
        <f t="shared" si="283"/>
        <v/>
      </c>
      <c r="BS848" t="str">
        <f t="shared" si="284"/>
        <v/>
      </c>
      <c r="BT848" t="str">
        <f t="shared" si="285"/>
        <v/>
      </c>
      <c r="BU848" t="str">
        <f t="shared" si="286"/>
        <v/>
      </c>
      <c r="BV848" t="str">
        <f t="shared" si="287"/>
        <v/>
      </c>
      <c r="BW848">
        <f t="shared" si="288"/>
        <v>1</v>
      </c>
      <c r="BX848">
        <f t="shared" si="289"/>
        <v>1</v>
      </c>
      <c r="BY848">
        <f t="shared" si="290"/>
        <v>1</v>
      </c>
      <c r="BZ848">
        <f t="shared" si="291"/>
        <v>1</v>
      </c>
      <c r="CA848">
        <f t="shared" si="292"/>
        <v>1</v>
      </c>
      <c r="CB848">
        <f t="shared" si="293"/>
        <v>0</v>
      </c>
    </row>
    <row r="849" spans="1:80" x14ac:dyDescent="0.35">
      <c r="A849">
        <v>5.0364098999999998</v>
      </c>
      <c r="B849">
        <v>2010</v>
      </c>
      <c r="C849">
        <v>82</v>
      </c>
      <c r="D849">
        <v>1</v>
      </c>
      <c r="E849">
        <v>1</v>
      </c>
      <c r="F849">
        <v>3</v>
      </c>
      <c r="G849">
        <v>0</v>
      </c>
      <c r="H849">
        <v>29017</v>
      </c>
      <c r="I849">
        <v>8</v>
      </c>
      <c r="J849">
        <v>1</v>
      </c>
      <c r="K849">
        <v>148641</v>
      </c>
      <c r="L849">
        <v>3</v>
      </c>
      <c r="M849">
        <v>1</v>
      </c>
      <c r="N849">
        <v>20</v>
      </c>
      <c r="O849">
        <v>41401</v>
      </c>
      <c r="P849">
        <v>4111</v>
      </c>
      <c r="Q849">
        <v>5990</v>
      </c>
      <c r="R849">
        <v>2761</v>
      </c>
      <c r="S849">
        <v>413</v>
      </c>
      <c r="T849">
        <v>4280</v>
      </c>
      <c r="U849">
        <v>4019</v>
      </c>
      <c r="V849">
        <v>79029</v>
      </c>
      <c r="W849">
        <v>3659</v>
      </c>
      <c r="X849" t="s">
        <v>75</v>
      </c>
      <c r="Y849">
        <v>3310</v>
      </c>
      <c r="Z849">
        <v>29410</v>
      </c>
      <c r="AA849">
        <v>2859</v>
      </c>
      <c r="AB849">
        <v>2724</v>
      </c>
      <c r="AC849">
        <v>78079</v>
      </c>
      <c r="AD849">
        <v>66</v>
      </c>
      <c r="AE849">
        <v>3768</v>
      </c>
      <c r="AF849">
        <v>3607</v>
      </c>
      <c r="AG849">
        <v>46</v>
      </c>
      <c r="AH849">
        <v>40</v>
      </c>
      <c r="AI849">
        <v>3722</v>
      </c>
      <c r="AJ849">
        <v>8853</v>
      </c>
      <c r="AK849">
        <v>8856</v>
      </c>
      <c r="AL849">
        <v>9904</v>
      </c>
      <c r="AM849" t="s">
        <v>62</v>
      </c>
      <c r="AN849" t="s">
        <v>62</v>
      </c>
      <c r="AO849" t="s">
        <v>62</v>
      </c>
      <c r="AP849" t="s">
        <v>62</v>
      </c>
      <c r="AQ849" t="s">
        <v>62</v>
      </c>
      <c r="AR849" t="s">
        <v>62</v>
      </c>
      <c r="AS849">
        <v>2</v>
      </c>
      <c r="AT849">
        <v>2</v>
      </c>
      <c r="AU849">
        <v>2</v>
      </c>
      <c r="AV849">
        <v>2</v>
      </c>
      <c r="AW849">
        <v>2</v>
      </c>
      <c r="AX849">
        <v>1</v>
      </c>
      <c r="AY849">
        <v>1</v>
      </c>
      <c r="AZ849">
        <v>1</v>
      </c>
      <c r="BA849">
        <v>4</v>
      </c>
      <c r="BB849">
        <v>-99</v>
      </c>
      <c r="BC849">
        <v>-99</v>
      </c>
      <c r="BD849">
        <v>-99</v>
      </c>
      <c r="BE849">
        <v>-99</v>
      </c>
      <c r="BF849">
        <v>-99</v>
      </c>
      <c r="BG849">
        <v>-99</v>
      </c>
      <c r="BH849" t="str">
        <f t="shared" si="273"/>
        <v/>
      </c>
      <c r="BI849">
        <f t="shared" si="274"/>
        <v>2</v>
      </c>
      <c r="BJ849" t="str">
        <f t="shared" si="275"/>
        <v/>
      </c>
      <c r="BK849" t="str">
        <f t="shared" si="276"/>
        <v/>
      </c>
      <c r="BL849" t="str">
        <f t="shared" si="277"/>
        <v/>
      </c>
      <c r="BM849" t="str">
        <f t="shared" si="278"/>
        <v/>
      </c>
      <c r="BN849" t="str">
        <f t="shared" si="279"/>
        <v/>
      </c>
      <c r="BO849" t="str">
        <f t="shared" si="280"/>
        <v/>
      </c>
      <c r="BP849" t="str">
        <f t="shared" si="281"/>
        <v/>
      </c>
      <c r="BQ849" t="str">
        <f t="shared" si="282"/>
        <v/>
      </c>
      <c r="BR849" t="str">
        <f t="shared" si="283"/>
        <v/>
      </c>
      <c r="BS849" t="str">
        <f t="shared" si="284"/>
        <v/>
      </c>
      <c r="BT849" t="str">
        <f t="shared" si="285"/>
        <v/>
      </c>
      <c r="BU849" t="str">
        <f t="shared" si="286"/>
        <v/>
      </c>
      <c r="BV849" t="str">
        <f t="shared" si="287"/>
        <v/>
      </c>
      <c r="BW849">
        <f t="shared" si="288"/>
        <v>2</v>
      </c>
      <c r="BX849">
        <f t="shared" si="289"/>
        <v>1</v>
      </c>
      <c r="BY849">
        <f t="shared" si="290"/>
        <v>0</v>
      </c>
      <c r="BZ849">
        <f t="shared" si="291"/>
        <v>0</v>
      </c>
      <c r="CA849">
        <f t="shared" si="292"/>
        <v>0</v>
      </c>
      <c r="CB849">
        <f t="shared" si="293"/>
        <v>1</v>
      </c>
    </row>
    <row r="850" spans="1:80" x14ac:dyDescent="0.35">
      <c r="A850">
        <v>5.0674549999999998</v>
      </c>
      <c r="B850">
        <v>2010</v>
      </c>
      <c r="C850">
        <v>82</v>
      </c>
      <c r="D850">
        <v>0</v>
      </c>
      <c r="E850">
        <v>1</v>
      </c>
      <c r="F850">
        <v>1</v>
      </c>
      <c r="G850">
        <v>0</v>
      </c>
      <c r="H850">
        <v>32022</v>
      </c>
      <c r="I850">
        <v>3</v>
      </c>
      <c r="J850">
        <v>1</v>
      </c>
      <c r="K850">
        <v>148088</v>
      </c>
      <c r="L850">
        <v>1</v>
      </c>
      <c r="M850">
        <v>3</v>
      </c>
      <c r="N850">
        <v>1</v>
      </c>
      <c r="O850">
        <v>41071</v>
      </c>
      <c r="P850">
        <v>41071</v>
      </c>
      <c r="Q850">
        <v>42832</v>
      </c>
      <c r="R850">
        <v>99812</v>
      </c>
      <c r="S850">
        <v>41401</v>
      </c>
      <c r="T850">
        <v>4148</v>
      </c>
      <c r="U850">
        <v>4280</v>
      </c>
      <c r="V850">
        <v>56400</v>
      </c>
      <c r="W850">
        <v>2409</v>
      </c>
      <c r="X850">
        <v>25000</v>
      </c>
      <c r="Y850">
        <v>30560</v>
      </c>
      <c r="Z850">
        <v>4019</v>
      </c>
      <c r="AA850">
        <v>2724</v>
      </c>
      <c r="AB850">
        <v>49390</v>
      </c>
      <c r="AC850">
        <v>3051</v>
      </c>
      <c r="AD850">
        <v>3768</v>
      </c>
      <c r="AE850">
        <v>3722</v>
      </c>
      <c r="AF850">
        <v>66</v>
      </c>
      <c r="AG850">
        <v>3607</v>
      </c>
      <c r="AH850">
        <v>8856</v>
      </c>
      <c r="AI850">
        <v>45</v>
      </c>
      <c r="AJ850">
        <v>45</v>
      </c>
      <c r="AK850">
        <v>41</v>
      </c>
      <c r="AL850">
        <v>9920</v>
      </c>
      <c r="AM850">
        <v>8848</v>
      </c>
      <c r="AN850">
        <v>3721</v>
      </c>
      <c r="AO850">
        <v>8856</v>
      </c>
      <c r="AP850" t="s">
        <v>62</v>
      </c>
      <c r="AQ850" t="s">
        <v>62</v>
      </c>
      <c r="AR850" t="s">
        <v>62</v>
      </c>
      <c r="AS850">
        <v>2</v>
      </c>
      <c r="AT850">
        <v>0</v>
      </c>
      <c r="AU850">
        <v>2</v>
      </c>
      <c r="AV850">
        <v>2</v>
      </c>
      <c r="AW850">
        <v>0</v>
      </c>
      <c r="AX850">
        <v>2</v>
      </c>
      <c r="AY850">
        <v>2</v>
      </c>
      <c r="AZ850">
        <v>2</v>
      </c>
      <c r="BA850">
        <v>0</v>
      </c>
      <c r="BB850">
        <v>0</v>
      </c>
      <c r="BC850">
        <v>2</v>
      </c>
      <c r="BD850">
        <v>2</v>
      </c>
      <c r="BE850">
        <v>-99</v>
      </c>
      <c r="BF850">
        <v>-99</v>
      </c>
      <c r="BG850">
        <v>-99</v>
      </c>
      <c r="BH850">
        <f t="shared" si="273"/>
        <v>2</v>
      </c>
      <c r="BI850" t="str">
        <f t="shared" si="274"/>
        <v/>
      </c>
      <c r="BJ850" t="str">
        <f t="shared" si="275"/>
        <v/>
      </c>
      <c r="BK850" t="str">
        <f t="shared" si="276"/>
        <v/>
      </c>
      <c r="BL850" t="str">
        <f t="shared" si="277"/>
        <v/>
      </c>
      <c r="BM850" t="str">
        <f t="shared" si="278"/>
        <v/>
      </c>
      <c r="BN850" t="str">
        <f t="shared" si="279"/>
        <v/>
      </c>
      <c r="BO850" t="str">
        <f t="shared" si="280"/>
        <v/>
      </c>
      <c r="BP850" t="str">
        <f t="shared" si="281"/>
        <v/>
      </c>
      <c r="BQ850" t="str">
        <f t="shared" si="282"/>
        <v/>
      </c>
      <c r="BR850" t="str">
        <f t="shared" si="283"/>
        <v/>
      </c>
      <c r="BS850" t="str">
        <f t="shared" si="284"/>
        <v/>
      </c>
      <c r="BT850" t="str">
        <f t="shared" si="285"/>
        <v/>
      </c>
      <c r="BU850" t="str">
        <f t="shared" si="286"/>
        <v/>
      </c>
      <c r="BV850" t="str">
        <f t="shared" si="287"/>
        <v/>
      </c>
      <c r="BW850">
        <f t="shared" si="288"/>
        <v>2</v>
      </c>
      <c r="BX850">
        <f t="shared" si="289"/>
        <v>1</v>
      </c>
      <c r="BY850">
        <f t="shared" si="290"/>
        <v>0</v>
      </c>
      <c r="BZ850">
        <f t="shared" si="291"/>
        <v>2</v>
      </c>
      <c r="CA850">
        <f t="shared" si="292"/>
        <v>2</v>
      </c>
      <c r="CB850">
        <f t="shared" si="293"/>
        <v>1</v>
      </c>
    </row>
    <row r="851" spans="1:80" x14ac:dyDescent="0.35">
      <c r="A851">
        <v>4.6257744000000001</v>
      </c>
      <c r="B851">
        <v>2010</v>
      </c>
      <c r="C851">
        <v>82</v>
      </c>
      <c r="D851">
        <v>0</v>
      </c>
      <c r="E851">
        <v>1</v>
      </c>
      <c r="F851">
        <v>3</v>
      </c>
      <c r="G851">
        <v>0</v>
      </c>
      <c r="H851">
        <v>35008</v>
      </c>
      <c r="I851">
        <v>7</v>
      </c>
      <c r="J851">
        <v>1</v>
      </c>
      <c r="K851">
        <v>155724</v>
      </c>
      <c r="L851">
        <v>1</v>
      </c>
      <c r="M851">
        <v>2</v>
      </c>
      <c r="N851">
        <v>1</v>
      </c>
      <c r="O851">
        <v>41402</v>
      </c>
      <c r="P851">
        <v>4111</v>
      </c>
      <c r="Q851">
        <v>42731</v>
      </c>
      <c r="R851">
        <v>4240</v>
      </c>
      <c r="S851">
        <v>41401</v>
      </c>
      <c r="T851">
        <v>4142</v>
      </c>
      <c r="U851">
        <v>4148</v>
      </c>
      <c r="V851">
        <v>2724</v>
      </c>
      <c r="W851">
        <v>71590</v>
      </c>
      <c r="X851">
        <v>60784</v>
      </c>
      <c r="Y851" t="s">
        <v>82</v>
      </c>
      <c r="Z851" t="s">
        <v>68</v>
      </c>
      <c r="AA851" t="s">
        <v>66</v>
      </c>
      <c r="AB851" t="s">
        <v>61</v>
      </c>
      <c r="AC851" t="s">
        <v>61</v>
      </c>
      <c r="AD851">
        <v>3768</v>
      </c>
      <c r="AE851">
        <v>3722</v>
      </c>
      <c r="AF851">
        <v>66</v>
      </c>
      <c r="AG851">
        <v>3607</v>
      </c>
      <c r="AH851">
        <v>8856</v>
      </c>
      <c r="AI851">
        <v>8853</v>
      </c>
      <c r="AJ851">
        <v>45</v>
      </c>
      <c r="AK851">
        <v>40</v>
      </c>
      <c r="AL851" t="s">
        <v>62</v>
      </c>
      <c r="AM851" t="s">
        <v>62</v>
      </c>
      <c r="AN851" t="s">
        <v>62</v>
      </c>
      <c r="AO851" t="s">
        <v>62</v>
      </c>
      <c r="AP851" t="s">
        <v>62</v>
      </c>
      <c r="AQ851" t="s">
        <v>62</v>
      </c>
      <c r="AR851" t="s">
        <v>62</v>
      </c>
      <c r="AS851">
        <v>2</v>
      </c>
      <c r="AT851">
        <v>2</v>
      </c>
      <c r="AU851">
        <v>2</v>
      </c>
      <c r="AV851">
        <v>2</v>
      </c>
      <c r="AW851">
        <v>2</v>
      </c>
      <c r="AX851">
        <v>2</v>
      </c>
      <c r="AY851">
        <v>2</v>
      </c>
      <c r="AZ851">
        <v>2</v>
      </c>
      <c r="BA851">
        <v>-99</v>
      </c>
      <c r="BB851">
        <v>-99</v>
      </c>
      <c r="BC851">
        <v>-99</v>
      </c>
      <c r="BD851">
        <v>-99</v>
      </c>
      <c r="BE851">
        <v>-99</v>
      </c>
      <c r="BF851">
        <v>-99</v>
      </c>
      <c r="BG851">
        <v>-99</v>
      </c>
      <c r="BH851">
        <f t="shared" si="273"/>
        <v>2</v>
      </c>
      <c r="BI851" t="str">
        <f t="shared" si="274"/>
        <v/>
      </c>
      <c r="BJ851" t="str">
        <f t="shared" si="275"/>
        <v/>
      </c>
      <c r="BK851" t="str">
        <f t="shared" si="276"/>
        <v/>
      </c>
      <c r="BL851" t="str">
        <f t="shared" si="277"/>
        <v/>
      </c>
      <c r="BM851" t="str">
        <f t="shared" si="278"/>
        <v/>
      </c>
      <c r="BN851" t="str">
        <f t="shared" si="279"/>
        <v/>
      </c>
      <c r="BO851" t="str">
        <f t="shared" si="280"/>
        <v/>
      </c>
      <c r="BP851" t="str">
        <f t="shared" si="281"/>
        <v/>
      </c>
      <c r="BQ851" t="str">
        <f t="shared" si="282"/>
        <v/>
      </c>
      <c r="BR851" t="str">
        <f t="shared" si="283"/>
        <v/>
      </c>
      <c r="BS851" t="str">
        <f t="shared" si="284"/>
        <v/>
      </c>
      <c r="BT851" t="str">
        <f t="shared" si="285"/>
        <v/>
      </c>
      <c r="BU851" t="str">
        <f t="shared" si="286"/>
        <v/>
      </c>
      <c r="BV851" t="str">
        <f t="shared" si="287"/>
        <v/>
      </c>
      <c r="BW851">
        <f t="shared" si="288"/>
        <v>2</v>
      </c>
      <c r="BX851">
        <f t="shared" si="289"/>
        <v>1</v>
      </c>
      <c r="BY851">
        <f t="shared" si="290"/>
        <v>0</v>
      </c>
      <c r="BZ851">
        <f t="shared" si="291"/>
        <v>0</v>
      </c>
      <c r="CA851">
        <f t="shared" si="292"/>
        <v>0</v>
      </c>
      <c r="CB851">
        <f t="shared" si="293"/>
        <v>0</v>
      </c>
    </row>
    <row r="852" spans="1:80" x14ac:dyDescent="0.35">
      <c r="A852">
        <v>4.8641163000000001</v>
      </c>
      <c r="B852">
        <v>2010</v>
      </c>
      <c r="C852">
        <v>82</v>
      </c>
      <c r="D852">
        <v>0</v>
      </c>
      <c r="E852">
        <v>1</v>
      </c>
      <c r="F852">
        <v>1</v>
      </c>
      <c r="G852">
        <v>0</v>
      </c>
      <c r="H852">
        <v>42158</v>
      </c>
      <c r="I852">
        <v>9</v>
      </c>
      <c r="J852">
        <v>1</v>
      </c>
      <c r="K852">
        <v>251300</v>
      </c>
      <c r="L852">
        <v>1</v>
      </c>
      <c r="M852">
        <v>2</v>
      </c>
      <c r="N852">
        <v>5</v>
      </c>
      <c r="O852">
        <v>41021</v>
      </c>
      <c r="P852">
        <v>78551</v>
      </c>
      <c r="Q852">
        <v>42090</v>
      </c>
      <c r="R852">
        <v>4110</v>
      </c>
      <c r="S852">
        <v>4230</v>
      </c>
      <c r="T852">
        <v>2762</v>
      </c>
      <c r="U852">
        <v>6822</v>
      </c>
      <c r="V852">
        <v>49121</v>
      </c>
      <c r="W852">
        <v>2761</v>
      </c>
      <c r="X852">
        <v>5601</v>
      </c>
      <c r="Y852">
        <v>51881</v>
      </c>
      <c r="Z852">
        <v>5845</v>
      </c>
      <c r="AA852">
        <v>570</v>
      </c>
      <c r="AB852">
        <v>486</v>
      </c>
      <c r="AC852">
        <v>4280</v>
      </c>
      <c r="AD852">
        <v>3768</v>
      </c>
      <c r="AE852">
        <v>3721</v>
      </c>
      <c r="AF852">
        <v>3808</v>
      </c>
      <c r="AG852">
        <v>3957</v>
      </c>
      <c r="AH852">
        <v>3931</v>
      </c>
      <c r="AI852">
        <v>3932</v>
      </c>
      <c r="AJ852">
        <v>9604</v>
      </c>
      <c r="AK852">
        <v>9672</v>
      </c>
      <c r="AL852">
        <v>8852</v>
      </c>
      <c r="AM852">
        <v>59</v>
      </c>
      <c r="AN852">
        <v>9744</v>
      </c>
      <c r="AO852">
        <v>370</v>
      </c>
      <c r="AP852">
        <v>8848</v>
      </c>
      <c r="AQ852">
        <v>3894</v>
      </c>
      <c r="AR852">
        <v>966</v>
      </c>
      <c r="AS852">
        <v>2</v>
      </c>
      <c r="AT852">
        <v>2</v>
      </c>
      <c r="AU852">
        <v>3</v>
      </c>
      <c r="AV852">
        <v>3</v>
      </c>
      <c r="AW852">
        <v>3</v>
      </c>
      <c r="AX852">
        <v>3</v>
      </c>
      <c r="AY852">
        <v>2</v>
      </c>
      <c r="AZ852">
        <v>2</v>
      </c>
      <c r="BA852">
        <v>1</v>
      </c>
      <c r="BB852">
        <v>1</v>
      </c>
      <c r="BC852">
        <v>2</v>
      </c>
      <c r="BD852">
        <v>1</v>
      </c>
      <c r="BE852">
        <v>3</v>
      </c>
      <c r="BF852">
        <v>3</v>
      </c>
      <c r="BG852">
        <v>3</v>
      </c>
      <c r="BH852">
        <f t="shared" si="273"/>
        <v>2</v>
      </c>
      <c r="BI852" t="str">
        <f t="shared" si="274"/>
        <v/>
      </c>
      <c r="BJ852" t="str">
        <f t="shared" si="275"/>
        <v/>
      </c>
      <c r="BK852" t="str">
        <f t="shared" si="276"/>
        <v/>
      </c>
      <c r="BL852" t="str">
        <f t="shared" si="277"/>
        <v/>
      </c>
      <c r="BM852" t="str">
        <f t="shared" si="278"/>
        <v/>
      </c>
      <c r="BN852" t="str">
        <f t="shared" si="279"/>
        <v/>
      </c>
      <c r="BO852" t="str">
        <f t="shared" si="280"/>
        <v/>
      </c>
      <c r="BP852" t="str">
        <f t="shared" si="281"/>
        <v/>
      </c>
      <c r="BQ852" t="str">
        <f t="shared" si="282"/>
        <v/>
      </c>
      <c r="BR852" t="str">
        <f t="shared" si="283"/>
        <v/>
      </c>
      <c r="BS852" t="str">
        <f t="shared" si="284"/>
        <v/>
      </c>
      <c r="BT852" t="str">
        <f t="shared" si="285"/>
        <v/>
      </c>
      <c r="BU852" t="str">
        <f t="shared" si="286"/>
        <v/>
      </c>
      <c r="BV852" t="str">
        <f t="shared" si="287"/>
        <v/>
      </c>
      <c r="BW852">
        <f t="shared" si="288"/>
        <v>2</v>
      </c>
      <c r="BX852">
        <f t="shared" si="289"/>
        <v>0</v>
      </c>
      <c r="BY852">
        <f t="shared" si="290"/>
        <v>1</v>
      </c>
      <c r="BZ852">
        <f t="shared" si="291"/>
        <v>1</v>
      </c>
      <c r="CA852">
        <f t="shared" si="292"/>
        <v>1</v>
      </c>
      <c r="CB852">
        <f t="shared" si="293"/>
        <v>1</v>
      </c>
    </row>
    <row r="853" spans="1:80" x14ac:dyDescent="0.35">
      <c r="A853">
        <v>5.3693093999999997</v>
      </c>
      <c r="B853">
        <v>2010</v>
      </c>
      <c r="C853">
        <v>82</v>
      </c>
      <c r="D853">
        <v>1</v>
      </c>
      <c r="E853">
        <v>1</v>
      </c>
      <c r="F853">
        <v>-9</v>
      </c>
      <c r="G853">
        <v>1</v>
      </c>
      <c r="H853">
        <v>48057</v>
      </c>
      <c r="I853">
        <v>4</v>
      </c>
      <c r="J853">
        <v>2</v>
      </c>
      <c r="K853">
        <v>118819</v>
      </c>
      <c r="L853">
        <v>1</v>
      </c>
      <c r="M853">
        <v>2</v>
      </c>
      <c r="N853">
        <v>20</v>
      </c>
      <c r="O853">
        <v>41011</v>
      </c>
      <c r="P853">
        <v>78551</v>
      </c>
      <c r="Q853">
        <v>41401</v>
      </c>
      <c r="R853">
        <v>9971</v>
      </c>
      <c r="S853">
        <v>4275</v>
      </c>
      <c r="T853">
        <v>4233</v>
      </c>
      <c r="U853">
        <v>5185</v>
      </c>
      <c r="V853">
        <v>5845</v>
      </c>
      <c r="W853">
        <v>2762</v>
      </c>
      <c r="X853">
        <v>570</v>
      </c>
      <c r="Y853">
        <v>2859</v>
      </c>
      <c r="Z853">
        <v>2875</v>
      </c>
      <c r="AA853">
        <v>99731</v>
      </c>
      <c r="AB853">
        <v>2768</v>
      </c>
      <c r="AC853">
        <v>4148</v>
      </c>
      <c r="AD853">
        <v>3768</v>
      </c>
      <c r="AE853">
        <v>8857</v>
      </c>
      <c r="AF853">
        <v>3615</v>
      </c>
      <c r="AG853">
        <v>3612</v>
      </c>
      <c r="AH853">
        <v>3961</v>
      </c>
      <c r="AI853">
        <v>3964</v>
      </c>
      <c r="AJ853" t="s">
        <v>62</v>
      </c>
      <c r="AK853" t="s">
        <v>62</v>
      </c>
      <c r="AL853" t="s">
        <v>62</v>
      </c>
      <c r="AM853" t="s">
        <v>62</v>
      </c>
      <c r="AN853" t="s">
        <v>62</v>
      </c>
      <c r="AO853" t="s">
        <v>62</v>
      </c>
      <c r="AP853" t="s">
        <v>62</v>
      </c>
      <c r="AQ853" t="s">
        <v>62</v>
      </c>
      <c r="AR853" t="s">
        <v>62</v>
      </c>
      <c r="AS853">
        <v>3</v>
      </c>
      <c r="AT853">
        <v>0</v>
      </c>
      <c r="AU853">
        <v>2</v>
      </c>
      <c r="AV853">
        <v>2</v>
      </c>
      <c r="AW853">
        <v>2</v>
      </c>
      <c r="AX853">
        <v>2</v>
      </c>
      <c r="AY853">
        <v>-99</v>
      </c>
      <c r="AZ853">
        <v>-99</v>
      </c>
      <c r="BA853">
        <v>-99</v>
      </c>
      <c r="BB853">
        <v>-99</v>
      </c>
      <c r="BC853">
        <v>-99</v>
      </c>
      <c r="BD853">
        <v>-99</v>
      </c>
      <c r="BE853">
        <v>-99</v>
      </c>
      <c r="BF853">
        <v>-99</v>
      </c>
      <c r="BG853">
        <v>-99</v>
      </c>
      <c r="BH853">
        <f t="shared" si="273"/>
        <v>3</v>
      </c>
      <c r="BI853" t="str">
        <f t="shared" si="274"/>
        <v/>
      </c>
      <c r="BJ853" t="str">
        <f t="shared" si="275"/>
        <v/>
      </c>
      <c r="BK853" t="str">
        <f t="shared" si="276"/>
        <v/>
      </c>
      <c r="BL853" t="str">
        <f t="shared" si="277"/>
        <v/>
      </c>
      <c r="BM853" t="str">
        <f t="shared" si="278"/>
        <v/>
      </c>
      <c r="BN853" t="str">
        <f t="shared" si="279"/>
        <v/>
      </c>
      <c r="BO853" t="str">
        <f t="shared" si="280"/>
        <v/>
      </c>
      <c r="BP853" t="str">
        <f t="shared" si="281"/>
        <v/>
      </c>
      <c r="BQ853" t="str">
        <f t="shared" si="282"/>
        <v/>
      </c>
      <c r="BR853" t="str">
        <f t="shared" si="283"/>
        <v/>
      </c>
      <c r="BS853" t="str">
        <f t="shared" si="284"/>
        <v/>
      </c>
      <c r="BT853" t="str">
        <f t="shared" si="285"/>
        <v/>
      </c>
      <c r="BU853" t="str">
        <f t="shared" si="286"/>
        <v/>
      </c>
      <c r="BV853" t="str">
        <f t="shared" si="287"/>
        <v/>
      </c>
      <c r="BW853">
        <f t="shared" si="288"/>
        <v>3</v>
      </c>
      <c r="BX853">
        <f t="shared" si="289"/>
        <v>0</v>
      </c>
      <c r="BY853">
        <f t="shared" si="290"/>
        <v>1</v>
      </c>
      <c r="BZ853">
        <f t="shared" si="291"/>
        <v>1</v>
      </c>
      <c r="CA853">
        <f t="shared" si="292"/>
        <v>1</v>
      </c>
      <c r="CB853">
        <f t="shared" si="293"/>
        <v>0</v>
      </c>
    </row>
    <row r="854" spans="1:80" x14ac:dyDescent="0.35">
      <c r="A854">
        <v>4.8175211999999998</v>
      </c>
      <c r="B854">
        <v>2010</v>
      </c>
      <c r="C854">
        <v>82</v>
      </c>
      <c r="D854">
        <v>0</v>
      </c>
      <c r="E854">
        <v>1</v>
      </c>
      <c r="F854">
        <v>2</v>
      </c>
      <c r="G854">
        <v>1</v>
      </c>
      <c r="H854">
        <v>48068</v>
      </c>
      <c r="I854">
        <v>9</v>
      </c>
      <c r="J854">
        <v>3</v>
      </c>
      <c r="K854">
        <v>227482</v>
      </c>
      <c r="L854">
        <v>1</v>
      </c>
      <c r="M854">
        <v>2</v>
      </c>
      <c r="N854">
        <v>6</v>
      </c>
      <c r="O854">
        <v>41071</v>
      </c>
      <c r="P854">
        <v>5070</v>
      </c>
      <c r="Q854">
        <v>41401</v>
      </c>
      <c r="R854">
        <v>5845</v>
      </c>
      <c r="S854">
        <v>51884</v>
      </c>
      <c r="T854">
        <v>78551</v>
      </c>
      <c r="U854">
        <v>42833</v>
      </c>
      <c r="V854">
        <v>9972</v>
      </c>
      <c r="W854">
        <v>389</v>
      </c>
      <c r="X854" t="s">
        <v>61</v>
      </c>
      <c r="Y854" t="s">
        <v>61</v>
      </c>
      <c r="Z854" t="s">
        <v>61</v>
      </c>
      <c r="AA854" t="s">
        <v>61</v>
      </c>
      <c r="AB854" t="s">
        <v>61</v>
      </c>
      <c r="AC854" t="s">
        <v>61</v>
      </c>
      <c r="AD854">
        <v>3768</v>
      </c>
      <c r="AE854">
        <v>311</v>
      </c>
      <c r="AF854">
        <v>9672</v>
      </c>
      <c r="AG854">
        <v>9915</v>
      </c>
      <c r="AH854">
        <v>66</v>
      </c>
      <c r="AI854">
        <v>3931</v>
      </c>
      <c r="AJ854" t="s">
        <v>62</v>
      </c>
      <c r="AK854" t="s">
        <v>62</v>
      </c>
      <c r="AL854" t="s">
        <v>62</v>
      </c>
      <c r="AM854" t="s">
        <v>62</v>
      </c>
      <c r="AN854" t="s">
        <v>62</v>
      </c>
      <c r="AO854" t="s">
        <v>62</v>
      </c>
      <c r="AP854" t="s">
        <v>62</v>
      </c>
      <c r="AQ854" t="s">
        <v>62</v>
      </c>
      <c r="AR854" t="s">
        <v>62</v>
      </c>
      <c r="AS854">
        <v>3</v>
      </c>
      <c r="AT854">
        <v>21</v>
      </c>
      <c r="AU854">
        <v>3</v>
      </c>
      <c r="AV854">
        <v>10</v>
      </c>
      <c r="AW854">
        <v>3</v>
      </c>
      <c r="AX854">
        <v>3</v>
      </c>
      <c r="AY854">
        <v>-99</v>
      </c>
      <c r="AZ854">
        <v>-99</v>
      </c>
      <c r="BA854">
        <v>-99</v>
      </c>
      <c r="BB854">
        <v>-99</v>
      </c>
      <c r="BC854">
        <v>-99</v>
      </c>
      <c r="BD854">
        <v>-99</v>
      </c>
      <c r="BE854">
        <v>-99</v>
      </c>
      <c r="BF854">
        <v>-99</v>
      </c>
      <c r="BG854">
        <v>-99</v>
      </c>
      <c r="BH854">
        <f t="shared" si="273"/>
        <v>3</v>
      </c>
      <c r="BI854" t="str">
        <f t="shared" si="274"/>
        <v/>
      </c>
      <c r="BJ854" t="str">
        <f t="shared" si="275"/>
        <v/>
      </c>
      <c r="BK854" t="str">
        <f t="shared" si="276"/>
        <v/>
      </c>
      <c r="BL854" t="str">
        <f t="shared" si="277"/>
        <v/>
      </c>
      <c r="BM854" t="str">
        <f t="shared" si="278"/>
        <v/>
      </c>
      <c r="BN854" t="str">
        <f t="shared" si="279"/>
        <v/>
      </c>
      <c r="BO854" t="str">
        <f t="shared" si="280"/>
        <v/>
      </c>
      <c r="BP854" t="str">
        <f t="shared" si="281"/>
        <v/>
      </c>
      <c r="BQ854" t="str">
        <f t="shared" si="282"/>
        <v/>
      </c>
      <c r="BR854" t="str">
        <f t="shared" si="283"/>
        <v/>
      </c>
      <c r="BS854" t="str">
        <f t="shared" si="284"/>
        <v/>
      </c>
      <c r="BT854" t="str">
        <f t="shared" si="285"/>
        <v/>
      </c>
      <c r="BU854" t="str">
        <f t="shared" si="286"/>
        <v/>
      </c>
      <c r="BV854" t="str">
        <f t="shared" si="287"/>
        <v/>
      </c>
      <c r="BW854">
        <f t="shared" si="288"/>
        <v>3</v>
      </c>
      <c r="BX854">
        <f t="shared" si="289"/>
        <v>1</v>
      </c>
      <c r="BY854">
        <f t="shared" si="290"/>
        <v>1</v>
      </c>
      <c r="BZ854">
        <f t="shared" si="291"/>
        <v>1</v>
      </c>
      <c r="CA854">
        <f t="shared" si="292"/>
        <v>1</v>
      </c>
      <c r="CB854">
        <f t="shared" si="293"/>
        <v>0</v>
      </c>
    </row>
    <row r="855" spans="1:80" x14ac:dyDescent="0.35">
      <c r="A855">
        <v>4.3039579999999997</v>
      </c>
      <c r="B855">
        <v>2010</v>
      </c>
      <c r="C855">
        <v>82</v>
      </c>
      <c r="D855">
        <v>0</v>
      </c>
      <c r="E855">
        <v>1</v>
      </c>
      <c r="F855">
        <v>-9</v>
      </c>
      <c r="G855">
        <v>0</v>
      </c>
      <c r="H855">
        <v>48206</v>
      </c>
      <c r="I855">
        <v>2</v>
      </c>
      <c r="J855">
        <v>3</v>
      </c>
      <c r="K855">
        <v>162037</v>
      </c>
      <c r="L855">
        <v>2</v>
      </c>
      <c r="M855">
        <v>3</v>
      </c>
      <c r="N855">
        <v>1</v>
      </c>
      <c r="O855">
        <v>41001</v>
      </c>
      <c r="P855">
        <v>78551</v>
      </c>
      <c r="Q855">
        <v>99812</v>
      </c>
      <c r="R855">
        <v>2851</v>
      </c>
      <c r="S855">
        <v>2761</v>
      </c>
      <c r="T855">
        <v>514</v>
      </c>
      <c r="U855">
        <v>5849</v>
      </c>
      <c r="V855">
        <v>2639</v>
      </c>
      <c r="W855">
        <v>41401</v>
      </c>
      <c r="X855">
        <v>7140</v>
      </c>
      <c r="Y855">
        <v>7993</v>
      </c>
      <c r="Z855" t="s">
        <v>161</v>
      </c>
      <c r="AA855">
        <v>53081</v>
      </c>
      <c r="AB855">
        <v>7226</v>
      </c>
      <c r="AC855">
        <v>78820</v>
      </c>
      <c r="AD855">
        <v>3768</v>
      </c>
      <c r="AE855">
        <v>3764</v>
      </c>
      <c r="AF855">
        <v>3956</v>
      </c>
      <c r="AG855">
        <v>3957</v>
      </c>
      <c r="AH855">
        <v>66</v>
      </c>
      <c r="AI855">
        <v>3897</v>
      </c>
      <c r="AJ855">
        <v>9744</v>
      </c>
      <c r="AK855">
        <v>8872</v>
      </c>
      <c r="AL855">
        <v>8842</v>
      </c>
      <c r="AM855">
        <v>3606</v>
      </c>
      <c r="AN855">
        <v>48</v>
      </c>
      <c r="AO855">
        <v>41</v>
      </c>
      <c r="AP855" t="s">
        <v>62</v>
      </c>
      <c r="AQ855" t="s">
        <v>62</v>
      </c>
      <c r="AR855" t="s">
        <v>62</v>
      </c>
      <c r="AS855">
        <v>3</v>
      </c>
      <c r="AT855">
        <v>7</v>
      </c>
      <c r="AU855">
        <v>7</v>
      </c>
      <c r="AV855">
        <v>3</v>
      </c>
      <c r="AW855">
        <v>4</v>
      </c>
      <c r="AX855">
        <v>0</v>
      </c>
      <c r="AY855">
        <v>3</v>
      </c>
      <c r="AZ855">
        <v>3</v>
      </c>
      <c r="BA855">
        <v>3</v>
      </c>
      <c r="BB855">
        <v>4</v>
      </c>
      <c r="BC855">
        <v>4</v>
      </c>
      <c r="BD855">
        <v>4</v>
      </c>
      <c r="BE855">
        <v>-99</v>
      </c>
      <c r="BF855">
        <v>-99</v>
      </c>
      <c r="BG855">
        <v>-99</v>
      </c>
      <c r="BH855">
        <f t="shared" si="273"/>
        <v>3</v>
      </c>
      <c r="BI855" t="str">
        <f t="shared" si="274"/>
        <v/>
      </c>
      <c r="BJ855" t="str">
        <f t="shared" si="275"/>
        <v/>
      </c>
      <c r="BK855" t="str">
        <f t="shared" si="276"/>
        <v/>
      </c>
      <c r="BL855" t="str">
        <f t="shared" si="277"/>
        <v/>
      </c>
      <c r="BM855" t="str">
        <f t="shared" si="278"/>
        <v/>
      </c>
      <c r="BN855" t="str">
        <f t="shared" si="279"/>
        <v/>
      </c>
      <c r="BO855" t="str">
        <f t="shared" si="280"/>
        <v/>
      </c>
      <c r="BP855" t="str">
        <f t="shared" si="281"/>
        <v/>
      </c>
      <c r="BQ855" t="str">
        <f t="shared" si="282"/>
        <v/>
      </c>
      <c r="BR855" t="str">
        <f t="shared" si="283"/>
        <v/>
      </c>
      <c r="BS855" t="str">
        <f t="shared" si="284"/>
        <v/>
      </c>
      <c r="BT855" t="str">
        <f t="shared" si="285"/>
        <v/>
      </c>
      <c r="BU855" t="str">
        <f t="shared" si="286"/>
        <v/>
      </c>
      <c r="BV855" t="str">
        <f t="shared" si="287"/>
        <v/>
      </c>
      <c r="BW855">
        <f t="shared" si="288"/>
        <v>3</v>
      </c>
      <c r="BX855">
        <f t="shared" si="289"/>
        <v>1</v>
      </c>
      <c r="BY855">
        <f t="shared" si="290"/>
        <v>1</v>
      </c>
      <c r="BZ855">
        <f t="shared" si="291"/>
        <v>1</v>
      </c>
      <c r="CA855">
        <f t="shared" si="292"/>
        <v>1</v>
      </c>
      <c r="CB855">
        <f t="shared" si="293"/>
        <v>0</v>
      </c>
    </row>
    <row r="856" spans="1:80" x14ac:dyDescent="0.35">
      <c r="A856">
        <v>4.3039579999999997</v>
      </c>
      <c r="B856">
        <v>2010</v>
      </c>
      <c r="C856">
        <v>82</v>
      </c>
      <c r="D856">
        <v>0</v>
      </c>
      <c r="E856">
        <v>1</v>
      </c>
      <c r="F856">
        <v>1</v>
      </c>
      <c r="G856">
        <v>1</v>
      </c>
      <c r="H856">
        <v>48206</v>
      </c>
      <c r="I856">
        <v>8</v>
      </c>
      <c r="J856">
        <v>1</v>
      </c>
      <c r="K856">
        <v>260753</v>
      </c>
      <c r="L856">
        <v>1</v>
      </c>
      <c r="M856">
        <v>3</v>
      </c>
      <c r="N856">
        <v>6</v>
      </c>
      <c r="O856">
        <v>41071</v>
      </c>
      <c r="P856">
        <v>42841</v>
      </c>
      <c r="Q856">
        <v>486</v>
      </c>
      <c r="R856">
        <v>7994</v>
      </c>
      <c r="S856">
        <v>496</v>
      </c>
      <c r="T856">
        <v>5523</v>
      </c>
      <c r="U856">
        <v>4280</v>
      </c>
      <c r="V856">
        <v>5363</v>
      </c>
      <c r="W856">
        <v>56962</v>
      </c>
      <c r="X856">
        <v>5990</v>
      </c>
      <c r="Y856">
        <v>53081</v>
      </c>
      <c r="Z856">
        <v>5533</v>
      </c>
      <c r="AA856">
        <v>5303</v>
      </c>
      <c r="AB856" t="s">
        <v>72</v>
      </c>
      <c r="AC856">
        <v>41401</v>
      </c>
      <c r="AD856">
        <v>3768</v>
      </c>
      <c r="AE856">
        <v>3722</v>
      </c>
      <c r="AF856">
        <v>66</v>
      </c>
      <c r="AG856">
        <v>4673</v>
      </c>
      <c r="AH856">
        <v>3606</v>
      </c>
      <c r="AI856">
        <v>45</v>
      </c>
      <c r="AJ856">
        <v>40</v>
      </c>
      <c r="AK856">
        <v>9703</v>
      </c>
      <c r="AL856">
        <v>9703</v>
      </c>
      <c r="AM856">
        <v>8853</v>
      </c>
      <c r="AN856">
        <v>8842</v>
      </c>
      <c r="AO856">
        <v>8856</v>
      </c>
      <c r="AP856">
        <v>8848</v>
      </c>
      <c r="AQ856">
        <v>9919</v>
      </c>
      <c r="AR856" t="s">
        <v>62</v>
      </c>
      <c r="AS856">
        <v>3</v>
      </c>
      <c r="AT856">
        <v>2</v>
      </c>
      <c r="AU856">
        <v>3</v>
      </c>
      <c r="AV856">
        <v>8</v>
      </c>
      <c r="AW856">
        <v>3</v>
      </c>
      <c r="AX856">
        <v>3</v>
      </c>
      <c r="AY856">
        <v>3</v>
      </c>
      <c r="AZ856">
        <v>3</v>
      </c>
      <c r="BA856">
        <v>14</v>
      </c>
      <c r="BB856">
        <v>2</v>
      </c>
      <c r="BC856">
        <v>-99</v>
      </c>
      <c r="BD856">
        <v>2</v>
      </c>
      <c r="BE856">
        <v>2</v>
      </c>
      <c r="BF856">
        <v>3</v>
      </c>
      <c r="BG856">
        <v>-99</v>
      </c>
      <c r="BH856">
        <f t="shared" si="273"/>
        <v>3</v>
      </c>
      <c r="BI856" t="str">
        <f t="shared" si="274"/>
        <v/>
      </c>
      <c r="BJ856" t="str">
        <f t="shared" si="275"/>
        <v/>
      </c>
      <c r="BK856" t="str">
        <f t="shared" si="276"/>
        <v/>
      </c>
      <c r="BL856" t="str">
        <f t="shared" si="277"/>
        <v/>
      </c>
      <c r="BM856" t="str">
        <f t="shared" si="278"/>
        <v/>
      </c>
      <c r="BN856" t="str">
        <f t="shared" si="279"/>
        <v/>
      </c>
      <c r="BO856" t="str">
        <f t="shared" si="280"/>
        <v/>
      </c>
      <c r="BP856" t="str">
        <f t="shared" si="281"/>
        <v/>
      </c>
      <c r="BQ856" t="str">
        <f t="shared" si="282"/>
        <v/>
      </c>
      <c r="BR856" t="str">
        <f t="shared" si="283"/>
        <v/>
      </c>
      <c r="BS856" t="str">
        <f t="shared" si="284"/>
        <v/>
      </c>
      <c r="BT856" t="str">
        <f t="shared" si="285"/>
        <v/>
      </c>
      <c r="BU856" t="str">
        <f t="shared" si="286"/>
        <v/>
      </c>
      <c r="BV856" t="str">
        <f t="shared" si="287"/>
        <v/>
      </c>
      <c r="BW856">
        <f t="shared" si="288"/>
        <v>3</v>
      </c>
      <c r="BX856">
        <f t="shared" si="289"/>
        <v>1</v>
      </c>
      <c r="BY856">
        <f t="shared" si="290"/>
        <v>0</v>
      </c>
      <c r="BZ856">
        <f t="shared" si="291"/>
        <v>1</v>
      </c>
      <c r="CA856">
        <f t="shared" si="292"/>
        <v>1</v>
      </c>
      <c r="CB856">
        <f t="shared" si="293"/>
        <v>1</v>
      </c>
    </row>
    <row r="857" spans="1:80" x14ac:dyDescent="0.35">
      <c r="A857">
        <v>5.0674549999999998</v>
      </c>
      <c r="B857">
        <v>2010</v>
      </c>
      <c r="C857">
        <v>82</v>
      </c>
      <c r="D857">
        <v>1</v>
      </c>
      <c r="E857">
        <v>1</v>
      </c>
      <c r="F857">
        <v>4</v>
      </c>
      <c r="G857">
        <v>1</v>
      </c>
      <c r="H857">
        <v>49016</v>
      </c>
      <c r="I857">
        <v>0</v>
      </c>
      <c r="J857">
        <v>1</v>
      </c>
      <c r="K857">
        <v>49052</v>
      </c>
      <c r="L857">
        <v>3</v>
      </c>
      <c r="M857">
        <v>1</v>
      </c>
      <c r="N857">
        <v>20</v>
      </c>
      <c r="O857">
        <v>41401</v>
      </c>
      <c r="P857">
        <v>42823</v>
      </c>
      <c r="Q857">
        <v>99672</v>
      </c>
      <c r="R857">
        <v>7824</v>
      </c>
      <c r="S857">
        <v>78906</v>
      </c>
      <c r="T857" t="s">
        <v>68</v>
      </c>
      <c r="U857">
        <v>4280</v>
      </c>
      <c r="V857">
        <v>2724</v>
      </c>
      <c r="W857">
        <v>4019</v>
      </c>
      <c r="X857">
        <v>32723</v>
      </c>
      <c r="Y857">
        <v>4148</v>
      </c>
      <c r="Z857">
        <v>4659</v>
      </c>
      <c r="AA857">
        <v>3682</v>
      </c>
      <c r="AB857">
        <v>7336</v>
      </c>
      <c r="AC857" t="s">
        <v>69</v>
      </c>
      <c r="AD857">
        <v>3768</v>
      </c>
      <c r="AE857">
        <v>3722</v>
      </c>
      <c r="AF857">
        <v>66</v>
      </c>
      <c r="AG857">
        <v>3607</v>
      </c>
      <c r="AH857">
        <v>8853</v>
      </c>
      <c r="AI857">
        <v>8856</v>
      </c>
      <c r="AJ857">
        <v>3722</v>
      </c>
      <c r="AK857">
        <v>8853</v>
      </c>
      <c r="AL857">
        <v>48</v>
      </c>
      <c r="AM857">
        <v>42</v>
      </c>
      <c r="AN857">
        <v>8856</v>
      </c>
      <c r="AO857" t="s">
        <v>62</v>
      </c>
      <c r="AP857" t="s">
        <v>62</v>
      </c>
      <c r="AQ857" t="s">
        <v>62</v>
      </c>
      <c r="AR857" t="s">
        <v>62</v>
      </c>
      <c r="AS857">
        <v>3</v>
      </c>
      <c r="AT857">
        <v>1</v>
      </c>
      <c r="AU857">
        <v>3</v>
      </c>
      <c r="AV857">
        <v>3</v>
      </c>
      <c r="AW857">
        <v>1</v>
      </c>
      <c r="AX857">
        <v>1</v>
      </c>
      <c r="AY857">
        <v>3</v>
      </c>
      <c r="AZ857">
        <v>3</v>
      </c>
      <c r="BA857">
        <v>3</v>
      </c>
      <c r="BB857">
        <v>3</v>
      </c>
      <c r="BC857">
        <v>3</v>
      </c>
      <c r="BD857">
        <v>-99</v>
      </c>
      <c r="BE857">
        <v>-99</v>
      </c>
      <c r="BF857">
        <v>-99</v>
      </c>
      <c r="BG857">
        <v>-99</v>
      </c>
      <c r="BH857">
        <f t="shared" si="273"/>
        <v>3</v>
      </c>
      <c r="BI857" t="str">
        <f t="shared" si="274"/>
        <v/>
      </c>
      <c r="BJ857" t="str">
        <f t="shared" si="275"/>
        <v/>
      </c>
      <c r="BK857" t="str">
        <f t="shared" si="276"/>
        <v/>
      </c>
      <c r="BL857" t="str">
        <f t="shared" si="277"/>
        <v/>
      </c>
      <c r="BM857" t="str">
        <f t="shared" si="278"/>
        <v/>
      </c>
      <c r="BN857" t="str">
        <f t="shared" si="279"/>
        <v/>
      </c>
      <c r="BO857" t="str">
        <f t="shared" si="280"/>
        <v/>
      </c>
      <c r="BP857" t="str">
        <f t="shared" si="281"/>
        <v/>
      </c>
      <c r="BQ857" t="str">
        <f t="shared" si="282"/>
        <v/>
      </c>
      <c r="BR857" t="str">
        <f t="shared" si="283"/>
        <v/>
      </c>
      <c r="BS857" t="str">
        <f t="shared" si="284"/>
        <v/>
      </c>
      <c r="BT857" t="str">
        <f t="shared" si="285"/>
        <v/>
      </c>
      <c r="BU857" t="str">
        <f t="shared" si="286"/>
        <v/>
      </c>
      <c r="BV857" t="str">
        <f t="shared" si="287"/>
        <v/>
      </c>
      <c r="BW857">
        <f t="shared" si="288"/>
        <v>3</v>
      </c>
      <c r="BX857">
        <f t="shared" si="289"/>
        <v>1</v>
      </c>
      <c r="BY857">
        <f t="shared" si="290"/>
        <v>0</v>
      </c>
      <c r="BZ857">
        <f t="shared" si="291"/>
        <v>0</v>
      </c>
      <c r="CA857">
        <f t="shared" si="292"/>
        <v>0</v>
      </c>
      <c r="CB857">
        <f t="shared" si="293"/>
        <v>1</v>
      </c>
    </row>
    <row r="858" spans="1:80" x14ac:dyDescent="0.35">
      <c r="A858">
        <v>4.5205622999999999</v>
      </c>
      <c r="B858">
        <v>2011</v>
      </c>
      <c r="C858">
        <v>82</v>
      </c>
      <c r="D858">
        <v>0</v>
      </c>
      <c r="E858">
        <v>1</v>
      </c>
      <c r="F858">
        <v>1</v>
      </c>
      <c r="G858">
        <v>0</v>
      </c>
      <c r="H858">
        <v>26006</v>
      </c>
      <c r="I858">
        <v>16</v>
      </c>
      <c r="J858">
        <v>1</v>
      </c>
      <c r="K858">
        <v>234939</v>
      </c>
      <c r="L858">
        <v>3</v>
      </c>
      <c r="M858">
        <v>1</v>
      </c>
      <c r="N858">
        <v>6</v>
      </c>
      <c r="O858">
        <v>41071</v>
      </c>
      <c r="P858">
        <v>42821</v>
      </c>
      <c r="Q858">
        <v>496</v>
      </c>
      <c r="R858" t="s">
        <v>118</v>
      </c>
      <c r="S858">
        <v>4280</v>
      </c>
      <c r="T858">
        <v>42731</v>
      </c>
      <c r="U858">
        <v>4019</v>
      </c>
      <c r="V858">
        <v>41401</v>
      </c>
      <c r="W858">
        <v>4148</v>
      </c>
      <c r="X858">
        <v>2449</v>
      </c>
      <c r="Y858">
        <v>78701</v>
      </c>
      <c r="Z858" t="s">
        <v>75</v>
      </c>
      <c r="AA858" t="s">
        <v>68</v>
      </c>
      <c r="AB858" t="s">
        <v>71</v>
      </c>
      <c r="AC858" t="s">
        <v>69</v>
      </c>
      <c r="AD858">
        <v>3768</v>
      </c>
      <c r="AE858">
        <v>3722</v>
      </c>
      <c r="AF858">
        <v>66</v>
      </c>
      <c r="AG858">
        <v>8856</v>
      </c>
      <c r="AH858">
        <v>8853</v>
      </c>
      <c r="AI858">
        <v>3607</v>
      </c>
      <c r="AJ858" t="s">
        <v>62</v>
      </c>
      <c r="AK858" t="s">
        <v>62</v>
      </c>
      <c r="AL858" t="s">
        <v>62</v>
      </c>
      <c r="AM858" t="s">
        <v>62</v>
      </c>
      <c r="AN858" t="s">
        <v>62</v>
      </c>
      <c r="AO858" t="s">
        <v>62</v>
      </c>
      <c r="AP858" t="s">
        <v>62</v>
      </c>
      <c r="AQ858" t="s">
        <v>62</v>
      </c>
      <c r="AR858" t="s">
        <v>62</v>
      </c>
      <c r="AS858">
        <v>7</v>
      </c>
      <c r="AT858">
        <v>3</v>
      </c>
      <c r="AU858">
        <v>7</v>
      </c>
      <c r="AV858">
        <v>3</v>
      </c>
      <c r="AW858">
        <v>3</v>
      </c>
      <c r="AX858">
        <v>7</v>
      </c>
      <c r="AY858">
        <v>-99</v>
      </c>
      <c r="AZ858">
        <v>-99</v>
      </c>
      <c r="BA858">
        <v>-99</v>
      </c>
      <c r="BB858">
        <v>-99</v>
      </c>
      <c r="BC858">
        <v>-99</v>
      </c>
      <c r="BD858">
        <v>-99</v>
      </c>
      <c r="BE858">
        <v>-99</v>
      </c>
      <c r="BF858">
        <v>-99</v>
      </c>
      <c r="BG858">
        <v>-99</v>
      </c>
      <c r="BH858">
        <f t="shared" si="273"/>
        <v>7</v>
      </c>
      <c r="BI858" t="str">
        <f t="shared" si="274"/>
        <v/>
      </c>
      <c r="BJ858" t="str">
        <f t="shared" si="275"/>
        <v/>
      </c>
      <c r="BK858" t="str">
        <f t="shared" si="276"/>
        <v/>
      </c>
      <c r="BL858" t="str">
        <f t="shared" si="277"/>
        <v/>
      </c>
      <c r="BM858" t="str">
        <f t="shared" si="278"/>
        <v/>
      </c>
      <c r="BN858" t="str">
        <f t="shared" si="279"/>
        <v/>
      </c>
      <c r="BO858" t="str">
        <f t="shared" si="280"/>
        <v/>
      </c>
      <c r="BP858" t="str">
        <f t="shared" si="281"/>
        <v/>
      </c>
      <c r="BQ858" t="str">
        <f t="shared" si="282"/>
        <v/>
      </c>
      <c r="BR858" t="str">
        <f t="shared" si="283"/>
        <v/>
      </c>
      <c r="BS858" t="str">
        <f t="shared" si="284"/>
        <v/>
      </c>
      <c r="BT858" t="str">
        <f t="shared" si="285"/>
        <v/>
      </c>
      <c r="BU858" t="str">
        <f t="shared" si="286"/>
        <v/>
      </c>
      <c r="BV858" t="str">
        <f t="shared" si="287"/>
        <v/>
      </c>
      <c r="BW858">
        <f t="shared" si="288"/>
        <v>7</v>
      </c>
      <c r="BX858">
        <f t="shared" si="289"/>
        <v>1</v>
      </c>
      <c r="BY858">
        <f t="shared" si="290"/>
        <v>0</v>
      </c>
      <c r="BZ858">
        <f t="shared" si="291"/>
        <v>1</v>
      </c>
      <c r="CA858">
        <f t="shared" si="292"/>
        <v>1</v>
      </c>
      <c r="CB858">
        <f t="shared" si="293"/>
        <v>1</v>
      </c>
    </row>
    <row r="859" spans="1:80" x14ac:dyDescent="0.35">
      <c r="A859">
        <v>5.2038108000000003</v>
      </c>
      <c r="B859">
        <v>2011</v>
      </c>
      <c r="C859">
        <v>82</v>
      </c>
      <c r="D859">
        <v>1</v>
      </c>
      <c r="E859">
        <v>1</v>
      </c>
      <c r="F859">
        <v>-9</v>
      </c>
      <c r="G859">
        <v>0</v>
      </c>
      <c r="H859">
        <v>26047</v>
      </c>
      <c r="I859">
        <v>5</v>
      </c>
      <c r="J859">
        <v>1</v>
      </c>
      <c r="K859">
        <v>139025</v>
      </c>
      <c r="L859">
        <v>1</v>
      </c>
      <c r="M859">
        <v>3</v>
      </c>
      <c r="N859">
        <v>20</v>
      </c>
      <c r="O859">
        <v>41071</v>
      </c>
      <c r="P859">
        <v>42823</v>
      </c>
      <c r="Q859">
        <v>51881</v>
      </c>
      <c r="R859">
        <v>5845</v>
      </c>
      <c r="S859">
        <v>5854</v>
      </c>
      <c r="T859">
        <v>2762</v>
      </c>
      <c r="U859">
        <v>29620</v>
      </c>
      <c r="V859">
        <v>2851</v>
      </c>
      <c r="W859">
        <v>5601</v>
      </c>
      <c r="X859" t="s">
        <v>61</v>
      </c>
      <c r="Y859" t="s">
        <v>61</v>
      </c>
      <c r="Z859" t="s">
        <v>61</v>
      </c>
      <c r="AA859" t="s">
        <v>61</v>
      </c>
      <c r="AB859" t="s">
        <v>61</v>
      </c>
      <c r="AC859" t="s">
        <v>61</v>
      </c>
      <c r="AD859">
        <v>3768</v>
      </c>
      <c r="AE859">
        <v>3723</v>
      </c>
      <c r="AF859">
        <v>66</v>
      </c>
      <c r="AG859">
        <v>8856</v>
      </c>
      <c r="AH859">
        <v>8842</v>
      </c>
      <c r="AI859">
        <v>8845</v>
      </c>
      <c r="AJ859" t="s">
        <v>62</v>
      </c>
      <c r="AK859" t="s">
        <v>62</v>
      </c>
      <c r="AL859" t="s">
        <v>62</v>
      </c>
      <c r="AM859" t="s">
        <v>62</v>
      </c>
      <c r="AN859" t="s">
        <v>62</v>
      </c>
      <c r="AO859" t="s">
        <v>62</v>
      </c>
      <c r="AP859" t="s">
        <v>62</v>
      </c>
      <c r="AQ859" t="s">
        <v>62</v>
      </c>
      <c r="AR859" t="s">
        <v>62</v>
      </c>
      <c r="AS859">
        <v>8</v>
      </c>
      <c r="AT859">
        <v>8</v>
      </c>
      <c r="AU859">
        <v>8</v>
      </c>
      <c r="AV859">
        <v>8</v>
      </c>
      <c r="AW859">
        <v>8</v>
      </c>
      <c r="AX859">
        <v>8</v>
      </c>
      <c r="AY859">
        <v>-99</v>
      </c>
      <c r="AZ859">
        <v>-99</v>
      </c>
      <c r="BA859">
        <v>-99</v>
      </c>
      <c r="BB859">
        <v>-99</v>
      </c>
      <c r="BC859">
        <v>-99</v>
      </c>
      <c r="BD859">
        <v>-99</v>
      </c>
      <c r="BE859">
        <v>-99</v>
      </c>
      <c r="BF859">
        <v>-99</v>
      </c>
      <c r="BG859">
        <v>-99</v>
      </c>
      <c r="BH859">
        <f t="shared" si="273"/>
        <v>8</v>
      </c>
      <c r="BI859" t="str">
        <f t="shared" si="274"/>
        <v/>
      </c>
      <c r="BJ859" t="str">
        <f t="shared" si="275"/>
        <v/>
      </c>
      <c r="BK859" t="str">
        <f t="shared" si="276"/>
        <v/>
      </c>
      <c r="BL859" t="str">
        <f t="shared" si="277"/>
        <v/>
      </c>
      <c r="BM859" t="str">
        <f t="shared" si="278"/>
        <v/>
      </c>
      <c r="BN859" t="str">
        <f t="shared" si="279"/>
        <v/>
      </c>
      <c r="BO859" t="str">
        <f t="shared" si="280"/>
        <v/>
      </c>
      <c r="BP859" t="str">
        <f t="shared" si="281"/>
        <v/>
      </c>
      <c r="BQ859" t="str">
        <f t="shared" si="282"/>
        <v/>
      </c>
      <c r="BR859" t="str">
        <f t="shared" si="283"/>
        <v/>
      </c>
      <c r="BS859" t="str">
        <f t="shared" si="284"/>
        <v/>
      </c>
      <c r="BT859" t="str">
        <f t="shared" si="285"/>
        <v/>
      </c>
      <c r="BU859" t="str">
        <f t="shared" si="286"/>
        <v/>
      </c>
      <c r="BV859" t="str">
        <f t="shared" si="287"/>
        <v/>
      </c>
      <c r="BW859">
        <f t="shared" si="288"/>
        <v>8</v>
      </c>
      <c r="BX859">
        <f t="shared" si="289"/>
        <v>1</v>
      </c>
      <c r="BY859">
        <f t="shared" si="290"/>
        <v>0</v>
      </c>
      <c r="BZ859">
        <f t="shared" si="291"/>
        <v>1</v>
      </c>
      <c r="CA859">
        <f t="shared" si="292"/>
        <v>1</v>
      </c>
      <c r="CB859">
        <f t="shared" si="293"/>
        <v>0</v>
      </c>
    </row>
    <row r="860" spans="1:80" x14ac:dyDescent="0.35">
      <c r="A860">
        <v>4.5922435999999998</v>
      </c>
      <c r="B860">
        <v>2011</v>
      </c>
      <c r="C860">
        <v>82</v>
      </c>
      <c r="D860">
        <v>0</v>
      </c>
      <c r="E860">
        <v>1</v>
      </c>
      <c r="F860">
        <v>2</v>
      </c>
      <c r="G860">
        <v>1</v>
      </c>
      <c r="H860">
        <v>42116</v>
      </c>
      <c r="I860">
        <v>17</v>
      </c>
      <c r="J860">
        <v>2</v>
      </c>
      <c r="K860">
        <v>190572</v>
      </c>
      <c r="L860">
        <v>1</v>
      </c>
      <c r="M860">
        <v>1</v>
      </c>
      <c r="N860">
        <v>5</v>
      </c>
      <c r="O860">
        <v>42843</v>
      </c>
      <c r="P860">
        <v>78551</v>
      </c>
      <c r="Q860">
        <v>389</v>
      </c>
      <c r="R860">
        <v>5849</v>
      </c>
      <c r="S860">
        <v>99591</v>
      </c>
      <c r="T860">
        <v>5185</v>
      </c>
      <c r="U860">
        <v>2763</v>
      </c>
      <c r="V860">
        <v>4254</v>
      </c>
      <c r="W860">
        <v>29620</v>
      </c>
      <c r="X860">
        <v>2761</v>
      </c>
      <c r="Y860">
        <v>2851</v>
      </c>
      <c r="Z860">
        <v>70719</v>
      </c>
      <c r="AA860">
        <v>45382</v>
      </c>
      <c r="AB860">
        <v>845</v>
      </c>
      <c r="AC860">
        <v>4590</v>
      </c>
      <c r="AD860">
        <v>3766</v>
      </c>
      <c r="AE860">
        <v>3768</v>
      </c>
      <c r="AF860">
        <v>3932</v>
      </c>
      <c r="AG860">
        <v>3895</v>
      </c>
      <c r="AH860">
        <v>3893</v>
      </c>
      <c r="AI860">
        <v>3893</v>
      </c>
      <c r="AJ860">
        <v>9904</v>
      </c>
      <c r="AK860">
        <v>17</v>
      </c>
      <c r="AL860">
        <v>9671</v>
      </c>
      <c r="AM860">
        <v>3995</v>
      </c>
      <c r="AN860" t="s">
        <v>62</v>
      </c>
      <c r="AO860" t="s">
        <v>62</v>
      </c>
      <c r="AP860" t="s">
        <v>62</v>
      </c>
      <c r="AQ860" t="s">
        <v>62</v>
      </c>
      <c r="AR860" t="s">
        <v>62</v>
      </c>
      <c r="AS860">
        <v>34</v>
      </c>
      <c r="AT860">
        <v>49</v>
      </c>
      <c r="AU860">
        <v>18</v>
      </c>
      <c r="AV860">
        <v>34</v>
      </c>
      <c r="AW860">
        <v>24</v>
      </c>
      <c r="AX860">
        <v>13</v>
      </c>
      <c r="AY860">
        <v>18</v>
      </c>
      <c r="AZ860">
        <v>34</v>
      </c>
      <c r="BA860">
        <v>34</v>
      </c>
      <c r="BB860">
        <v>34</v>
      </c>
      <c r="BC860">
        <v>-99</v>
      </c>
      <c r="BD860">
        <v>-99</v>
      </c>
      <c r="BE860">
        <v>-99</v>
      </c>
      <c r="BF860">
        <v>-99</v>
      </c>
      <c r="BG860">
        <v>-99</v>
      </c>
      <c r="BH860" t="str">
        <f t="shared" si="273"/>
        <v/>
      </c>
      <c r="BI860">
        <f t="shared" si="274"/>
        <v>49</v>
      </c>
      <c r="BJ860" t="str">
        <f t="shared" si="275"/>
        <v/>
      </c>
      <c r="BK860" t="str">
        <f t="shared" si="276"/>
        <v/>
      </c>
      <c r="BL860" t="str">
        <f t="shared" si="277"/>
        <v/>
      </c>
      <c r="BM860" t="str">
        <f t="shared" si="278"/>
        <v/>
      </c>
      <c r="BN860" t="str">
        <f t="shared" si="279"/>
        <v/>
      </c>
      <c r="BO860" t="str">
        <f t="shared" si="280"/>
        <v/>
      </c>
      <c r="BP860" t="str">
        <f t="shared" si="281"/>
        <v/>
      </c>
      <c r="BQ860" t="str">
        <f t="shared" si="282"/>
        <v/>
      </c>
      <c r="BR860" t="str">
        <f t="shared" si="283"/>
        <v/>
      </c>
      <c r="BS860" t="str">
        <f t="shared" si="284"/>
        <v/>
      </c>
      <c r="BT860" t="str">
        <f t="shared" si="285"/>
        <v/>
      </c>
      <c r="BU860" t="str">
        <f t="shared" si="286"/>
        <v/>
      </c>
      <c r="BV860" t="str">
        <f t="shared" si="287"/>
        <v/>
      </c>
      <c r="BW860">
        <f t="shared" si="288"/>
        <v>49</v>
      </c>
      <c r="BX860">
        <f t="shared" si="289"/>
        <v>0</v>
      </c>
      <c r="BY860">
        <f t="shared" si="290"/>
        <v>1</v>
      </c>
      <c r="BZ860">
        <f t="shared" si="291"/>
        <v>0</v>
      </c>
      <c r="CA860">
        <f t="shared" si="292"/>
        <v>0</v>
      </c>
      <c r="CB860">
        <f t="shared" si="293"/>
        <v>0</v>
      </c>
    </row>
    <row r="861" spans="1:80" x14ac:dyDescent="0.35">
      <c r="A861">
        <v>5.3037400000000003</v>
      </c>
      <c r="B861">
        <v>2006</v>
      </c>
      <c r="C861">
        <v>83</v>
      </c>
      <c r="D861">
        <v>0</v>
      </c>
      <c r="E861">
        <v>1</v>
      </c>
      <c r="F861">
        <v>3</v>
      </c>
      <c r="G861">
        <v>0</v>
      </c>
      <c r="H861">
        <v>29072</v>
      </c>
      <c r="I861">
        <v>5</v>
      </c>
      <c r="J861">
        <v>1</v>
      </c>
      <c r="K861">
        <v>150476</v>
      </c>
      <c r="L861">
        <v>4</v>
      </c>
      <c r="M861">
        <v>1</v>
      </c>
      <c r="N861">
        <v>1</v>
      </c>
      <c r="O861">
        <v>42789</v>
      </c>
      <c r="P861">
        <v>5849</v>
      </c>
      <c r="Q861">
        <v>570</v>
      </c>
      <c r="R861">
        <v>4275</v>
      </c>
      <c r="S861">
        <v>78551</v>
      </c>
      <c r="T861">
        <v>2762</v>
      </c>
      <c r="U861">
        <v>53081</v>
      </c>
      <c r="V861">
        <v>2720</v>
      </c>
      <c r="W861">
        <v>7885</v>
      </c>
      <c r="X861">
        <v>79092</v>
      </c>
      <c r="Y861">
        <v>51881</v>
      </c>
      <c r="Z861">
        <v>40390</v>
      </c>
      <c r="AA861">
        <v>5859</v>
      </c>
      <c r="AB861">
        <v>4533</v>
      </c>
      <c r="AC861">
        <v>27651</v>
      </c>
      <c r="AD861">
        <v>9960</v>
      </c>
      <c r="AE861">
        <v>9604</v>
      </c>
      <c r="AF861">
        <v>8872</v>
      </c>
      <c r="AG861">
        <v>9671</v>
      </c>
      <c r="AH861">
        <v>3778</v>
      </c>
      <c r="AI861">
        <v>3768</v>
      </c>
      <c r="AJ861" t="s">
        <v>62</v>
      </c>
      <c r="AK861" t="s">
        <v>62</v>
      </c>
      <c r="AL861" t="s">
        <v>62</v>
      </c>
      <c r="AM861" t="s">
        <v>62</v>
      </c>
      <c r="AN861" t="s">
        <v>62</v>
      </c>
      <c r="AO861" t="s">
        <v>62</v>
      </c>
      <c r="AP861" t="s">
        <v>62</v>
      </c>
      <c r="AQ861" t="s">
        <v>62</v>
      </c>
      <c r="AR861" t="s">
        <v>62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-99</v>
      </c>
      <c r="AZ861">
        <v>-99</v>
      </c>
      <c r="BA861">
        <v>-99</v>
      </c>
      <c r="BB861">
        <v>-99</v>
      </c>
      <c r="BC861">
        <v>-99</v>
      </c>
      <c r="BD861">
        <v>-99</v>
      </c>
      <c r="BE861">
        <v>-99</v>
      </c>
      <c r="BF861">
        <v>-99</v>
      </c>
      <c r="BG861">
        <v>-99</v>
      </c>
      <c r="BH861" t="str">
        <f t="shared" si="273"/>
        <v/>
      </c>
      <c r="BI861" t="str">
        <f t="shared" si="274"/>
        <v/>
      </c>
      <c r="BJ861" t="str">
        <f t="shared" si="275"/>
        <v/>
      </c>
      <c r="BK861" t="str">
        <f t="shared" si="276"/>
        <v/>
      </c>
      <c r="BL861" t="str">
        <f t="shared" si="277"/>
        <v/>
      </c>
      <c r="BM861">
        <f t="shared" si="278"/>
        <v>0</v>
      </c>
      <c r="BN861" t="str">
        <f t="shared" si="279"/>
        <v/>
      </c>
      <c r="BO861" t="str">
        <f t="shared" si="280"/>
        <v/>
      </c>
      <c r="BP861" t="str">
        <f t="shared" si="281"/>
        <v/>
      </c>
      <c r="BQ861" t="str">
        <f t="shared" si="282"/>
        <v/>
      </c>
      <c r="BR861" t="str">
        <f t="shared" si="283"/>
        <v/>
      </c>
      <c r="BS861" t="str">
        <f t="shared" si="284"/>
        <v/>
      </c>
      <c r="BT861" t="str">
        <f t="shared" si="285"/>
        <v/>
      </c>
      <c r="BU861" t="str">
        <f t="shared" si="286"/>
        <v/>
      </c>
      <c r="BV861" t="str">
        <f t="shared" si="287"/>
        <v/>
      </c>
      <c r="BW861">
        <f t="shared" si="288"/>
        <v>0</v>
      </c>
      <c r="BX861">
        <f t="shared" si="289"/>
        <v>0</v>
      </c>
      <c r="BY861">
        <f t="shared" si="290"/>
        <v>1</v>
      </c>
      <c r="BZ861">
        <f t="shared" si="291"/>
        <v>0</v>
      </c>
      <c r="CA861">
        <f t="shared" si="292"/>
        <v>0</v>
      </c>
      <c r="CB861">
        <f t="shared" si="293"/>
        <v>0</v>
      </c>
    </row>
    <row r="862" spans="1:80" x14ac:dyDescent="0.35">
      <c r="A862">
        <v>5.4076288999999997</v>
      </c>
      <c r="B862">
        <v>2009</v>
      </c>
      <c r="C862">
        <v>83</v>
      </c>
      <c r="D862">
        <v>0</v>
      </c>
      <c r="E862">
        <v>1</v>
      </c>
      <c r="F862">
        <v>3</v>
      </c>
      <c r="G862">
        <v>0</v>
      </c>
      <c r="H862">
        <v>24074</v>
      </c>
      <c r="I862">
        <v>3</v>
      </c>
      <c r="J862">
        <v>1</v>
      </c>
      <c r="K862">
        <v>44982</v>
      </c>
      <c r="L862">
        <v>2</v>
      </c>
      <c r="M862">
        <v>1</v>
      </c>
      <c r="N862">
        <v>1</v>
      </c>
      <c r="O862">
        <v>41071</v>
      </c>
      <c r="P862">
        <v>78551</v>
      </c>
      <c r="Q862">
        <v>51881</v>
      </c>
      <c r="R862">
        <v>5070</v>
      </c>
      <c r="S862">
        <v>2763</v>
      </c>
      <c r="T862">
        <v>5856</v>
      </c>
      <c r="U862">
        <v>4271</v>
      </c>
      <c r="V862">
        <v>40391</v>
      </c>
      <c r="W862">
        <v>9961</v>
      </c>
      <c r="X862">
        <v>5789</v>
      </c>
      <c r="Y862">
        <v>2875</v>
      </c>
      <c r="Z862">
        <v>4280</v>
      </c>
      <c r="AA862">
        <v>2767</v>
      </c>
      <c r="AB862">
        <v>5363</v>
      </c>
      <c r="AC862">
        <v>25041</v>
      </c>
      <c r="AD862">
        <v>3768</v>
      </c>
      <c r="AE862">
        <v>3722</v>
      </c>
      <c r="AF862">
        <v>66</v>
      </c>
      <c r="AG862">
        <v>3897</v>
      </c>
      <c r="AH862">
        <v>3995</v>
      </c>
      <c r="AI862">
        <v>9904</v>
      </c>
      <c r="AJ862">
        <v>9604</v>
      </c>
      <c r="AK862">
        <v>3607</v>
      </c>
      <c r="AL862">
        <v>46</v>
      </c>
      <c r="AM862">
        <v>41</v>
      </c>
      <c r="AN862">
        <v>8856</v>
      </c>
      <c r="AO862">
        <v>8964</v>
      </c>
      <c r="AP862">
        <v>3895</v>
      </c>
      <c r="AQ862">
        <v>3895</v>
      </c>
      <c r="AR862">
        <v>9672</v>
      </c>
      <c r="AS862">
        <v>0</v>
      </c>
      <c r="AT862">
        <v>0</v>
      </c>
      <c r="AU862">
        <v>0</v>
      </c>
      <c r="AV862">
        <v>5</v>
      </c>
      <c r="AW862">
        <v>2</v>
      </c>
      <c r="AX862">
        <v>0</v>
      </c>
      <c r="AY862">
        <v>5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18</v>
      </c>
      <c r="BF862">
        <v>17</v>
      </c>
      <c r="BG862">
        <v>0</v>
      </c>
      <c r="BH862">
        <f t="shared" si="273"/>
        <v>0</v>
      </c>
      <c r="BI862" t="str">
        <f t="shared" si="274"/>
        <v/>
      </c>
      <c r="BJ862" t="str">
        <f t="shared" si="275"/>
        <v/>
      </c>
      <c r="BK862" t="str">
        <f t="shared" si="276"/>
        <v/>
      </c>
      <c r="BL862" t="str">
        <f t="shared" si="277"/>
        <v/>
      </c>
      <c r="BM862" t="str">
        <f t="shared" si="278"/>
        <v/>
      </c>
      <c r="BN862" t="str">
        <f t="shared" si="279"/>
        <v/>
      </c>
      <c r="BO862" t="str">
        <f t="shared" si="280"/>
        <v/>
      </c>
      <c r="BP862" t="str">
        <f t="shared" si="281"/>
        <v/>
      </c>
      <c r="BQ862" t="str">
        <f t="shared" si="282"/>
        <v/>
      </c>
      <c r="BR862" t="str">
        <f t="shared" si="283"/>
        <v/>
      </c>
      <c r="BS862" t="str">
        <f t="shared" si="284"/>
        <v/>
      </c>
      <c r="BT862" t="str">
        <f t="shared" si="285"/>
        <v/>
      </c>
      <c r="BU862" t="str">
        <f t="shared" si="286"/>
        <v/>
      </c>
      <c r="BV862" t="str">
        <f t="shared" si="287"/>
        <v/>
      </c>
      <c r="BW862">
        <f t="shared" si="288"/>
        <v>0</v>
      </c>
      <c r="BX862">
        <f t="shared" si="289"/>
        <v>1</v>
      </c>
      <c r="BY862">
        <f t="shared" si="290"/>
        <v>1</v>
      </c>
      <c r="BZ862">
        <f t="shared" si="291"/>
        <v>1</v>
      </c>
      <c r="CA862">
        <f t="shared" si="292"/>
        <v>1</v>
      </c>
      <c r="CB862">
        <f t="shared" si="293"/>
        <v>1</v>
      </c>
    </row>
    <row r="863" spans="1:80" x14ac:dyDescent="0.35">
      <c r="A863">
        <v>5.0674549999999998</v>
      </c>
      <c r="B863">
        <v>2010</v>
      </c>
      <c r="C863">
        <v>83</v>
      </c>
      <c r="D863">
        <v>0</v>
      </c>
      <c r="E863">
        <v>1</v>
      </c>
      <c r="F863">
        <v>-9</v>
      </c>
      <c r="G863">
        <v>0</v>
      </c>
      <c r="H863">
        <v>4050</v>
      </c>
      <c r="I863">
        <v>12</v>
      </c>
      <c r="J863">
        <v>1</v>
      </c>
      <c r="K863">
        <v>287246</v>
      </c>
      <c r="L863">
        <v>2</v>
      </c>
      <c r="M863">
        <v>1</v>
      </c>
      <c r="N863">
        <v>5</v>
      </c>
      <c r="O863">
        <v>41401</v>
      </c>
      <c r="P863">
        <v>44329</v>
      </c>
      <c r="Q863">
        <v>42832</v>
      </c>
      <c r="R863">
        <v>9982</v>
      </c>
      <c r="S863">
        <v>4111</v>
      </c>
      <c r="T863">
        <v>41402</v>
      </c>
      <c r="U863">
        <v>4280</v>
      </c>
      <c r="V863">
        <v>2724</v>
      </c>
      <c r="W863">
        <v>25000</v>
      </c>
      <c r="X863">
        <v>496</v>
      </c>
      <c r="Y863">
        <v>4019</v>
      </c>
      <c r="Z863" t="s">
        <v>89</v>
      </c>
      <c r="AA863" t="s">
        <v>76</v>
      </c>
      <c r="AB863" t="s">
        <v>61</v>
      </c>
      <c r="AC863" t="s">
        <v>61</v>
      </c>
      <c r="AD863">
        <v>3768</v>
      </c>
      <c r="AE863">
        <v>8856</v>
      </c>
      <c r="AF863">
        <v>66</v>
      </c>
      <c r="AG863">
        <v>3950</v>
      </c>
      <c r="AH863">
        <v>3607</v>
      </c>
      <c r="AI863">
        <v>3990</v>
      </c>
      <c r="AJ863">
        <v>8848</v>
      </c>
      <c r="AK863">
        <v>8847</v>
      </c>
      <c r="AL863">
        <v>24</v>
      </c>
      <c r="AM863">
        <v>46</v>
      </c>
      <c r="AN863">
        <v>41</v>
      </c>
      <c r="AO863" t="s">
        <v>62</v>
      </c>
      <c r="AP863" t="s">
        <v>62</v>
      </c>
      <c r="AQ863" t="s">
        <v>62</v>
      </c>
      <c r="AR863" t="s">
        <v>62</v>
      </c>
      <c r="AS863">
        <v>1</v>
      </c>
      <c r="AT863">
        <v>1</v>
      </c>
      <c r="AU863">
        <v>1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  <c r="BB863">
        <v>1</v>
      </c>
      <c r="BC863">
        <v>1</v>
      </c>
      <c r="BD863">
        <v>-99</v>
      </c>
      <c r="BE863">
        <v>-99</v>
      </c>
      <c r="BF863">
        <v>-99</v>
      </c>
      <c r="BG863">
        <v>-99</v>
      </c>
      <c r="BH863">
        <f t="shared" si="273"/>
        <v>1</v>
      </c>
      <c r="BI863" t="str">
        <f t="shared" si="274"/>
        <v/>
      </c>
      <c r="BJ863" t="str">
        <f t="shared" si="275"/>
        <v/>
      </c>
      <c r="BK863" t="str">
        <f t="shared" si="276"/>
        <v/>
      </c>
      <c r="BL863" t="str">
        <f t="shared" si="277"/>
        <v/>
      </c>
      <c r="BM863" t="str">
        <f t="shared" si="278"/>
        <v/>
      </c>
      <c r="BN863" t="str">
        <f t="shared" si="279"/>
        <v/>
      </c>
      <c r="BO863" t="str">
        <f t="shared" si="280"/>
        <v/>
      </c>
      <c r="BP863" t="str">
        <f t="shared" si="281"/>
        <v/>
      </c>
      <c r="BQ863" t="str">
        <f t="shared" si="282"/>
        <v/>
      </c>
      <c r="BR863" t="str">
        <f t="shared" si="283"/>
        <v/>
      </c>
      <c r="BS863" t="str">
        <f t="shared" si="284"/>
        <v/>
      </c>
      <c r="BT863" t="str">
        <f t="shared" si="285"/>
        <v/>
      </c>
      <c r="BU863" t="str">
        <f t="shared" si="286"/>
        <v/>
      </c>
      <c r="BV863" t="str">
        <f t="shared" si="287"/>
        <v/>
      </c>
      <c r="BW863">
        <f t="shared" si="288"/>
        <v>1</v>
      </c>
      <c r="BX863">
        <f t="shared" si="289"/>
        <v>1</v>
      </c>
      <c r="BY863">
        <f t="shared" si="290"/>
        <v>0</v>
      </c>
      <c r="BZ863">
        <f t="shared" si="291"/>
        <v>0</v>
      </c>
      <c r="CA863">
        <f t="shared" si="292"/>
        <v>0</v>
      </c>
      <c r="CB863">
        <f t="shared" si="293"/>
        <v>1</v>
      </c>
    </row>
    <row r="864" spans="1:80" x14ac:dyDescent="0.35">
      <c r="A864">
        <v>5.1950630000000002</v>
      </c>
      <c r="B864">
        <v>2010</v>
      </c>
      <c r="C864">
        <v>83</v>
      </c>
      <c r="D864">
        <v>0</v>
      </c>
      <c r="E864">
        <v>1</v>
      </c>
      <c r="F864">
        <v>-9</v>
      </c>
      <c r="G864">
        <v>0</v>
      </c>
      <c r="H864">
        <v>26149</v>
      </c>
      <c r="I864">
        <v>3</v>
      </c>
      <c r="J864">
        <v>1</v>
      </c>
      <c r="K864">
        <v>118128</v>
      </c>
      <c r="L864">
        <v>3</v>
      </c>
      <c r="M864">
        <v>1</v>
      </c>
      <c r="N864">
        <v>1</v>
      </c>
      <c r="O864">
        <v>41001</v>
      </c>
      <c r="P864">
        <v>570</v>
      </c>
      <c r="Q864">
        <v>78551</v>
      </c>
      <c r="R864">
        <v>5845</v>
      </c>
      <c r="S864">
        <v>4271</v>
      </c>
      <c r="T864">
        <v>5579</v>
      </c>
      <c r="U864">
        <v>514</v>
      </c>
      <c r="V864">
        <v>42820</v>
      </c>
      <c r="W864">
        <v>40491</v>
      </c>
      <c r="X864">
        <v>51881</v>
      </c>
      <c r="Y864">
        <v>72888</v>
      </c>
      <c r="Z864">
        <v>99609</v>
      </c>
      <c r="AA864">
        <v>2762</v>
      </c>
      <c r="AB864">
        <v>99659</v>
      </c>
      <c r="AC864">
        <v>5789</v>
      </c>
      <c r="AD864">
        <v>3768</v>
      </c>
      <c r="AE864">
        <v>311</v>
      </c>
      <c r="AF864">
        <v>9672</v>
      </c>
      <c r="AG864">
        <v>3764</v>
      </c>
      <c r="AH864">
        <v>66</v>
      </c>
      <c r="AI864">
        <v>3893</v>
      </c>
      <c r="AJ864" t="s">
        <v>62</v>
      </c>
      <c r="AK864" t="s">
        <v>62</v>
      </c>
      <c r="AL864" t="s">
        <v>62</v>
      </c>
      <c r="AM864" t="s">
        <v>62</v>
      </c>
      <c r="AN864" t="s">
        <v>62</v>
      </c>
      <c r="AO864" t="s">
        <v>62</v>
      </c>
      <c r="AP864" t="s">
        <v>62</v>
      </c>
      <c r="AQ864" t="s">
        <v>62</v>
      </c>
      <c r="AR864" t="s">
        <v>62</v>
      </c>
      <c r="AS864">
        <v>1</v>
      </c>
      <c r="AT864">
        <v>13</v>
      </c>
      <c r="AU864">
        <v>0</v>
      </c>
      <c r="AV864">
        <v>10</v>
      </c>
      <c r="AW864">
        <v>0</v>
      </c>
      <c r="AX864">
        <v>1</v>
      </c>
      <c r="AY864">
        <v>-99</v>
      </c>
      <c r="AZ864">
        <v>-99</v>
      </c>
      <c r="BA864">
        <v>-99</v>
      </c>
      <c r="BB864">
        <v>-99</v>
      </c>
      <c r="BC864">
        <v>-99</v>
      </c>
      <c r="BD864">
        <v>-99</v>
      </c>
      <c r="BE864">
        <v>-99</v>
      </c>
      <c r="BF864">
        <v>-99</v>
      </c>
      <c r="BG864">
        <v>-99</v>
      </c>
      <c r="BH864">
        <f t="shared" si="273"/>
        <v>1</v>
      </c>
      <c r="BI864" t="str">
        <f t="shared" si="274"/>
        <v/>
      </c>
      <c r="BJ864" t="str">
        <f t="shared" si="275"/>
        <v/>
      </c>
      <c r="BK864" t="str">
        <f t="shared" si="276"/>
        <v/>
      </c>
      <c r="BL864" t="str">
        <f t="shared" si="277"/>
        <v/>
      </c>
      <c r="BM864" t="str">
        <f t="shared" si="278"/>
        <v/>
      </c>
      <c r="BN864" t="str">
        <f t="shared" si="279"/>
        <v/>
      </c>
      <c r="BO864" t="str">
        <f t="shared" si="280"/>
        <v/>
      </c>
      <c r="BP864" t="str">
        <f t="shared" si="281"/>
        <v/>
      </c>
      <c r="BQ864" t="str">
        <f t="shared" si="282"/>
        <v/>
      </c>
      <c r="BR864" t="str">
        <f t="shared" si="283"/>
        <v/>
      </c>
      <c r="BS864" t="str">
        <f t="shared" si="284"/>
        <v/>
      </c>
      <c r="BT864" t="str">
        <f t="shared" si="285"/>
        <v/>
      </c>
      <c r="BU864" t="str">
        <f t="shared" si="286"/>
        <v/>
      </c>
      <c r="BV864" t="str">
        <f t="shared" si="287"/>
        <v/>
      </c>
      <c r="BW864">
        <f t="shared" si="288"/>
        <v>1</v>
      </c>
      <c r="BX864">
        <f t="shared" si="289"/>
        <v>1</v>
      </c>
      <c r="BY864">
        <f t="shared" si="290"/>
        <v>1</v>
      </c>
      <c r="BZ864">
        <f t="shared" si="291"/>
        <v>1</v>
      </c>
      <c r="CA864">
        <f t="shared" si="292"/>
        <v>1</v>
      </c>
      <c r="CB864">
        <f t="shared" si="293"/>
        <v>0</v>
      </c>
    </row>
    <row r="865" spans="1:80" x14ac:dyDescent="0.35">
      <c r="A865">
        <v>4.6257744000000001</v>
      </c>
      <c r="B865">
        <v>2010</v>
      </c>
      <c r="C865">
        <v>83</v>
      </c>
      <c r="D865">
        <v>0</v>
      </c>
      <c r="E865">
        <v>1</v>
      </c>
      <c r="F865">
        <v>3</v>
      </c>
      <c r="G865">
        <v>0</v>
      </c>
      <c r="H865">
        <v>35008</v>
      </c>
      <c r="I865">
        <v>1</v>
      </c>
      <c r="J865">
        <v>1</v>
      </c>
      <c r="K865">
        <v>111615</v>
      </c>
      <c r="L865">
        <v>2</v>
      </c>
      <c r="M865">
        <v>3</v>
      </c>
      <c r="N865">
        <v>1</v>
      </c>
      <c r="O865">
        <v>41401</v>
      </c>
      <c r="P865">
        <v>53020</v>
      </c>
      <c r="Q865">
        <v>4589</v>
      </c>
      <c r="R865">
        <v>41072</v>
      </c>
      <c r="S865">
        <v>42789</v>
      </c>
      <c r="T865">
        <v>4139</v>
      </c>
      <c r="U865">
        <v>99811</v>
      </c>
      <c r="V865">
        <v>4019</v>
      </c>
      <c r="W865" t="s">
        <v>70</v>
      </c>
      <c r="X865" t="s">
        <v>61</v>
      </c>
      <c r="Y865" t="s">
        <v>61</v>
      </c>
      <c r="Z865" t="s">
        <v>61</v>
      </c>
      <c r="AA865" t="s">
        <v>61</v>
      </c>
      <c r="AB865" t="s">
        <v>61</v>
      </c>
      <c r="AC865" t="s">
        <v>61</v>
      </c>
      <c r="AD865">
        <v>3768</v>
      </c>
      <c r="AE865">
        <v>3723</v>
      </c>
      <c r="AF865">
        <v>66</v>
      </c>
      <c r="AG865">
        <v>8856</v>
      </c>
      <c r="AH865">
        <v>3607</v>
      </c>
      <c r="AI865">
        <v>40</v>
      </c>
      <c r="AJ865">
        <v>45</v>
      </c>
      <c r="AK865">
        <v>3722</v>
      </c>
      <c r="AL865">
        <v>8853</v>
      </c>
      <c r="AM865">
        <v>8856</v>
      </c>
      <c r="AN865" t="s">
        <v>62</v>
      </c>
      <c r="AO865" t="s">
        <v>62</v>
      </c>
      <c r="AP865" t="s">
        <v>62</v>
      </c>
      <c r="AQ865" t="s">
        <v>62</v>
      </c>
      <c r="AR865" t="s">
        <v>62</v>
      </c>
      <c r="AS865">
        <v>2</v>
      </c>
      <c r="AT865">
        <v>2</v>
      </c>
      <c r="AU865">
        <v>2</v>
      </c>
      <c r="AV865">
        <v>2</v>
      </c>
      <c r="AW865">
        <v>2</v>
      </c>
      <c r="AX865">
        <v>2</v>
      </c>
      <c r="AY865">
        <v>2</v>
      </c>
      <c r="AZ865">
        <v>0</v>
      </c>
      <c r="BA865">
        <v>0</v>
      </c>
      <c r="BB865">
        <v>0</v>
      </c>
      <c r="BC865">
        <v>-99</v>
      </c>
      <c r="BD865">
        <v>-99</v>
      </c>
      <c r="BE865">
        <v>-99</v>
      </c>
      <c r="BF865">
        <v>-99</v>
      </c>
      <c r="BG865">
        <v>-99</v>
      </c>
      <c r="BH865">
        <f t="shared" si="273"/>
        <v>2</v>
      </c>
      <c r="BI865" t="str">
        <f t="shared" si="274"/>
        <v/>
      </c>
      <c r="BJ865" t="str">
        <f t="shared" si="275"/>
        <v/>
      </c>
      <c r="BK865" t="str">
        <f t="shared" si="276"/>
        <v/>
      </c>
      <c r="BL865" t="str">
        <f t="shared" si="277"/>
        <v/>
      </c>
      <c r="BM865" t="str">
        <f t="shared" si="278"/>
        <v/>
      </c>
      <c r="BN865" t="str">
        <f t="shared" si="279"/>
        <v/>
      </c>
      <c r="BO865" t="str">
        <f t="shared" si="280"/>
        <v/>
      </c>
      <c r="BP865" t="str">
        <f t="shared" si="281"/>
        <v/>
      </c>
      <c r="BQ865" t="str">
        <f t="shared" si="282"/>
        <v/>
      </c>
      <c r="BR865" t="str">
        <f t="shared" si="283"/>
        <v/>
      </c>
      <c r="BS865" t="str">
        <f t="shared" si="284"/>
        <v/>
      </c>
      <c r="BT865" t="str">
        <f t="shared" si="285"/>
        <v/>
      </c>
      <c r="BU865" t="str">
        <f t="shared" si="286"/>
        <v/>
      </c>
      <c r="BV865" t="str">
        <f t="shared" si="287"/>
        <v/>
      </c>
      <c r="BW865">
        <f t="shared" si="288"/>
        <v>2</v>
      </c>
      <c r="BX865">
        <f t="shared" si="289"/>
        <v>1</v>
      </c>
      <c r="BY865">
        <f t="shared" si="290"/>
        <v>0</v>
      </c>
      <c r="BZ865">
        <f t="shared" si="291"/>
        <v>1</v>
      </c>
      <c r="CA865">
        <f t="shared" si="292"/>
        <v>1</v>
      </c>
      <c r="CB865">
        <f t="shared" si="293"/>
        <v>0</v>
      </c>
    </row>
    <row r="866" spans="1:80" x14ac:dyDescent="0.35">
      <c r="A866">
        <v>4.6257744000000001</v>
      </c>
      <c r="B866">
        <v>2010</v>
      </c>
      <c r="C866">
        <v>83</v>
      </c>
      <c r="D866">
        <v>0</v>
      </c>
      <c r="E866">
        <v>6</v>
      </c>
      <c r="F866">
        <v>6</v>
      </c>
      <c r="G866">
        <v>0</v>
      </c>
      <c r="H866">
        <v>35008</v>
      </c>
      <c r="I866">
        <v>9</v>
      </c>
      <c r="J866">
        <v>1</v>
      </c>
      <c r="K866">
        <v>73894</v>
      </c>
      <c r="L866">
        <v>1</v>
      </c>
      <c r="M866">
        <v>1</v>
      </c>
      <c r="N866">
        <v>6</v>
      </c>
      <c r="O866">
        <v>4271</v>
      </c>
      <c r="P866">
        <v>2761</v>
      </c>
      <c r="Q866">
        <v>42741</v>
      </c>
      <c r="R866">
        <v>25070</v>
      </c>
      <c r="S866">
        <v>44381</v>
      </c>
      <c r="T866">
        <v>78009</v>
      </c>
      <c r="U866">
        <v>41401</v>
      </c>
      <c r="V866">
        <v>4240</v>
      </c>
      <c r="W866">
        <v>4019</v>
      </c>
      <c r="X866">
        <v>4148</v>
      </c>
      <c r="Y866">
        <v>4280</v>
      </c>
      <c r="Z866" t="s">
        <v>59</v>
      </c>
      <c r="AA866" t="s">
        <v>66</v>
      </c>
      <c r="AB866" t="s">
        <v>75</v>
      </c>
      <c r="AC866" t="s">
        <v>152</v>
      </c>
      <c r="AD866">
        <v>3768</v>
      </c>
      <c r="AE866">
        <v>3722</v>
      </c>
      <c r="AF866">
        <v>66</v>
      </c>
      <c r="AG866">
        <v>51</v>
      </c>
      <c r="AH866">
        <v>3607</v>
      </c>
      <c r="AI866">
        <v>8856</v>
      </c>
      <c r="AJ866">
        <v>8853</v>
      </c>
      <c r="AK866">
        <v>48</v>
      </c>
      <c r="AL866">
        <v>42</v>
      </c>
      <c r="AM866">
        <v>3893</v>
      </c>
      <c r="AN866" t="s">
        <v>62</v>
      </c>
      <c r="AO866" t="s">
        <v>62</v>
      </c>
      <c r="AP866" t="s">
        <v>62</v>
      </c>
      <c r="AQ866" t="s">
        <v>62</v>
      </c>
      <c r="AR866" t="s">
        <v>62</v>
      </c>
      <c r="AS866">
        <v>2</v>
      </c>
      <c r="AT866">
        <v>8</v>
      </c>
      <c r="AU866">
        <v>2</v>
      </c>
      <c r="AV866">
        <v>8</v>
      </c>
      <c r="AW866">
        <v>2</v>
      </c>
      <c r="AX866">
        <v>8</v>
      </c>
      <c r="AY866">
        <v>8</v>
      </c>
      <c r="AZ866">
        <v>2</v>
      </c>
      <c r="BA866">
        <v>2</v>
      </c>
      <c r="BB866">
        <v>7</v>
      </c>
      <c r="BC866">
        <v>-99</v>
      </c>
      <c r="BD866">
        <v>-99</v>
      </c>
      <c r="BE866">
        <v>-99</v>
      </c>
      <c r="BF866">
        <v>-99</v>
      </c>
      <c r="BG866">
        <v>-99</v>
      </c>
      <c r="BH866">
        <f t="shared" si="273"/>
        <v>2</v>
      </c>
      <c r="BI866" t="str">
        <f t="shared" si="274"/>
        <v/>
      </c>
      <c r="BJ866" t="str">
        <f t="shared" si="275"/>
        <v/>
      </c>
      <c r="BK866" t="str">
        <f t="shared" si="276"/>
        <v/>
      </c>
      <c r="BL866" t="str">
        <f t="shared" si="277"/>
        <v/>
      </c>
      <c r="BM866" t="str">
        <f t="shared" si="278"/>
        <v/>
      </c>
      <c r="BN866" t="str">
        <f t="shared" si="279"/>
        <v/>
      </c>
      <c r="BO866" t="str">
        <f t="shared" si="280"/>
        <v/>
      </c>
      <c r="BP866" t="str">
        <f t="shared" si="281"/>
        <v/>
      </c>
      <c r="BQ866" t="str">
        <f t="shared" si="282"/>
        <v/>
      </c>
      <c r="BR866" t="str">
        <f t="shared" si="283"/>
        <v/>
      </c>
      <c r="BS866" t="str">
        <f t="shared" si="284"/>
        <v/>
      </c>
      <c r="BT866" t="str">
        <f t="shared" si="285"/>
        <v/>
      </c>
      <c r="BU866" t="str">
        <f t="shared" si="286"/>
        <v/>
      </c>
      <c r="BV866" t="str">
        <f t="shared" si="287"/>
        <v/>
      </c>
      <c r="BW866">
        <f t="shared" si="288"/>
        <v>2</v>
      </c>
      <c r="BX866">
        <f t="shared" si="289"/>
        <v>1</v>
      </c>
      <c r="BY866">
        <f t="shared" si="290"/>
        <v>0</v>
      </c>
      <c r="BZ866">
        <f t="shared" si="291"/>
        <v>0</v>
      </c>
      <c r="CA866">
        <f t="shared" si="292"/>
        <v>0</v>
      </c>
      <c r="CB866">
        <f t="shared" si="293"/>
        <v>1</v>
      </c>
    </row>
    <row r="867" spans="1:80" x14ac:dyDescent="0.35">
      <c r="A867">
        <v>3.9238781</v>
      </c>
      <c r="B867">
        <v>2010</v>
      </c>
      <c r="C867">
        <v>83</v>
      </c>
      <c r="D867">
        <v>1</v>
      </c>
      <c r="E867">
        <v>1</v>
      </c>
      <c r="F867">
        <v>2</v>
      </c>
      <c r="G867">
        <v>1</v>
      </c>
      <c r="H867">
        <v>42067</v>
      </c>
      <c r="I867">
        <v>2</v>
      </c>
      <c r="J867">
        <v>1</v>
      </c>
      <c r="K867">
        <v>194900</v>
      </c>
      <c r="L867">
        <v>1</v>
      </c>
      <c r="M867">
        <v>2</v>
      </c>
      <c r="N867">
        <v>20</v>
      </c>
      <c r="O867">
        <v>4148</v>
      </c>
      <c r="P867">
        <v>41071</v>
      </c>
      <c r="Q867">
        <v>5849</v>
      </c>
      <c r="R867">
        <v>4280</v>
      </c>
      <c r="S867">
        <v>4240</v>
      </c>
      <c r="T867">
        <v>3970</v>
      </c>
      <c r="U867">
        <v>42822</v>
      </c>
      <c r="V867">
        <v>5854</v>
      </c>
      <c r="W867">
        <v>25040</v>
      </c>
      <c r="X867">
        <v>40390</v>
      </c>
      <c r="Y867">
        <v>41401</v>
      </c>
      <c r="Z867">
        <v>4168</v>
      </c>
      <c r="AA867" t="s">
        <v>59</v>
      </c>
      <c r="AB867">
        <v>2777</v>
      </c>
      <c r="AC867">
        <v>2724</v>
      </c>
      <c r="AD867">
        <v>3768</v>
      </c>
      <c r="AE867">
        <v>66</v>
      </c>
      <c r="AF867">
        <v>3607</v>
      </c>
      <c r="AG867">
        <v>9744</v>
      </c>
      <c r="AH867">
        <v>46</v>
      </c>
      <c r="AI867">
        <v>41</v>
      </c>
      <c r="AJ867" t="s">
        <v>62</v>
      </c>
      <c r="AK867" t="s">
        <v>62</v>
      </c>
      <c r="AL867" t="s">
        <v>62</v>
      </c>
      <c r="AM867" t="s">
        <v>62</v>
      </c>
      <c r="AN867" t="s">
        <v>62</v>
      </c>
      <c r="AO867" t="s">
        <v>62</v>
      </c>
      <c r="AP867" t="s">
        <v>62</v>
      </c>
      <c r="AQ867" t="s">
        <v>62</v>
      </c>
      <c r="AR867" t="s">
        <v>62</v>
      </c>
      <c r="AS867">
        <v>2</v>
      </c>
      <c r="AT867">
        <v>2</v>
      </c>
      <c r="AU867">
        <v>2</v>
      </c>
      <c r="AV867">
        <v>2</v>
      </c>
      <c r="AW867">
        <v>2</v>
      </c>
      <c r="AX867">
        <v>2</v>
      </c>
      <c r="AY867">
        <v>-99</v>
      </c>
      <c r="AZ867">
        <v>-99</v>
      </c>
      <c r="BA867">
        <v>-99</v>
      </c>
      <c r="BB867">
        <v>-99</v>
      </c>
      <c r="BC867">
        <v>-99</v>
      </c>
      <c r="BD867">
        <v>-99</v>
      </c>
      <c r="BE867">
        <v>-99</v>
      </c>
      <c r="BF867">
        <v>-99</v>
      </c>
      <c r="BG867">
        <v>-99</v>
      </c>
      <c r="BH867">
        <f t="shared" si="273"/>
        <v>2</v>
      </c>
      <c r="BI867" t="str">
        <f t="shared" si="274"/>
        <v/>
      </c>
      <c r="BJ867" t="str">
        <f t="shared" si="275"/>
        <v/>
      </c>
      <c r="BK867" t="str">
        <f t="shared" si="276"/>
        <v/>
      </c>
      <c r="BL867" t="str">
        <f t="shared" si="277"/>
        <v/>
      </c>
      <c r="BM867" t="str">
        <f t="shared" si="278"/>
        <v/>
      </c>
      <c r="BN867" t="str">
        <f t="shared" si="279"/>
        <v/>
      </c>
      <c r="BO867" t="str">
        <f t="shared" si="280"/>
        <v/>
      </c>
      <c r="BP867" t="str">
        <f t="shared" si="281"/>
        <v/>
      </c>
      <c r="BQ867" t="str">
        <f t="shared" si="282"/>
        <v/>
      </c>
      <c r="BR867" t="str">
        <f t="shared" si="283"/>
        <v/>
      </c>
      <c r="BS867" t="str">
        <f t="shared" si="284"/>
        <v/>
      </c>
      <c r="BT867" t="str">
        <f t="shared" si="285"/>
        <v/>
      </c>
      <c r="BU867" t="str">
        <f t="shared" si="286"/>
        <v/>
      </c>
      <c r="BV867" t="str">
        <f t="shared" si="287"/>
        <v/>
      </c>
      <c r="BW867">
        <f t="shared" si="288"/>
        <v>2</v>
      </c>
      <c r="BX867">
        <f t="shared" si="289"/>
        <v>1</v>
      </c>
      <c r="BY867">
        <f t="shared" si="290"/>
        <v>0</v>
      </c>
      <c r="BZ867">
        <f t="shared" si="291"/>
        <v>1</v>
      </c>
      <c r="CA867">
        <f t="shared" si="292"/>
        <v>1</v>
      </c>
      <c r="CB867">
        <f t="shared" si="293"/>
        <v>1</v>
      </c>
    </row>
    <row r="868" spans="1:80" x14ac:dyDescent="0.35">
      <c r="A868">
        <v>4.6516884000000003</v>
      </c>
      <c r="B868">
        <v>2011</v>
      </c>
      <c r="C868">
        <v>83</v>
      </c>
      <c r="D868">
        <v>0</v>
      </c>
      <c r="E868">
        <v>1</v>
      </c>
      <c r="F868">
        <v>1</v>
      </c>
      <c r="G868">
        <v>0</v>
      </c>
      <c r="H868">
        <v>29088</v>
      </c>
      <c r="I868">
        <v>1</v>
      </c>
      <c r="J868">
        <v>2</v>
      </c>
      <c r="K868">
        <v>91674</v>
      </c>
      <c r="L868">
        <v>1</v>
      </c>
      <c r="M868">
        <v>3</v>
      </c>
      <c r="N868">
        <v>1</v>
      </c>
      <c r="O868">
        <v>4241</v>
      </c>
      <c r="P868">
        <v>41071</v>
      </c>
      <c r="Q868">
        <v>42843</v>
      </c>
      <c r="R868">
        <v>42731</v>
      </c>
      <c r="S868">
        <v>41401</v>
      </c>
      <c r="T868" t="s">
        <v>75</v>
      </c>
      <c r="U868">
        <v>40390</v>
      </c>
      <c r="V868">
        <v>5859</v>
      </c>
      <c r="W868">
        <v>2724</v>
      </c>
      <c r="X868">
        <v>25000</v>
      </c>
      <c r="Y868">
        <v>2749</v>
      </c>
      <c r="Z868">
        <v>4280</v>
      </c>
      <c r="AA868">
        <v>4439</v>
      </c>
      <c r="AB868">
        <v>496</v>
      </c>
      <c r="AC868">
        <v>43310</v>
      </c>
      <c r="AD868">
        <v>3768</v>
      </c>
      <c r="AE868">
        <v>3596</v>
      </c>
      <c r="AF868">
        <v>3929</v>
      </c>
      <c r="AG868">
        <v>3771</v>
      </c>
      <c r="AH868">
        <v>3781</v>
      </c>
      <c r="AI868">
        <v>3404</v>
      </c>
      <c r="AJ868" t="s">
        <v>62</v>
      </c>
      <c r="AK868" t="s">
        <v>62</v>
      </c>
      <c r="AL868" t="s">
        <v>62</v>
      </c>
      <c r="AM868" t="s">
        <v>62</v>
      </c>
      <c r="AN868" t="s">
        <v>62</v>
      </c>
      <c r="AO868" t="s">
        <v>62</v>
      </c>
      <c r="AP868" t="s">
        <v>62</v>
      </c>
      <c r="AQ868" t="s">
        <v>62</v>
      </c>
      <c r="AR868" t="s">
        <v>62</v>
      </c>
      <c r="AS868">
        <v>8</v>
      </c>
      <c r="AT868">
        <v>8</v>
      </c>
      <c r="AU868">
        <v>8</v>
      </c>
      <c r="AV868">
        <v>13</v>
      </c>
      <c r="AW868">
        <v>13</v>
      </c>
      <c r="AX868">
        <v>8</v>
      </c>
      <c r="AY868">
        <v>-99</v>
      </c>
      <c r="AZ868">
        <v>-99</v>
      </c>
      <c r="BA868">
        <v>-99</v>
      </c>
      <c r="BB868">
        <v>-99</v>
      </c>
      <c r="BC868">
        <v>-99</v>
      </c>
      <c r="BD868">
        <v>-99</v>
      </c>
      <c r="BE868">
        <v>-99</v>
      </c>
      <c r="BF868">
        <v>-99</v>
      </c>
      <c r="BG868">
        <v>-99</v>
      </c>
      <c r="BH868">
        <f t="shared" si="273"/>
        <v>8</v>
      </c>
      <c r="BI868" t="str">
        <f t="shared" si="274"/>
        <v/>
      </c>
      <c r="BJ868" t="str">
        <f t="shared" si="275"/>
        <v/>
      </c>
      <c r="BK868" t="str">
        <f t="shared" si="276"/>
        <v/>
      </c>
      <c r="BL868" t="str">
        <f t="shared" si="277"/>
        <v/>
      </c>
      <c r="BM868" t="str">
        <f t="shared" si="278"/>
        <v/>
      </c>
      <c r="BN868" t="str">
        <f t="shared" si="279"/>
        <v/>
      </c>
      <c r="BO868" t="str">
        <f t="shared" si="280"/>
        <v/>
      </c>
      <c r="BP868" t="str">
        <f t="shared" si="281"/>
        <v/>
      </c>
      <c r="BQ868" t="str">
        <f t="shared" si="282"/>
        <v/>
      </c>
      <c r="BR868" t="str">
        <f t="shared" si="283"/>
        <v/>
      </c>
      <c r="BS868" t="str">
        <f t="shared" si="284"/>
        <v/>
      </c>
      <c r="BT868" t="str">
        <f t="shared" si="285"/>
        <v/>
      </c>
      <c r="BU868" t="str">
        <f t="shared" si="286"/>
        <v/>
      </c>
      <c r="BV868" t="str">
        <f t="shared" si="287"/>
        <v/>
      </c>
      <c r="BW868">
        <f t="shared" si="288"/>
        <v>8</v>
      </c>
      <c r="BX868">
        <f t="shared" si="289"/>
        <v>0</v>
      </c>
      <c r="BY868">
        <f t="shared" si="290"/>
        <v>0</v>
      </c>
      <c r="BZ868">
        <f t="shared" si="291"/>
        <v>1</v>
      </c>
      <c r="CA868">
        <f t="shared" si="292"/>
        <v>1</v>
      </c>
      <c r="CB868">
        <f t="shared" si="293"/>
        <v>1</v>
      </c>
    </row>
    <row r="869" spans="1:80" x14ac:dyDescent="0.35">
      <c r="A869">
        <v>4.5205622999999999</v>
      </c>
      <c r="B869">
        <v>2011</v>
      </c>
      <c r="C869">
        <v>83</v>
      </c>
      <c r="D869">
        <v>0</v>
      </c>
      <c r="E869">
        <v>1</v>
      </c>
      <c r="F869">
        <v>3</v>
      </c>
      <c r="G869">
        <v>0</v>
      </c>
      <c r="H869">
        <v>29185</v>
      </c>
      <c r="I869">
        <v>7</v>
      </c>
      <c r="J869">
        <v>-9</v>
      </c>
      <c r="K869">
        <v>124027</v>
      </c>
      <c r="L869">
        <v>1</v>
      </c>
      <c r="M869">
        <v>3</v>
      </c>
      <c r="N869">
        <v>6</v>
      </c>
      <c r="O869">
        <v>41071</v>
      </c>
      <c r="P869">
        <v>42821</v>
      </c>
      <c r="Q869">
        <v>5750</v>
      </c>
      <c r="R869">
        <v>41401</v>
      </c>
      <c r="S869">
        <v>4280</v>
      </c>
      <c r="T869">
        <v>7850</v>
      </c>
      <c r="U869" t="s">
        <v>100</v>
      </c>
      <c r="V869">
        <v>71590</v>
      </c>
      <c r="W869">
        <v>43310</v>
      </c>
      <c r="X869">
        <v>43330</v>
      </c>
      <c r="Y869">
        <v>4148</v>
      </c>
      <c r="Z869">
        <v>4019</v>
      </c>
      <c r="AA869">
        <v>2720</v>
      </c>
      <c r="AB869">
        <v>496</v>
      </c>
      <c r="AC869">
        <v>2449</v>
      </c>
      <c r="AD869">
        <v>3768</v>
      </c>
      <c r="AE869">
        <v>3723</v>
      </c>
      <c r="AF869">
        <v>66</v>
      </c>
      <c r="AG869">
        <v>3607</v>
      </c>
      <c r="AH869">
        <v>48</v>
      </c>
      <c r="AI869">
        <v>41</v>
      </c>
      <c r="AJ869" t="s">
        <v>62</v>
      </c>
      <c r="AK869" t="s">
        <v>62</v>
      </c>
      <c r="AL869" t="s">
        <v>62</v>
      </c>
      <c r="AM869" t="s">
        <v>62</v>
      </c>
      <c r="AN869" t="s">
        <v>62</v>
      </c>
      <c r="AO869" t="s">
        <v>62</v>
      </c>
      <c r="AP869" t="s">
        <v>62</v>
      </c>
      <c r="AQ869" t="s">
        <v>62</v>
      </c>
      <c r="AR869" t="s">
        <v>62</v>
      </c>
      <c r="AS869">
        <v>9</v>
      </c>
      <c r="AT869">
        <v>9</v>
      </c>
      <c r="AU869">
        <v>9</v>
      </c>
      <c r="AV869">
        <v>9</v>
      </c>
      <c r="AW869">
        <v>9</v>
      </c>
      <c r="AX869">
        <v>9</v>
      </c>
      <c r="AY869">
        <v>-99</v>
      </c>
      <c r="AZ869">
        <v>-99</v>
      </c>
      <c r="BA869">
        <v>-99</v>
      </c>
      <c r="BB869">
        <v>-99</v>
      </c>
      <c r="BC869">
        <v>-99</v>
      </c>
      <c r="BD869">
        <v>-99</v>
      </c>
      <c r="BE869">
        <v>-99</v>
      </c>
      <c r="BF869">
        <v>-99</v>
      </c>
      <c r="BG869">
        <v>-99</v>
      </c>
      <c r="BH869">
        <f t="shared" si="273"/>
        <v>9</v>
      </c>
      <c r="BI869" t="str">
        <f t="shared" si="274"/>
        <v/>
      </c>
      <c r="BJ869" t="str">
        <f t="shared" si="275"/>
        <v/>
      </c>
      <c r="BK869" t="str">
        <f t="shared" si="276"/>
        <v/>
      </c>
      <c r="BL869" t="str">
        <f t="shared" si="277"/>
        <v/>
      </c>
      <c r="BM869" t="str">
        <f t="shared" si="278"/>
        <v/>
      </c>
      <c r="BN869" t="str">
        <f t="shared" si="279"/>
        <v/>
      </c>
      <c r="BO869" t="str">
        <f t="shared" si="280"/>
        <v/>
      </c>
      <c r="BP869" t="str">
        <f t="shared" si="281"/>
        <v/>
      </c>
      <c r="BQ869" t="str">
        <f t="shared" si="282"/>
        <v/>
      </c>
      <c r="BR869" t="str">
        <f t="shared" si="283"/>
        <v/>
      </c>
      <c r="BS869" t="str">
        <f t="shared" si="284"/>
        <v/>
      </c>
      <c r="BT869" t="str">
        <f t="shared" si="285"/>
        <v/>
      </c>
      <c r="BU869" t="str">
        <f t="shared" si="286"/>
        <v/>
      </c>
      <c r="BV869" t="str">
        <f t="shared" si="287"/>
        <v/>
      </c>
      <c r="BW869">
        <f t="shared" si="288"/>
        <v>9</v>
      </c>
      <c r="BX869">
        <f t="shared" si="289"/>
        <v>1</v>
      </c>
      <c r="BY869">
        <f t="shared" si="290"/>
        <v>0</v>
      </c>
      <c r="BZ869">
        <f t="shared" si="291"/>
        <v>1</v>
      </c>
      <c r="CA869">
        <f t="shared" si="292"/>
        <v>1</v>
      </c>
      <c r="CB869">
        <f t="shared" si="293"/>
        <v>1</v>
      </c>
    </row>
    <row r="870" spans="1:80" x14ac:dyDescent="0.35">
      <c r="A870">
        <v>4.5922435999999998</v>
      </c>
      <c r="B870">
        <v>2011</v>
      </c>
      <c r="C870">
        <v>83</v>
      </c>
      <c r="D870">
        <v>0</v>
      </c>
      <c r="E870">
        <v>1</v>
      </c>
      <c r="F870">
        <v>3</v>
      </c>
      <c r="G870">
        <v>0</v>
      </c>
      <c r="H870">
        <v>42188</v>
      </c>
      <c r="I870">
        <v>21</v>
      </c>
      <c r="J870">
        <v>1</v>
      </c>
      <c r="K870">
        <v>454402</v>
      </c>
      <c r="L870">
        <v>3</v>
      </c>
      <c r="M870">
        <v>2</v>
      </c>
      <c r="N870">
        <v>5</v>
      </c>
      <c r="O870">
        <v>41091</v>
      </c>
      <c r="P870">
        <v>570</v>
      </c>
      <c r="Q870">
        <v>45382</v>
      </c>
      <c r="R870">
        <v>5845</v>
      </c>
      <c r="S870">
        <v>4270</v>
      </c>
      <c r="T870">
        <v>5180</v>
      </c>
      <c r="U870">
        <v>2869</v>
      </c>
      <c r="V870">
        <v>389</v>
      </c>
      <c r="W870">
        <v>2761</v>
      </c>
      <c r="X870">
        <v>78552</v>
      </c>
      <c r="Y870">
        <v>5990</v>
      </c>
      <c r="Z870">
        <v>4821</v>
      </c>
      <c r="AA870">
        <v>99592</v>
      </c>
      <c r="AB870">
        <v>2762</v>
      </c>
      <c r="AC870">
        <v>51881</v>
      </c>
      <c r="AD870">
        <v>3766</v>
      </c>
      <c r="AE870">
        <v>3766</v>
      </c>
      <c r="AF870">
        <v>3891</v>
      </c>
      <c r="AG870">
        <v>3895</v>
      </c>
      <c r="AH870">
        <v>9672</v>
      </c>
      <c r="AI870">
        <v>3995</v>
      </c>
      <c r="AJ870">
        <v>3324</v>
      </c>
      <c r="AK870">
        <v>3768</v>
      </c>
      <c r="AL870">
        <v>3895</v>
      </c>
      <c r="AM870">
        <v>3324</v>
      </c>
      <c r="AN870">
        <v>8964</v>
      </c>
      <c r="AO870">
        <v>4311</v>
      </c>
      <c r="AP870">
        <v>311</v>
      </c>
      <c r="AQ870">
        <v>3324</v>
      </c>
      <c r="AR870">
        <v>3766</v>
      </c>
      <c r="AS870">
        <v>89</v>
      </c>
      <c r="AT870">
        <v>72</v>
      </c>
      <c r="AU870">
        <v>222</v>
      </c>
      <c r="AV870">
        <v>187</v>
      </c>
      <c r="AW870">
        <v>0</v>
      </c>
      <c r="AX870">
        <v>8</v>
      </c>
      <c r="AY870">
        <v>85</v>
      </c>
      <c r="AZ870">
        <v>67</v>
      </c>
      <c r="BA870">
        <v>85</v>
      </c>
      <c r="BB870">
        <v>14</v>
      </c>
      <c r="BC870">
        <v>89</v>
      </c>
      <c r="BD870">
        <v>217</v>
      </c>
      <c r="BE870">
        <v>15</v>
      </c>
      <c r="BF870">
        <v>83</v>
      </c>
      <c r="BG870">
        <v>0</v>
      </c>
      <c r="BH870" t="str">
        <f t="shared" si="273"/>
        <v/>
      </c>
      <c r="BI870" t="str">
        <f t="shared" si="274"/>
        <v/>
      </c>
      <c r="BJ870" t="str">
        <f t="shared" si="275"/>
        <v/>
      </c>
      <c r="BK870" t="str">
        <f t="shared" si="276"/>
        <v/>
      </c>
      <c r="BL870" t="str">
        <f t="shared" si="277"/>
        <v/>
      </c>
      <c r="BM870" t="str">
        <f t="shared" si="278"/>
        <v/>
      </c>
      <c r="BN870" t="str">
        <f t="shared" si="279"/>
        <v/>
      </c>
      <c r="BO870">
        <f t="shared" si="280"/>
        <v>67</v>
      </c>
      <c r="BP870" t="str">
        <f t="shared" si="281"/>
        <v/>
      </c>
      <c r="BQ870" t="str">
        <f t="shared" si="282"/>
        <v/>
      </c>
      <c r="BR870" t="str">
        <f t="shared" si="283"/>
        <v/>
      </c>
      <c r="BS870" t="str">
        <f t="shared" si="284"/>
        <v/>
      </c>
      <c r="BT870" t="str">
        <f t="shared" si="285"/>
        <v/>
      </c>
      <c r="BU870" t="str">
        <f t="shared" si="286"/>
        <v/>
      </c>
      <c r="BV870" t="str">
        <f t="shared" si="287"/>
        <v/>
      </c>
      <c r="BW870">
        <f t="shared" si="288"/>
        <v>67</v>
      </c>
      <c r="BX870">
        <f t="shared" si="289"/>
        <v>0</v>
      </c>
      <c r="BY870">
        <f t="shared" si="290"/>
        <v>0</v>
      </c>
      <c r="BZ870">
        <f t="shared" si="291"/>
        <v>1</v>
      </c>
      <c r="CA870">
        <f t="shared" si="292"/>
        <v>1</v>
      </c>
      <c r="CB870">
        <f t="shared" si="293"/>
        <v>0</v>
      </c>
    </row>
    <row r="871" spans="1:80" x14ac:dyDescent="0.35">
      <c r="A871">
        <v>5.2530809999999999</v>
      </c>
      <c r="B871">
        <v>2006</v>
      </c>
      <c r="C871">
        <v>84</v>
      </c>
      <c r="D871">
        <v>0</v>
      </c>
      <c r="E871">
        <v>1</v>
      </c>
      <c r="F871">
        <v>3</v>
      </c>
      <c r="G871">
        <v>1</v>
      </c>
      <c r="H871">
        <v>34119</v>
      </c>
      <c r="I871">
        <v>21</v>
      </c>
      <c r="J871">
        <v>1</v>
      </c>
      <c r="K871">
        <v>190252</v>
      </c>
      <c r="L871">
        <v>4</v>
      </c>
      <c r="M871">
        <v>1</v>
      </c>
      <c r="N871">
        <v>6</v>
      </c>
      <c r="O871">
        <v>41401</v>
      </c>
      <c r="P871">
        <v>4254</v>
      </c>
      <c r="Q871">
        <v>4139</v>
      </c>
      <c r="R871">
        <v>2720</v>
      </c>
      <c r="S871">
        <v>4263</v>
      </c>
      <c r="T871" t="s">
        <v>70</v>
      </c>
      <c r="U871" t="s">
        <v>65</v>
      </c>
      <c r="V871" t="s">
        <v>61</v>
      </c>
      <c r="W871" t="s">
        <v>61</v>
      </c>
      <c r="X871" t="s">
        <v>61</v>
      </c>
      <c r="Y871" t="s">
        <v>61</v>
      </c>
      <c r="Z871" t="s">
        <v>61</v>
      </c>
      <c r="AA871" t="s">
        <v>61</v>
      </c>
      <c r="AB871" t="s">
        <v>61</v>
      </c>
      <c r="AC871" t="s">
        <v>61</v>
      </c>
      <c r="AD871">
        <v>66</v>
      </c>
      <c r="AE871">
        <v>3607</v>
      </c>
      <c r="AF871">
        <v>3768</v>
      </c>
      <c r="AG871">
        <v>40</v>
      </c>
      <c r="AH871">
        <v>46</v>
      </c>
      <c r="AI871" t="s">
        <v>62</v>
      </c>
      <c r="AJ871" t="s">
        <v>62</v>
      </c>
      <c r="AK871" t="s">
        <v>62</v>
      </c>
      <c r="AL871" t="s">
        <v>62</v>
      </c>
      <c r="AM871" t="s">
        <v>62</v>
      </c>
      <c r="AN871" t="s">
        <v>62</v>
      </c>
      <c r="AO871" t="s">
        <v>62</v>
      </c>
      <c r="AP871" t="s">
        <v>62</v>
      </c>
      <c r="AQ871" t="s">
        <v>62</v>
      </c>
      <c r="AR871" t="s">
        <v>62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-99</v>
      </c>
      <c r="AY871">
        <v>-99</v>
      </c>
      <c r="AZ871">
        <v>-99</v>
      </c>
      <c r="BA871">
        <v>-99</v>
      </c>
      <c r="BB871">
        <v>-99</v>
      </c>
      <c r="BC871">
        <v>-99</v>
      </c>
      <c r="BD871">
        <v>-99</v>
      </c>
      <c r="BE871">
        <v>-99</v>
      </c>
      <c r="BF871">
        <v>-99</v>
      </c>
      <c r="BG871">
        <v>-99</v>
      </c>
      <c r="BH871" t="str">
        <f t="shared" si="273"/>
        <v/>
      </c>
      <c r="BI871" t="str">
        <f t="shared" si="274"/>
        <v/>
      </c>
      <c r="BJ871">
        <f t="shared" si="275"/>
        <v>0</v>
      </c>
      <c r="BK871" t="str">
        <f t="shared" si="276"/>
        <v/>
      </c>
      <c r="BL871" t="str">
        <f t="shared" si="277"/>
        <v/>
      </c>
      <c r="BM871" t="str">
        <f t="shared" si="278"/>
        <v/>
      </c>
      <c r="BN871" t="str">
        <f t="shared" si="279"/>
        <v/>
      </c>
      <c r="BO871" t="str">
        <f t="shared" si="280"/>
        <v/>
      </c>
      <c r="BP871" t="str">
        <f t="shared" si="281"/>
        <v/>
      </c>
      <c r="BQ871" t="str">
        <f t="shared" si="282"/>
        <v/>
      </c>
      <c r="BR871" t="str">
        <f t="shared" si="283"/>
        <v/>
      </c>
      <c r="BS871" t="str">
        <f t="shared" si="284"/>
        <v/>
      </c>
      <c r="BT871" t="str">
        <f t="shared" si="285"/>
        <v/>
      </c>
      <c r="BU871" t="str">
        <f t="shared" si="286"/>
        <v/>
      </c>
      <c r="BV871" t="str">
        <f t="shared" si="287"/>
        <v/>
      </c>
      <c r="BW871">
        <f t="shared" si="288"/>
        <v>0</v>
      </c>
      <c r="BX871">
        <f t="shared" si="289"/>
        <v>1</v>
      </c>
      <c r="BY871">
        <f t="shared" si="290"/>
        <v>0</v>
      </c>
      <c r="BZ871">
        <f t="shared" si="291"/>
        <v>0</v>
      </c>
      <c r="CA871">
        <f t="shared" si="292"/>
        <v>0</v>
      </c>
      <c r="CB871">
        <f t="shared" si="293"/>
        <v>0</v>
      </c>
    </row>
    <row r="872" spans="1:80" x14ac:dyDescent="0.35">
      <c r="A872">
        <v>5.4076288999999997</v>
      </c>
      <c r="B872">
        <v>2009</v>
      </c>
      <c r="C872">
        <v>84</v>
      </c>
      <c r="D872">
        <v>0</v>
      </c>
      <c r="E872">
        <v>1</v>
      </c>
      <c r="F872">
        <v>-9</v>
      </c>
      <c r="G872">
        <v>1</v>
      </c>
      <c r="H872">
        <v>12150</v>
      </c>
      <c r="I872">
        <v>14</v>
      </c>
      <c r="J872">
        <v>3</v>
      </c>
      <c r="K872">
        <v>226538</v>
      </c>
      <c r="L872">
        <v>1</v>
      </c>
      <c r="M872">
        <v>1</v>
      </c>
      <c r="N872">
        <v>5</v>
      </c>
      <c r="O872">
        <v>41401</v>
      </c>
      <c r="P872">
        <v>4111</v>
      </c>
      <c r="Q872" t="s">
        <v>71</v>
      </c>
      <c r="R872">
        <v>417</v>
      </c>
      <c r="S872">
        <v>2724</v>
      </c>
      <c r="T872">
        <v>45184</v>
      </c>
      <c r="U872">
        <v>32723</v>
      </c>
      <c r="V872">
        <v>40391</v>
      </c>
      <c r="W872">
        <v>25000</v>
      </c>
      <c r="X872">
        <v>6823</v>
      </c>
      <c r="Y872" t="s">
        <v>80</v>
      </c>
      <c r="Z872">
        <v>2859</v>
      </c>
      <c r="AA872">
        <v>99662</v>
      </c>
      <c r="AB872">
        <v>496</v>
      </c>
      <c r="AC872">
        <v>5856</v>
      </c>
      <c r="AD872">
        <v>3768</v>
      </c>
      <c r="AE872">
        <v>66</v>
      </c>
      <c r="AF872">
        <v>8856</v>
      </c>
      <c r="AG872">
        <v>9920</v>
      </c>
      <c r="AH872">
        <v>24</v>
      </c>
      <c r="AI872">
        <v>3995</v>
      </c>
      <c r="AJ872">
        <v>45</v>
      </c>
      <c r="AK872">
        <v>40</v>
      </c>
      <c r="AL872">
        <v>3607</v>
      </c>
      <c r="AM872">
        <v>3722</v>
      </c>
      <c r="AN872" t="s">
        <v>62</v>
      </c>
      <c r="AO872" t="s">
        <v>62</v>
      </c>
      <c r="AP872" t="s">
        <v>62</v>
      </c>
      <c r="AQ872" t="s">
        <v>62</v>
      </c>
      <c r="AR872" t="s">
        <v>62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-99</v>
      </c>
      <c r="BD872">
        <v>-99</v>
      </c>
      <c r="BE872">
        <v>-99</v>
      </c>
      <c r="BF872">
        <v>-99</v>
      </c>
      <c r="BG872">
        <v>-99</v>
      </c>
      <c r="BH872">
        <f t="shared" si="273"/>
        <v>0</v>
      </c>
      <c r="BI872" t="str">
        <f t="shared" si="274"/>
        <v/>
      </c>
      <c r="BJ872" t="str">
        <f t="shared" si="275"/>
        <v/>
      </c>
      <c r="BK872" t="str">
        <f t="shared" si="276"/>
        <v/>
      </c>
      <c r="BL872" t="str">
        <f t="shared" si="277"/>
        <v/>
      </c>
      <c r="BM872" t="str">
        <f t="shared" si="278"/>
        <v/>
      </c>
      <c r="BN872" t="str">
        <f t="shared" si="279"/>
        <v/>
      </c>
      <c r="BO872" t="str">
        <f t="shared" si="280"/>
        <v/>
      </c>
      <c r="BP872" t="str">
        <f t="shared" si="281"/>
        <v/>
      </c>
      <c r="BQ872" t="str">
        <f t="shared" si="282"/>
        <v/>
      </c>
      <c r="BR872" t="str">
        <f t="shared" si="283"/>
        <v/>
      </c>
      <c r="BS872" t="str">
        <f t="shared" si="284"/>
        <v/>
      </c>
      <c r="BT872" t="str">
        <f t="shared" si="285"/>
        <v/>
      </c>
      <c r="BU872" t="str">
        <f t="shared" si="286"/>
        <v/>
      </c>
      <c r="BV872" t="str">
        <f t="shared" si="287"/>
        <v/>
      </c>
      <c r="BW872">
        <f t="shared" si="288"/>
        <v>0</v>
      </c>
      <c r="BX872">
        <f t="shared" si="289"/>
        <v>1</v>
      </c>
      <c r="BY872">
        <f t="shared" si="290"/>
        <v>0</v>
      </c>
      <c r="BZ872">
        <f t="shared" si="291"/>
        <v>0</v>
      </c>
      <c r="CA872">
        <f t="shared" si="292"/>
        <v>0</v>
      </c>
      <c r="CB872">
        <f t="shared" si="293"/>
        <v>0</v>
      </c>
    </row>
    <row r="873" spans="1:80" x14ac:dyDescent="0.35">
      <c r="A873">
        <v>5.4076288999999997</v>
      </c>
      <c r="B873">
        <v>2009</v>
      </c>
      <c r="C873">
        <v>84</v>
      </c>
      <c r="D873">
        <v>0</v>
      </c>
      <c r="E873">
        <v>1</v>
      </c>
      <c r="F873">
        <v>-9</v>
      </c>
      <c r="G873">
        <v>0</v>
      </c>
      <c r="H873">
        <v>12150</v>
      </c>
      <c r="I873">
        <v>2</v>
      </c>
      <c r="J873">
        <v>3</v>
      </c>
      <c r="K873">
        <v>124923</v>
      </c>
      <c r="L873">
        <v>3</v>
      </c>
      <c r="M873">
        <v>3</v>
      </c>
      <c r="N873">
        <v>1</v>
      </c>
      <c r="O873">
        <v>41071</v>
      </c>
      <c r="P873">
        <v>486</v>
      </c>
      <c r="Q873">
        <v>51884</v>
      </c>
      <c r="R873">
        <v>42821</v>
      </c>
      <c r="S873">
        <v>99672</v>
      </c>
      <c r="T873">
        <v>2768</v>
      </c>
      <c r="U873">
        <v>42731</v>
      </c>
      <c r="V873">
        <v>4280</v>
      </c>
      <c r="W873">
        <v>4414</v>
      </c>
      <c r="X873">
        <v>28984</v>
      </c>
      <c r="Y873">
        <v>99739</v>
      </c>
      <c r="Z873">
        <v>9972</v>
      </c>
      <c r="AA873">
        <v>45829</v>
      </c>
      <c r="AB873">
        <v>2858</v>
      </c>
      <c r="AC873">
        <v>25000</v>
      </c>
      <c r="AD873">
        <v>3768</v>
      </c>
      <c r="AE873">
        <v>3722</v>
      </c>
      <c r="AF873">
        <v>66</v>
      </c>
      <c r="AG873">
        <v>66</v>
      </c>
      <c r="AH873">
        <v>3931</v>
      </c>
      <c r="AI873">
        <v>3607</v>
      </c>
      <c r="AJ873">
        <v>3606</v>
      </c>
      <c r="AK873">
        <v>46</v>
      </c>
      <c r="AL873">
        <v>40</v>
      </c>
      <c r="AM873">
        <v>8856</v>
      </c>
      <c r="AN873">
        <v>46</v>
      </c>
      <c r="AO873">
        <v>40</v>
      </c>
      <c r="AP873">
        <v>3722</v>
      </c>
      <c r="AQ873">
        <v>8856</v>
      </c>
      <c r="AR873">
        <v>9920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f t="shared" si="273"/>
        <v>0</v>
      </c>
      <c r="BI873" t="str">
        <f t="shared" si="274"/>
        <v/>
      </c>
      <c r="BJ873" t="str">
        <f t="shared" si="275"/>
        <v/>
      </c>
      <c r="BK873" t="str">
        <f t="shared" si="276"/>
        <v/>
      </c>
      <c r="BL873" t="str">
        <f t="shared" si="277"/>
        <v/>
      </c>
      <c r="BM873" t="str">
        <f t="shared" si="278"/>
        <v/>
      </c>
      <c r="BN873" t="str">
        <f t="shared" si="279"/>
        <v/>
      </c>
      <c r="BO873" t="str">
        <f t="shared" si="280"/>
        <v/>
      </c>
      <c r="BP873" t="str">
        <f t="shared" si="281"/>
        <v/>
      </c>
      <c r="BQ873" t="str">
        <f t="shared" si="282"/>
        <v/>
      </c>
      <c r="BR873" t="str">
        <f t="shared" si="283"/>
        <v/>
      </c>
      <c r="BS873" t="str">
        <f t="shared" si="284"/>
        <v/>
      </c>
      <c r="BT873" t="str">
        <f t="shared" si="285"/>
        <v/>
      </c>
      <c r="BU873" t="str">
        <f t="shared" si="286"/>
        <v/>
      </c>
      <c r="BV873" t="str">
        <f t="shared" si="287"/>
        <v/>
      </c>
      <c r="BW873">
        <f t="shared" si="288"/>
        <v>0</v>
      </c>
      <c r="BX873">
        <f t="shared" si="289"/>
        <v>2</v>
      </c>
      <c r="BY873">
        <f t="shared" si="290"/>
        <v>0</v>
      </c>
      <c r="BZ873">
        <f t="shared" si="291"/>
        <v>1</v>
      </c>
      <c r="CA873">
        <f t="shared" si="292"/>
        <v>1</v>
      </c>
      <c r="CB873">
        <f t="shared" si="293"/>
        <v>1</v>
      </c>
    </row>
    <row r="874" spans="1:80" x14ac:dyDescent="0.35">
      <c r="A874">
        <v>4.6981218</v>
      </c>
      <c r="B874">
        <v>2009</v>
      </c>
      <c r="C874">
        <v>84</v>
      </c>
      <c r="D874">
        <v>0</v>
      </c>
      <c r="E874">
        <v>1</v>
      </c>
      <c r="F874">
        <v>-9</v>
      </c>
      <c r="G874">
        <v>0</v>
      </c>
      <c r="H874">
        <v>39033</v>
      </c>
      <c r="I874">
        <v>5</v>
      </c>
      <c r="J874">
        <v>-9</v>
      </c>
      <c r="K874">
        <v>98290</v>
      </c>
      <c r="L874">
        <v>4</v>
      </c>
      <c r="M874">
        <v>1</v>
      </c>
      <c r="N874">
        <v>1</v>
      </c>
      <c r="O874">
        <v>42741</v>
      </c>
      <c r="P874">
        <v>41041</v>
      </c>
      <c r="Q874">
        <v>3481</v>
      </c>
      <c r="R874">
        <v>5070</v>
      </c>
      <c r="S874">
        <v>41401</v>
      </c>
      <c r="T874">
        <v>4275</v>
      </c>
      <c r="U874">
        <v>78551</v>
      </c>
      <c r="V874">
        <v>5789</v>
      </c>
      <c r="W874">
        <v>2875</v>
      </c>
      <c r="X874">
        <v>2762</v>
      </c>
      <c r="Y874">
        <v>99889</v>
      </c>
      <c r="Z874">
        <v>72972</v>
      </c>
      <c r="AA874">
        <v>4142</v>
      </c>
      <c r="AB874">
        <v>4019</v>
      </c>
      <c r="AC874">
        <v>3051</v>
      </c>
      <c r="AD874">
        <v>3768</v>
      </c>
      <c r="AE874">
        <v>66</v>
      </c>
      <c r="AF874">
        <v>3607</v>
      </c>
      <c r="AG874">
        <v>3722</v>
      </c>
      <c r="AH874">
        <v>8856</v>
      </c>
      <c r="AI874">
        <v>8314</v>
      </c>
      <c r="AJ874">
        <v>3893</v>
      </c>
      <c r="AK874">
        <v>4513</v>
      </c>
      <c r="AL874">
        <v>9960</v>
      </c>
      <c r="AM874">
        <v>9671</v>
      </c>
      <c r="AN874">
        <v>9905</v>
      </c>
      <c r="AO874">
        <v>9904</v>
      </c>
      <c r="AP874">
        <v>3995</v>
      </c>
      <c r="AQ874" t="s">
        <v>62</v>
      </c>
      <c r="AR874" t="s">
        <v>62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1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1</v>
      </c>
      <c r="BF874">
        <v>-99</v>
      </c>
      <c r="BG874">
        <v>-99</v>
      </c>
      <c r="BH874">
        <f t="shared" si="273"/>
        <v>0</v>
      </c>
      <c r="BI874" t="str">
        <f t="shared" si="274"/>
        <v/>
      </c>
      <c r="BJ874" t="str">
        <f t="shared" si="275"/>
        <v/>
      </c>
      <c r="BK874" t="str">
        <f t="shared" si="276"/>
        <v/>
      </c>
      <c r="BL874" t="str">
        <f t="shared" si="277"/>
        <v/>
      </c>
      <c r="BM874" t="str">
        <f t="shared" si="278"/>
        <v/>
      </c>
      <c r="BN874" t="str">
        <f t="shared" si="279"/>
        <v/>
      </c>
      <c r="BO874" t="str">
        <f t="shared" si="280"/>
        <v/>
      </c>
      <c r="BP874" t="str">
        <f t="shared" si="281"/>
        <v/>
      </c>
      <c r="BQ874" t="str">
        <f t="shared" si="282"/>
        <v/>
      </c>
      <c r="BR874" t="str">
        <f t="shared" si="283"/>
        <v/>
      </c>
      <c r="BS874" t="str">
        <f t="shared" si="284"/>
        <v/>
      </c>
      <c r="BT874" t="str">
        <f t="shared" si="285"/>
        <v/>
      </c>
      <c r="BU874" t="str">
        <f t="shared" si="286"/>
        <v/>
      </c>
      <c r="BV874" t="str">
        <f t="shared" si="287"/>
        <v/>
      </c>
      <c r="BW874">
        <f t="shared" si="288"/>
        <v>0</v>
      </c>
      <c r="BX874">
        <f t="shared" si="289"/>
        <v>1</v>
      </c>
      <c r="BY874">
        <f t="shared" si="290"/>
        <v>1</v>
      </c>
      <c r="BZ874">
        <f t="shared" si="291"/>
        <v>1</v>
      </c>
      <c r="CA874">
        <f t="shared" si="292"/>
        <v>1</v>
      </c>
      <c r="CB874">
        <f t="shared" si="293"/>
        <v>0</v>
      </c>
    </row>
    <row r="875" spans="1:80" x14ac:dyDescent="0.35">
      <c r="A875">
        <v>4.8641163000000001</v>
      </c>
      <c r="B875">
        <v>2010</v>
      </c>
      <c r="C875">
        <v>84</v>
      </c>
      <c r="D875">
        <v>1</v>
      </c>
      <c r="E875">
        <v>1</v>
      </c>
      <c r="F875">
        <v>4</v>
      </c>
      <c r="G875">
        <v>0</v>
      </c>
      <c r="H875">
        <v>9069</v>
      </c>
      <c r="I875">
        <v>10</v>
      </c>
      <c r="J875">
        <v>1</v>
      </c>
      <c r="K875">
        <v>280928</v>
      </c>
      <c r="L875">
        <v>2</v>
      </c>
      <c r="M875">
        <v>1</v>
      </c>
      <c r="N875">
        <v>20</v>
      </c>
      <c r="O875">
        <v>42843</v>
      </c>
      <c r="P875">
        <v>41071</v>
      </c>
      <c r="Q875">
        <v>4111</v>
      </c>
      <c r="R875">
        <v>41402</v>
      </c>
      <c r="S875">
        <v>4280</v>
      </c>
      <c r="T875">
        <v>7859</v>
      </c>
      <c r="U875">
        <v>4148</v>
      </c>
      <c r="V875">
        <v>41401</v>
      </c>
      <c r="W875">
        <v>4019</v>
      </c>
      <c r="X875">
        <v>2720</v>
      </c>
      <c r="Y875">
        <v>2724</v>
      </c>
      <c r="Z875">
        <v>412</v>
      </c>
      <c r="AA875">
        <v>4439</v>
      </c>
      <c r="AB875">
        <v>25000</v>
      </c>
      <c r="AC875">
        <v>4142</v>
      </c>
      <c r="AD875">
        <v>3768</v>
      </c>
      <c r="AE875">
        <v>3722</v>
      </c>
      <c r="AF875">
        <v>66</v>
      </c>
      <c r="AG875">
        <v>8856</v>
      </c>
      <c r="AH875">
        <v>8853</v>
      </c>
      <c r="AI875">
        <v>3607</v>
      </c>
      <c r="AJ875">
        <v>47</v>
      </c>
      <c r="AK875">
        <v>41</v>
      </c>
      <c r="AL875">
        <v>44</v>
      </c>
      <c r="AM875">
        <v>8848</v>
      </c>
      <c r="AN875">
        <v>8849</v>
      </c>
      <c r="AO875">
        <v>9904</v>
      </c>
      <c r="AP875" t="s">
        <v>62</v>
      </c>
      <c r="AQ875" t="s">
        <v>62</v>
      </c>
      <c r="AR875" t="s">
        <v>62</v>
      </c>
      <c r="AS875">
        <v>1</v>
      </c>
      <c r="AT875">
        <v>1</v>
      </c>
      <c r="AU875">
        <v>1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3</v>
      </c>
      <c r="BE875">
        <v>-99</v>
      </c>
      <c r="BF875">
        <v>-99</v>
      </c>
      <c r="BG875">
        <v>-99</v>
      </c>
      <c r="BH875">
        <f t="shared" si="273"/>
        <v>1</v>
      </c>
      <c r="BI875" t="str">
        <f t="shared" si="274"/>
        <v/>
      </c>
      <c r="BJ875" t="str">
        <f t="shared" si="275"/>
        <v/>
      </c>
      <c r="BK875" t="str">
        <f t="shared" si="276"/>
        <v/>
      </c>
      <c r="BL875" t="str">
        <f t="shared" si="277"/>
        <v/>
      </c>
      <c r="BM875" t="str">
        <f t="shared" si="278"/>
        <v/>
      </c>
      <c r="BN875" t="str">
        <f t="shared" si="279"/>
        <v/>
      </c>
      <c r="BO875" t="str">
        <f t="shared" si="280"/>
        <v/>
      </c>
      <c r="BP875" t="str">
        <f t="shared" si="281"/>
        <v/>
      </c>
      <c r="BQ875" t="str">
        <f t="shared" si="282"/>
        <v/>
      </c>
      <c r="BR875" t="str">
        <f t="shared" si="283"/>
        <v/>
      </c>
      <c r="BS875" t="str">
        <f t="shared" si="284"/>
        <v/>
      </c>
      <c r="BT875" t="str">
        <f t="shared" si="285"/>
        <v/>
      </c>
      <c r="BU875" t="str">
        <f t="shared" si="286"/>
        <v/>
      </c>
      <c r="BV875" t="str">
        <f t="shared" si="287"/>
        <v/>
      </c>
      <c r="BW875">
        <f t="shared" si="288"/>
        <v>1</v>
      </c>
      <c r="BX875">
        <f t="shared" si="289"/>
        <v>1</v>
      </c>
      <c r="BY875">
        <f t="shared" si="290"/>
        <v>0</v>
      </c>
      <c r="BZ875">
        <f t="shared" si="291"/>
        <v>1</v>
      </c>
      <c r="CA875">
        <f t="shared" si="292"/>
        <v>1</v>
      </c>
      <c r="CB875">
        <f t="shared" si="293"/>
        <v>1</v>
      </c>
    </row>
    <row r="876" spans="1:80" x14ac:dyDescent="0.35">
      <c r="A876">
        <v>5.5324670999999999</v>
      </c>
      <c r="B876">
        <v>2010</v>
      </c>
      <c r="C876">
        <v>84</v>
      </c>
      <c r="D876">
        <v>0</v>
      </c>
      <c r="E876">
        <v>1</v>
      </c>
      <c r="F876">
        <v>2</v>
      </c>
      <c r="G876">
        <v>0</v>
      </c>
      <c r="H876">
        <v>13116</v>
      </c>
      <c r="I876">
        <v>6</v>
      </c>
      <c r="J876">
        <v>-9</v>
      </c>
      <c r="K876">
        <v>113738</v>
      </c>
      <c r="L876">
        <v>2</v>
      </c>
      <c r="M876">
        <v>2</v>
      </c>
      <c r="N876">
        <v>6</v>
      </c>
      <c r="O876">
        <v>41071</v>
      </c>
      <c r="P876">
        <v>51881</v>
      </c>
      <c r="Q876">
        <v>570</v>
      </c>
      <c r="R876">
        <v>42821</v>
      </c>
      <c r="S876">
        <v>4271</v>
      </c>
      <c r="T876">
        <v>4536</v>
      </c>
      <c r="U876">
        <v>41401</v>
      </c>
      <c r="V876">
        <v>42741</v>
      </c>
      <c r="W876">
        <v>4275</v>
      </c>
      <c r="X876">
        <v>78551</v>
      </c>
      <c r="Y876">
        <v>4280</v>
      </c>
      <c r="Z876">
        <v>4148</v>
      </c>
      <c r="AA876">
        <v>25000</v>
      </c>
      <c r="AB876">
        <v>3051</v>
      </c>
      <c r="AC876" t="s">
        <v>61</v>
      </c>
      <c r="AD876">
        <v>3768</v>
      </c>
      <c r="AE876">
        <v>3723</v>
      </c>
      <c r="AF876">
        <v>66</v>
      </c>
      <c r="AG876">
        <v>3607</v>
      </c>
      <c r="AH876">
        <v>47</v>
      </c>
      <c r="AI876">
        <v>41</v>
      </c>
      <c r="AJ876">
        <v>8856</v>
      </c>
      <c r="AK876">
        <v>8853</v>
      </c>
      <c r="AL876">
        <v>9671</v>
      </c>
      <c r="AM876">
        <v>3893</v>
      </c>
      <c r="AN876">
        <v>9920</v>
      </c>
      <c r="AO876">
        <v>3891</v>
      </c>
      <c r="AP876">
        <v>9604</v>
      </c>
      <c r="AQ876">
        <v>966</v>
      </c>
      <c r="AR876" t="s">
        <v>62</v>
      </c>
      <c r="AS876">
        <v>1</v>
      </c>
      <c r="AT876">
        <v>1</v>
      </c>
      <c r="AU876">
        <v>1</v>
      </c>
      <c r="AV876">
        <v>1</v>
      </c>
      <c r="AW876">
        <v>1</v>
      </c>
      <c r="AX876">
        <v>1</v>
      </c>
      <c r="AY876">
        <v>-99</v>
      </c>
      <c r="AZ876">
        <v>-99</v>
      </c>
      <c r="BA876">
        <v>-99</v>
      </c>
      <c r="BB876">
        <v>-99</v>
      </c>
      <c r="BC876">
        <v>-99</v>
      </c>
      <c r="BD876">
        <v>-99</v>
      </c>
      <c r="BE876">
        <v>-99</v>
      </c>
      <c r="BF876">
        <v>-99</v>
      </c>
      <c r="BG876">
        <v>-99</v>
      </c>
      <c r="BH876">
        <f t="shared" si="273"/>
        <v>1</v>
      </c>
      <c r="BI876" t="str">
        <f t="shared" si="274"/>
        <v/>
      </c>
      <c r="BJ876" t="str">
        <f t="shared" si="275"/>
        <v/>
      </c>
      <c r="BK876" t="str">
        <f t="shared" si="276"/>
        <v/>
      </c>
      <c r="BL876" t="str">
        <f t="shared" si="277"/>
        <v/>
      </c>
      <c r="BM876" t="str">
        <f t="shared" si="278"/>
        <v/>
      </c>
      <c r="BN876" t="str">
        <f t="shared" si="279"/>
        <v/>
      </c>
      <c r="BO876" t="str">
        <f t="shared" si="280"/>
        <v/>
      </c>
      <c r="BP876" t="str">
        <f t="shared" si="281"/>
        <v/>
      </c>
      <c r="BQ876" t="str">
        <f t="shared" si="282"/>
        <v/>
      </c>
      <c r="BR876" t="str">
        <f t="shared" si="283"/>
        <v/>
      </c>
      <c r="BS876" t="str">
        <f t="shared" si="284"/>
        <v/>
      </c>
      <c r="BT876" t="str">
        <f t="shared" si="285"/>
        <v/>
      </c>
      <c r="BU876" t="str">
        <f t="shared" si="286"/>
        <v/>
      </c>
      <c r="BV876" t="str">
        <f t="shared" si="287"/>
        <v/>
      </c>
      <c r="BW876">
        <f t="shared" si="288"/>
        <v>1</v>
      </c>
      <c r="BX876">
        <f t="shared" si="289"/>
        <v>1</v>
      </c>
      <c r="BY876">
        <f t="shared" si="290"/>
        <v>1</v>
      </c>
      <c r="BZ876">
        <f t="shared" si="291"/>
        <v>1</v>
      </c>
      <c r="CA876">
        <f t="shared" si="292"/>
        <v>1</v>
      </c>
      <c r="CB876">
        <f t="shared" si="293"/>
        <v>1</v>
      </c>
    </row>
    <row r="877" spans="1:80" x14ac:dyDescent="0.35">
      <c r="A877">
        <v>5.1950630000000002</v>
      </c>
      <c r="B877">
        <v>2010</v>
      </c>
      <c r="C877">
        <v>84</v>
      </c>
      <c r="D877">
        <v>0</v>
      </c>
      <c r="E877">
        <v>1</v>
      </c>
      <c r="F877">
        <v>2</v>
      </c>
      <c r="G877">
        <v>1</v>
      </c>
      <c r="H877">
        <v>17123</v>
      </c>
      <c r="I877">
        <v>20</v>
      </c>
      <c r="J877">
        <v>2</v>
      </c>
      <c r="K877">
        <v>484149</v>
      </c>
      <c r="L877">
        <v>1</v>
      </c>
      <c r="M877">
        <v>1</v>
      </c>
      <c r="N877">
        <v>5</v>
      </c>
      <c r="O877">
        <v>41071</v>
      </c>
      <c r="P877">
        <v>388</v>
      </c>
      <c r="Q877">
        <v>51881</v>
      </c>
      <c r="R877">
        <v>5070</v>
      </c>
      <c r="S877">
        <v>5849</v>
      </c>
      <c r="T877">
        <v>42821</v>
      </c>
      <c r="U877">
        <v>5609</v>
      </c>
      <c r="V877">
        <v>40390</v>
      </c>
      <c r="W877">
        <v>99591</v>
      </c>
      <c r="X877">
        <v>1628</v>
      </c>
      <c r="Y877">
        <v>5990</v>
      </c>
      <c r="Z877">
        <v>5789</v>
      </c>
      <c r="AA877">
        <v>5853</v>
      </c>
      <c r="AB877">
        <v>4280</v>
      </c>
      <c r="AC877">
        <v>78079</v>
      </c>
      <c r="AD877">
        <v>3768</v>
      </c>
      <c r="AE877">
        <v>3722</v>
      </c>
      <c r="AF877">
        <v>66</v>
      </c>
      <c r="AG877">
        <v>9672</v>
      </c>
      <c r="AH877">
        <v>9390</v>
      </c>
      <c r="AI877">
        <v>8856</v>
      </c>
      <c r="AJ877">
        <v>8842</v>
      </c>
      <c r="AK877">
        <v>9604</v>
      </c>
      <c r="AL877">
        <v>9969</v>
      </c>
      <c r="AM877">
        <v>3607</v>
      </c>
      <c r="AN877">
        <v>46</v>
      </c>
      <c r="AO877">
        <v>41</v>
      </c>
      <c r="AP877">
        <v>8964</v>
      </c>
      <c r="AQ877">
        <v>8968</v>
      </c>
      <c r="AR877" t="s">
        <v>62</v>
      </c>
      <c r="AS877">
        <v>1</v>
      </c>
      <c r="AT877">
        <v>1</v>
      </c>
      <c r="AU877">
        <v>4</v>
      </c>
      <c r="AV877">
        <v>2</v>
      </c>
      <c r="AW877">
        <v>1</v>
      </c>
      <c r="AX877">
        <v>1</v>
      </c>
      <c r="AY877">
        <v>1</v>
      </c>
      <c r="AZ877">
        <v>2</v>
      </c>
      <c r="BA877">
        <v>4</v>
      </c>
      <c r="BB877">
        <v>4</v>
      </c>
      <c r="BC877">
        <v>4</v>
      </c>
      <c r="BD877">
        <v>4</v>
      </c>
      <c r="BE877">
        <v>4</v>
      </c>
      <c r="BF877">
        <v>4</v>
      </c>
      <c r="BG877">
        <v>-99</v>
      </c>
      <c r="BH877">
        <f t="shared" si="273"/>
        <v>1</v>
      </c>
      <c r="BI877" t="str">
        <f t="shared" si="274"/>
        <v/>
      </c>
      <c r="BJ877" t="str">
        <f t="shared" si="275"/>
        <v/>
      </c>
      <c r="BK877" t="str">
        <f t="shared" si="276"/>
        <v/>
      </c>
      <c r="BL877" t="str">
        <f t="shared" si="277"/>
        <v/>
      </c>
      <c r="BM877" t="str">
        <f t="shared" si="278"/>
        <v/>
      </c>
      <c r="BN877" t="str">
        <f t="shared" si="279"/>
        <v/>
      </c>
      <c r="BO877" t="str">
        <f t="shared" si="280"/>
        <v/>
      </c>
      <c r="BP877" t="str">
        <f t="shared" si="281"/>
        <v/>
      </c>
      <c r="BQ877" t="str">
        <f t="shared" si="282"/>
        <v/>
      </c>
      <c r="BR877" t="str">
        <f t="shared" si="283"/>
        <v/>
      </c>
      <c r="BS877" t="str">
        <f t="shared" si="284"/>
        <v/>
      </c>
      <c r="BT877" t="str">
        <f t="shared" si="285"/>
        <v/>
      </c>
      <c r="BU877" t="str">
        <f t="shared" si="286"/>
        <v/>
      </c>
      <c r="BV877" t="str">
        <f t="shared" si="287"/>
        <v/>
      </c>
      <c r="BW877">
        <f t="shared" si="288"/>
        <v>1</v>
      </c>
      <c r="BX877">
        <f t="shared" si="289"/>
        <v>1</v>
      </c>
      <c r="BY877">
        <f t="shared" si="290"/>
        <v>0</v>
      </c>
      <c r="BZ877">
        <f t="shared" si="291"/>
        <v>1</v>
      </c>
      <c r="CA877">
        <f t="shared" si="292"/>
        <v>1</v>
      </c>
      <c r="CB877">
        <f t="shared" si="293"/>
        <v>1</v>
      </c>
    </row>
    <row r="878" spans="1:80" x14ac:dyDescent="0.35">
      <c r="A878">
        <v>5.1950630000000002</v>
      </c>
      <c r="B878">
        <v>2010</v>
      </c>
      <c r="C878">
        <v>84</v>
      </c>
      <c r="D878">
        <v>0</v>
      </c>
      <c r="E878">
        <v>1</v>
      </c>
      <c r="F878">
        <v>3</v>
      </c>
      <c r="G878">
        <v>1</v>
      </c>
      <c r="H878">
        <v>27015</v>
      </c>
      <c r="I878">
        <v>10</v>
      </c>
      <c r="J878">
        <v>-9</v>
      </c>
      <c r="K878">
        <v>276759</v>
      </c>
      <c r="L878">
        <v>3</v>
      </c>
      <c r="M878">
        <v>3</v>
      </c>
      <c r="N878">
        <v>5</v>
      </c>
      <c r="O878">
        <v>7454</v>
      </c>
      <c r="P878">
        <v>99679</v>
      </c>
      <c r="Q878">
        <v>9971</v>
      </c>
      <c r="R878">
        <v>4281</v>
      </c>
      <c r="S878">
        <v>5118</v>
      </c>
      <c r="T878">
        <v>78551</v>
      </c>
      <c r="U878">
        <v>5185</v>
      </c>
      <c r="V878">
        <v>4239</v>
      </c>
      <c r="W878" t="s">
        <v>61</v>
      </c>
      <c r="X878" t="s">
        <v>61</v>
      </c>
      <c r="Y878" t="s">
        <v>61</v>
      </c>
      <c r="Z878" t="s">
        <v>61</v>
      </c>
      <c r="AA878" t="s">
        <v>61</v>
      </c>
      <c r="AB878" t="s">
        <v>61</v>
      </c>
      <c r="AC878" t="s">
        <v>61</v>
      </c>
      <c r="AD878">
        <v>3965</v>
      </c>
      <c r="AE878">
        <v>3572</v>
      </c>
      <c r="AF878">
        <v>3768</v>
      </c>
      <c r="AG878">
        <v>3712</v>
      </c>
      <c r="AH878">
        <v>3735</v>
      </c>
      <c r="AI878">
        <v>3921</v>
      </c>
      <c r="AJ878">
        <v>3542</v>
      </c>
      <c r="AK878">
        <v>3961</v>
      </c>
      <c r="AL878">
        <v>8968</v>
      </c>
      <c r="AM878">
        <v>3963</v>
      </c>
      <c r="AN878">
        <v>9920</v>
      </c>
      <c r="AO878">
        <v>9904</v>
      </c>
      <c r="AP878">
        <v>9905</v>
      </c>
      <c r="AQ878">
        <v>9907</v>
      </c>
      <c r="AR878">
        <v>3790</v>
      </c>
      <c r="AS878">
        <v>0</v>
      </c>
      <c r="AT878">
        <v>0</v>
      </c>
      <c r="AU878">
        <v>2</v>
      </c>
      <c r="AV878">
        <v>5</v>
      </c>
      <c r="AW878">
        <v>5</v>
      </c>
      <c r="AX878">
        <v>0</v>
      </c>
      <c r="AY878">
        <v>7</v>
      </c>
      <c r="AZ878">
        <v>7</v>
      </c>
      <c r="BA878">
        <v>7</v>
      </c>
      <c r="BB878">
        <v>7</v>
      </c>
      <c r="BC878">
        <v>3</v>
      </c>
      <c r="BD878">
        <v>3</v>
      </c>
      <c r="BE878">
        <v>3</v>
      </c>
      <c r="BF878">
        <v>3</v>
      </c>
      <c r="BG878">
        <v>7</v>
      </c>
      <c r="BH878" t="str">
        <f t="shared" si="273"/>
        <v/>
      </c>
      <c r="BI878" t="str">
        <f t="shared" si="274"/>
        <v/>
      </c>
      <c r="BJ878">
        <f t="shared" si="275"/>
        <v>2</v>
      </c>
      <c r="BK878" t="str">
        <f t="shared" si="276"/>
        <v/>
      </c>
      <c r="BL878" t="str">
        <f t="shared" si="277"/>
        <v/>
      </c>
      <c r="BM878" t="str">
        <f t="shared" si="278"/>
        <v/>
      </c>
      <c r="BN878" t="str">
        <f t="shared" si="279"/>
        <v/>
      </c>
      <c r="BO878" t="str">
        <f t="shared" si="280"/>
        <v/>
      </c>
      <c r="BP878" t="str">
        <f t="shared" si="281"/>
        <v/>
      </c>
      <c r="BQ878" t="str">
        <f t="shared" si="282"/>
        <v/>
      </c>
      <c r="BR878" t="str">
        <f t="shared" si="283"/>
        <v/>
      </c>
      <c r="BS878" t="str">
        <f t="shared" si="284"/>
        <v/>
      </c>
      <c r="BT878" t="str">
        <f t="shared" si="285"/>
        <v/>
      </c>
      <c r="BU878" t="str">
        <f t="shared" si="286"/>
        <v/>
      </c>
      <c r="BV878" t="str">
        <f t="shared" si="287"/>
        <v/>
      </c>
      <c r="BW878">
        <f t="shared" si="288"/>
        <v>2</v>
      </c>
      <c r="BX878">
        <f t="shared" si="289"/>
        <v>0</v>
      </c>
      <c r="BY878">
        <f t="shared" si="290"/>
        <v>1</v>
      </c>
      <c r="BZ878">
        <f t="shared" si="291"/>
        <v>0</v>
      </c>
      <c r="CA878">
        <f t="shared" si="292"/>
        <v>0</v>
      </c>
      <c r="CB878">
        <f t="shared" si="293"/>
        <v>0</v>
      </c>
    </row>
    <row r="879" spans="1:80" x14ac:dyDescent="0.35">
      <c r="A879">
        <v>4.6257744000000001</v>
      </c>
      <c r="B879">
        <v>2010</v>
      </c>
      <c r="C879">
        <v>84</v>
      </c>
      <c r="D879">
        <v>0</v>
      </c>
      <c r="E879">
        <v>1</v>
      </c>
      <c r="F879">
        <v>2</v>
      </c>
      <c r="G879">
        <v>0</v>
      </c>
      <c r="H879">
        <v>35008</v>
      </c>
      <c r="I879">
        <v>10</v>
      </c>
      <c r="J879">
        <v>3</v>
      </c>
      <c r="K879">
        <v>83835</v>
      </c>
      <c r="L879">
        <v>1</v>
      </c>
      <c r="M879">
        <v>3</v>
      </c>
      <c r="N879">
        <v>6</v>
      </c>
      <c r="O879">
        <v>389</v>
      </c>
      <c r="P879">
        <v>42291</v>
      </c>
      <c r="Q879">
        <v>51881</v>
      </c>
      <c r="R879">
        <v>78551</v>
      </c>
      <c r="S879">
        <v>41071</v>
      </c>
      <c r="T879">
        <v>34830</v>
      </c>
      <c r="U879">
        <v>4254</v>
      </c>
      <c r="V879">
        <v>99591</v>
      </c>
      <c r="W879">
        <v>78039</v>
      </c>
      <c r="X879" t="s">
        <v>61</v>
      </c>
      <c r="Y879" t="s">
        <v>61</v>
      </c>
      <c r="Z879" t="s">
        <v>61</v>
      </c>
      <c r="AA879" t="s">
        <v>61</v>
      </c>
      <c r="AB879" t="s">
        <v>61</v>
      </c>
      <c r="AC879" t="s">
        <v>61</v>
      </c>
      <c r="AD879">
        <v>3768</v>
      </c>
      <c r="AE879">
        <v>3723</v>
      </c>
      <c r="AF879">
        <v>8853</v>
      </c>
      <c r="AG879">
        <v>8856</v>
      </c>
      <c r="AH879">
        <v>8848</v>
      </c>
      <c r="AI879">
        <v>9672</v>
      </c>
      <c r="AJ879" t="s">
        <v>62</v>
      </c>
      <c r="AK879" t="s">
        <v>62</v>
      </c>
      <c r="AL879" t="s">
        <v>62</v>
      </c>
      <c r="AM879" t="s">
        <v>62</v>
      </c>
      <c r="AN879" t="s">
        <v>62</v>
      </c>
      <c r="AO879" t="s">
        <v>62</v>
      </c>
      <c r="AP879" t="s">
        <v>62</v>
      </c>
      <c r="AQ879" t="s">
        <v>62</v>
      </c>
      <c r="AR879" t="s">
        <v>62</v>
      </c>
      <c r="AS879">
        <v>2</v>
      </c>
      <c r="AT879">
        <v>2</v>
      </c>
      <c r="AU879">
        <v>2</v>
      </c>
      <c r="AV879">
        <v>2</v>
      </c>
      <c r="AW879">
        <v>2</v>
      </c>
      <c r="AX879">
        <v>0</v>
      </c>
      <c r="AY879">
        <v>-99</v>
      </c>
      <c r="AZ879">
        <v>-99</v>
      </c>
      <c r="BA879">
        <v>-99</v>
      </c>
      <c r="BB879">
        <v>-99</v>
      </c>
      <c r="BC879">
        <v>-99</v>
      </c>
      <c r="BD879">
        <v>-99</v>
      </c>
      <c r="BE879">
        <v>-99</v>
      </c>
      <c r="BF879">
        <v>-99</v>
      </c>
      <c r="BG879">
        <v>-99</v>
      </c>
      <c r="BH879">
        <f t="shared" si="273"/>
        <v>2</v>
      </c>
      <c r="BI879" t="str">
        <f t="shared" si="274"/>
        <v/>
      </c>
      <c r="BJ879" t="str">
        <f t="shared" si="275"/>
        <v/>
      </c>
      <c r="BK879" t="str">
        <f t="shared" si="276"/>
        <v/>
      </c>
      <c r="BL879" t="str">
        <f t="shared" si="277"/>
        <v/>
      </c>
      <c r="BM879" t="str">
        <f t="shared" si="278"/>
        <v/>
      </c>
      <c r="BN879" t="str">
        <f t="shared" si="279"/>
        <v/>
      </c>
      <c r="BO879" t="str">
        <f t="shared" si="280"/>
        <v/>
      </c>
      <c r="BP879" t="str">
        <f t="shared" si="281"/>
        <v/>
      </c>
      <c r="BQ879" t="str">
        <f t="shared" si="282"/>
        <v/>
      </c>
      <c r="BR879" t="str">
        <f t="shared" si="283"/>
        <v/>
      </c>
      <c r="BS879" t="str">
        <f t="shared" si="284"/>
        <v/>
      </c>
      <c r="BT879" t="str">
        <f t="shared" si="285"/>
        <v/>
      </c>
      <c r="BU879" t="str">
        <f t="shared" si="286"/>
        <v/>
      </c>
      <c r="BV879" t="str">
        <f t="shared" si="287"/>
        <v/>
      </c>
      <c r="BW879">
        <f t="shared" si="288"/>
        <v>2</v>
      </c>
      <c r="BX879">
        <f t="shared" si="289"/>
        <v>0</v>
      </c>
      <c r="BY879">
        <f t="shared" si="290"/>
        <v>1</v>
      </c>
      <c r="BZ879">
        <f t="shared" si="291"/>
        <v>1</v>
      </c>
      <c r="CA879">
        <f t="shared" si="292"/>
        <v>1</v>
      </c>
      <c r="CB879">
        <f t="shared" si="293"/>
        <v>0</v>
      </c>
    </row>
    <row r="880" spans="1:80" x14ac:dyDescent="0.35">
      <c r="A880">
        <v>5.4700958999999996</v>
      </c>
      <c r="B880">
        <v>2010</v>
      </c>
      <c r="C880">
        <v>84</v>
      </c>
      <c r="D880">
        <v>0</v>
      </c>
      <c r="E880">
        <v>1</v>
      </c>
      <c r="F880">
        <v>3</v>
      </c>
      <c r="G880">
        <v>0</v>
      </c>
      <c r="H880">
        <v>36188</v>
      </c>
      <c r="I880">
        <v>12</v>
      </c>
      <c r="J880">
        <v>1</v>
      </c>
      <c r="K880">
        <v>229812</v>
      </c>
      <c r="L880">
        <v>4</v>
      </c>
      <c r="M880">
        <v>2</v>
      </c>
      <c r="N880">
        <v>6</v>
      </c>
      <c r="O880">
        <v>41071</v>
      </c>
      <c r="P880">
        <v>41071</v>
      </c>
      <c r="Q880" t="s">
        <v>96</v>
      </c>
      <c r="R880">
        <v>41401</v>
      </c>
      <c r="S880">
        <v>4019</v>
      </c>
      <c r="T880">
        <v>25000</v>
      </c>
      <c r="U880">
        <v>2749</v>
      </c>
      <c r="V880">
        <v>2724</v>
      </c>
      <c r="W880">
        <v>27801</v>
      </c>
      <c r="X880" t="s">
        <v>61</v>
      </c>
      <c r="Y880" t="s">
        <v>61</v>
      </c>
      <c r="Z880" t="s">
        <v>61</v>
      </c>
      <c r="AA880" t="s">
        <v>61</v>
      </c>
      <c r="AB880" t="s">
        <v>61</v>
      </c>
      <c r="AC880" t="s">
        <v>61</v>
      </c>
      <c r="AD880">
        <v>3768</v>
      </c>
      <c r="AE880">
        <v>3722</v>
      </c>
      <c r="AF880">
        <v>66</v>
      </c>
      <c r="AG880">
        <v>3607</v>
      </c>
      <c r="AH880">
        <v>3606</v>
      </c>
      <c r="AI880">
        <v>8856</v>
      </c>
      <c r="AJ880">
        <v>8856</v>
      </c>
      <c r="AK880">
        <v>8856</v>
      </c>
      <c r="AL880">
        <v>8853</v>
      </c>
      <c r="AM880">
        <v>48</v>
      </c>
      <c r="AN880">
        <v>43</v>
      </c>
      <c r="AO880" t="s">
        <v>62</v>
      </c>
      <c r="AP880" t="s">
        <v>62</v>
      </c>
      <c r="AQ880" t="s">
        <v>62</v>
      </c>
      <c r="AR880" t="s">
        <v>62</v>
      </c>
      <c r="AS880">
        <v>2</v>
      </c>
      <c r="AT880">
        <v>0</v>
      </c>
      <c r="AU880">
        <v>0</v>
      </c>
      <c r="AV880">
        <v>2</v>
      </c>
      <c r="AW880">
        <v>2</v>
      </c>
      <c r="AX880">
        <v>0</v>
      </c>
      <c r="AY880">
        <v>0</v>
      </c>
      <c r="AZ880">
        <v>2</v>
      </c>
      <c r="BA880">
        <v>0</v>
      </c>
      <c r="BB880">
        <v>2</v>
      </c>
      <c r="BC880">
        <v>2</v>
      </c>
      <c r="BD880">
        <v>-99</v>
      </c>
      <c r="BE880">
        <v>-99</v>
      </c>
      <c r="BF880">
        <v>-99</v>
      </c>
      <c r="BG880">
        <v>-99</v>
      </c>
      <c r="BH880">
        <f t="shared" si="273"/>
        <v>2</v>
      </c>
      <c r="BI880" t="str">
        <f t="shared" si="274"/>
        <v/>
      </c>
      <c r="BJ880" t="str">
        <f t="shared" si="275"/>
        <v/>
      </c>
      <c r="BK880" t="str">
        <f t="shared" si="276"/>
        <v/>
      </c>
      <c r="BL880" t="str">
        <f t="shared" si="277"/>
        <v/>
      </c>
      <c r="BM880" t="str">
        <f t="shared" si="278"/>
        <v/>
      </c>
      <c r="BN880" t="str">
        <f t="shared" si="279"/>
        <v/>
      </c>
      <c r="BO880" t="str">
        <f t="shared" si="280"/>
        <v/>
      </c>
      <c r="BP880" t="str">
        <f t="shared" si="281"/>
        <v/>
      </c>
      <c r="BQ880" t="str">
        <f t="shared" si="282"/>
        <v/>
      </c>
      <c r="BR880" t="str">
        <f t="shared" si="283"/>
        <v/>
      </c>
      <c r="BS880" t="str">
        <f t="shared" si="284"/>
        <v/>
      </c>
      <c r="BT880" t="str">
        <f t="shared" si="285"/>
        <v/>
      </c>
      <c r="BU880" t="str">
        <f t="shared" si="286"/>
        <v/>
      </c>
      <c r="BV880" t="str">
        <f t="shared" si="287"/>
        <v/>
      </c>
      <c r="BW880">
        <f t="shared" si="288"/>
        <v>2</v>
      </c>
      <c r="BX880">
        <f t="shared" si="289"/>
        <v>1</v>
      </c>
      <c r="BY880">
        <f t="shared" si="290"/>
        <v>0</v>
      </c>
      <c r="BZ880">
        <f t="shared" si="291"/>
        <v>2</v>
      </c>
      <c r="CA880">
        <f t="shared" si="292"/>
        <v>2</v>
      </c>
      <c r="CB880">
        <f t="shared" si="293"/>
        <v>0</v>
      </c>
    </row>
    <row r="881" spans="1:80" x14ac:dyDescent="0.35">
      <c r="A881">
        <v>5.4700958999999996</v>
      </c>
      <c r="B881">
        <v>2010</v>
      </c>
      <c r="C881">
        <v>84</v>
      </c>
      <c r="D881">
        <v>0</v>
      </c>
      <c r="E881">
        <v>1</v>
      </c>
      <c r="F881">
        <v>3</v>
      </c>
      <c r="G881">
        <v>0</v>
      </c>
      <c r="H881">
        <v>36188</v>
      </c>
      <c r="I881">
        <v>6</v>
      </c>
      <c r="J881">
        <v>1</v>
      </c>
      <c r="K881">
        <v>171070</v>
      </c>
      <c r="L881">
        <v>4</v>
      </c>
      <c r="M881">
        <v>1</v>
      </c>
      <c r="N881">
        <v>1</v>
      </c>
      <c r="O881">
        <v>4280</v>
      </c>
      <c r="P881">
        <v>389</v>
      </c>
      <c r="Q881">
        <v>5185</v>
      </c>
      <c r="R881">
        <v>99591</v>
      </c>
      <c r="S881">
        <v>2867</v>
      </c>
      <c r="T881">
        <v>2762</v>
      </c>
      <c r="U881" t="s">
        <v>70</v>
      </c>
      <c r="V881">
        <v>9980</v>
      </c>
      <c r="W881">
        <v>5849</v>
      </c>
      <c r="X881">
        <v>5849</v>
      </c>
      <c r="Y881">
        <v>99672</v>
      </c>
      <c r="Z881">
        <v>4148</v>
      </c>
      <c r="AA881">
        <v>41400</v>
      </c>
      <c r="AB881">
        <v>2720</v>
      </c>
      <c r="AC881">
        <v>25000</v>
      </c>
      <c r="AD881">
        <v>3766</v>
      </c>
      <c r="AE881">
        <v>3768</v>
      </c>
      <c r="AF881">
        <v>66</v>
      </c>
      <c r="AG881">
        <v>3711</v>
      </c>
      <c r="AH881">
        <v>3611</v>
      </c>
      <c r="AI881">
        <v>3403</v>
      </c>
      <c r="AJ881">
        <v>3403</v>
      </c>
      <c r="AK881">
        <v>9906</v>
      </c>
      <c r="AL881">
        <v>3723</v>
      </c>
      <c r="AM881">
        <v>3607</v>
      </c>
      <c r="AN881">
        <v>8856</v>
      </c>
      <c r="AO881">
        <v>46</v>
      </c>
      <c r="AP881">
        <v>41</v>
      </c>
      <c r="AQ881">
        <v>9904</v>
      </c>
      <c r="AR881">
        <v>9905</v>
      </c>
      <c r="AS881">
        <v>6</v>
      </c>
      <c r="AT881">
        <v>2</v>
      </c>
      <c r="AU881">
        <v>2</v>
      </c>
      <c r="AV881">
        <v>6</v>
      </c>
      <c r="AW881">
        <v>6</v>
      </c>
      <c r="AX881">
        <v>9</v>
      </c>
      <c r="AY881">
        <v>9</v>
      </c>
      <c r="AZ881">
        <v>6</v>
      </c>
      <c r="BA881">
        <v>2</v>
      </c>
      <c r="BB881">
        <v>2</v>
      </c>
      <c r="BC881">
        <v>2</v>
      </c>
      <c r="BD881">
        <v>2</v>
      </c>
      <c r="BE881">
        <v>2</v>
      </c>
      <c r="BF881">
        <v>6</v>
      </c>
      <c r="BG881">
        <v>6</v>
      </c>
      <c r="BH881" t="str">
        <f t="shared" si="273"/>
        <v/>
      </c>
      <c r="BI881">
        <f t="shared" si="274"/>
        <v>2</v>
      </c>
      <c r="BJ881" t="str">
        <f t="shared" si="275"/>
        <v/>
      </c>
      <c r="BK881" t="str">
        <f t="shared" si="276"/>
        <v/>
      </c>
      <c r="BL881" t="str">
        <f t="shared" si="277"/>
        <v/>
      </c>
      <c r="BM881" t="str">
        <f t="shared" si="278"/>
        <v/>
      </c>
      <c r="BN881" t="str">
        <f t="shared" si="279"/>
        <v/>
      </c>
      <c r="BO881" t="str">
        <f t="shared" si="280"/>
        <v/>
      </c>
      <c r="BP881" t="str">
        <f t="shared" si="281"/>
        <v/>
      </c>
      <c r="BQ881" t="str">
        <f t="shared" si="282"/>
        <v/>
      </c>
      <c r="BR881" t="str">
        <f t="shared" si="283"/>
        <v/>
      </c>
      <c r="BS881" t="str">
        <f t="shared" si="284"/>
        <v/>
      </c>
      <c r="BT881" t="str">
        <f t="shared" si="285"/>
        <v/>
      </c>
      <c r="BU881" t="str">
        <f t="shared" si="286"/>
        <v/>
      </c>
      <c r="BV881" t="str">
        <f t="shared" si="287"/>
        <v/>
      </c>
      <c r="BW881">
        <f t="shared" si="288"/>
        <v>2</v>
      </c>
      <c r="BX881">
        <f t="shared" si="289"/>
        <v>1</v>
      </c>
      <c r="BY881">
        <f t="shared" si="290"/>
        <v>0</v>
      </c>
      <c r="BZ881">
        <f t="shared" si="291"/>
        <v>0</v>
      </c>
      <c r="CA881">
        <f t="shared" si="292"/>
        <v>0</v>
      </c>
      <c r="CB881">
        <f t="shared" si="293"/>
        <v>1</v>
      </c>
    </row>
    <row r="882" spans="1:80" x14ac:dyDescent="0.35">
      <c r="A882">
        <v>5.3693093999999997</v>
      </c>
      <c r="B882">
        <v>2010</v>
      </c>
      <c r="C882">
        <v>84</v>
      </c>
      <c r="D882">
        <v>0</v>
      </c>
      <c r="E882">
        <v>1</v>
      </c>
      <c r="F882">
        <v>1</v>
      </c>
      <c r="G882">
        <v>1</v>
      </c>
      <c r="H882">
        <v>47045</v>
      </c>
      <c r="I882">
        <v>5</v>
      </c>
      <c r="J882">
        <v>1</v>
      </c>
      <c r="K882">
        <v>101881</v>
      </c>
      <c r="L882">
        <v>3</v>
      </c>
      <c r="M882">
        <v>2</v>
      </c>
      <c r="N882">
        <v>5</v>
      </c>
      <c r="O882">
        <v>41071</v>
      </c>
      <c r="P882">
        <v>25040</v>
      </c>
      <c r="Q882" t="s">
        <v>59</v>
      </c>
      <c r="R882">
        <v>4280</v>
      </c>
      <c r="S882">
        <v>41401</v>
      </c>
      <c r="T882">
        <v>41404</v>
      </c>
      <c r="U882">
        <v>44381</v>
      </c>
      <c r="V882">
        <v>4168</v>
      </c>
      <c r="W882">
        <v>25050</v>
      </c>
      <c r="X882">
        <v>4142</v>
      </c>
      <c r="Y882">
        <v>36201</v>
      </c>
      <c r="Z882">
        <v>5853</v>
      </c>
      <c r="AA882">
        <v>42832</v>
      </c>
      <c r="AB882">
        <v>25070</v>
      </c>
      <c r="AC882">
        <v>41402</v>
      </c>
      <c r="AD882">
        <v>3768</v>
      </c>
      <c r="AE882">
        <v>66</v>
      </c>
      <c r="AF882">
        <v>8842</v>
      </c>
      <c r="AG882">
        <v>3607</v>
      </c>
      <c r="AH882">
        <v>41</v>
      </c>
      <c r="AI882">
        <v>8856</v>
      </c>
      <c r="AJ882">
        <v>46</v>
      </c>
      <c r="AK882">
        <v>3722</v>
      </c>
      <c r="AL882" t="s">
        <v>62</v>
      </c>
      <c r="AM882" t="s">
        <v>62</v>
      </c>
      <c r="AN882" t="s">
        <v>62</v>
      </c>
      <c r="AO882" t="s">
        <v>62</v>
      </c>
      <c r="AP882" t="s">
        <v>62</v>
      </c>
      <c r="AQ882" t="s">
        <v>62</v>
      </c>
      <c r="AR882" t="s">
        <v>62</v>
      </c>
      <c r="AS882">
        <v>3</v>
      </c>
      <c r="AT882">
        <v>3</v>
      </c>
      <c r="AU882">
        <v>2</v>
      </c>
      <c r="AV882">
        <v>3</v>
      </c>
      <c r="AW882">
        <v>3</v>
      </c>
      <c r="AX882">
        <v>2</v>
      </c>
      <c r="AY882">
        <v>3</v>
      </c>
      <c r="AZ882">
        <v>2</v>
      </c>
      <c r="BA882">
        <v>-99</v>
      </c>
      <c r="BB882">
        <v>-99</v>
      </c>
      <c r="BC882">
        <v>-99</v>
      </c>
      <c r="BD882">
        <v>-99</v>
      </c>
      <c r="BE882">
        <v>-99</v>
      </c>
      <c r="BF882">
        <v>-99</v>
      </c>
      <c r="BG882">
        <v>-99</v>
      </c>
      <c r="BH882">
        <f t="shared" si="273"/>
        <v>3</v>
      </c>
      <c r="BI882" t="str">
        <f t="shared" si="274"/>
        <v/>
      </c>
      <c r="BJ882" t="str">
        <f t="shared" si="275"/>
        <v/>
      </c>
      <c r="BK882" t="str">
        <f t="shared" si="276"/>
        <v/>
      </c>
      <c r="BL882" t="str">
        <f t="shared" si="277"/>
        <v/>
      </c>
      <c r="BM882" t="str">
        <f t="shared" si="278"/>
        <v/>
      </c>
      <c r="BN882" t="str">
        <f t="shared" si="279"/>
        <v/>
      </c>
      <c r="BO882" t="str">
        <f t="shared" si="280"/>
        <v/>
      </c>
      <c r="BP882" t="str">
        <f t="shared" si="281"/>
        <v/>
      </c>
      <c r="BQ882" t="str">
        <f t="shared" si="282"/>
        <v/>
      </c>
      <c r="BR882" t="str">
        <f t="shared" si="283"/>
        <v/>
      </c>
      <c r="BS882" t="str">
        <f t="shared" si="284"/>
        <v/>
      </c>
      <c r="BT882" t="str">
        <f t="shared" si="285"/>
        <v/>
      </c>
      <c r="BU882" t="str">
        <f t="shared" si="286"/>
        <v/>
      </c>
      <c r="BV882" t="str">
        <f t="shared" si="287"/>
        <v/>
      </c>
      <c r="BW882">
        <f t="shared" si="288"/>
        <v>3</v>
      </c>
      <c r="BX882">
        <f t="shared" si="289"/>
        <v>1</v>
      </c>
      <c r="BY882">
        <f t="shared" si="290"/>
        <v>0</v>
      </c>
      <c r="BZ882">
        <f t="shared" si="291"/>
        <v>1</v>
      </c>
      <c r="CA882">
        <f t="shared" si="292"/>
        <v>1</v>
      </c>
      <c r="CB882">
        <f t="shared" si="293"/>
        <v>1</v>
      </c>
    </row>
    <row r="883" spans="1:80" x14ac:dyDescent="0.35">
      <c r="A883">
        <v>5.0051680999999997</v>
      </c>
      <c r="B883">
        <v>2010</v>
      </c>
      <c r="C883">
        <v>84</v>
      </c>
      <c r="D883">
        <v>0</v>
      </c>
      <c r="E883">
        <v>1</v>
      </c>
      <c r="F883">
        <v>-9</v>
      </c>
      <c r="G883">
        <v>1</v>
      </c>
      <c r="H883">
        <v>54046</v>
      </c>
      <c r="I883">
        <v>13</v>
      </c>
      <c r="J883">
        <v>-9</v>
      </c>
      <c r="K883">
        <v>147138</v>
      </c>
      <c r="L883">
        <v>1</v>
      </c>
      <c r="M883">
        <v>2</v>
      </c>
      <c r="N883">
        <v>5</v>
      </c>
      <c r="O883">
        <v>41401</v>
      </c>
      <c r="P883">
        <v>4111</v>
      </c>
      <c r="Q883">
        <v>42971</v>
      </c>
      <c r="R883">
        <v>2724</v>
      </c>
      <c r="S883">
        <v>4019</v>
      </c>
      <c r="T883">
        <v>2875</v>
      </c>
      <c r="U883">
        <v>32723</v>
      </c>
      <c r="V883">
        <v>27800</v>
      </c>
      <c r="W883">
        <v>3659</v>
      </c>
      <c r="X883">
        <v>45829</v>
      </c>
      <c r="Y883" t="s">
        <v>69</v>
      </c>
      <c r="Z883" t="s">
        <v>83</v>
      </c>
      <c r="AA883" t="s">
        <v>131</v>
      </c>
      <c r="AB883" t="s">
        <v>61</v>
      </c>
      <c r="AC883" t="s">
        <v>61</v>
      </c>
      <c r="AD883">
        <v>3768</v>
      </c>
      <c r="AE883">
        <v>8856</v>
      </c>
      <c r="AF883">
        <v>66</v>
      </c>
      <c r="AG883">
        <v>3607</v>
      </c>
      <c r="AH883">
        <v>46</v>
      </c>
      <c r="AI883">
        <v>41</v>
      </c>
      <c r="AJ883" t="s">
        <v>62</v>
      </c>
      <c r="AK883" t="s">
        <v>62</v>
      </c>
      <c r="AL883" t="s">
        <v>62</v>
      </c>
      <c r="AM883" t="s">
        <v>62</v>
      </c>
      <c r="AN883" t="s">
        <v>62</v>
      </c>
      <c r="AO883" t="s">
        <v>62</v>
      </c>
      <c r="AP883" t="s">
        <v>62</v>
      </c>
      <c r="AQ883" t="s">
        <v>62</v>
      </c>
      <c r="AR883" t="s">
        <v>62</v>
      </c>
      <c r="AS883">
        <v>4</v>
      </c>
      <c r="AT883">
        <v>1</v>
      </c>
      <c r="AU883">
        <v>4</v>
      </c>
      <c r="AV883">
        <v>4</v>
      </c>
      <c r="AW883">
        <v>4</v>
      </c>
      <c r="AX883">
        <v>4</v>
      </c>
      <c r="AY883">
        <v>-99</v>
      </c>
      <c r="AZ883">
        <v>-99</v>
      </c>
      <c r="BA883">
        <v>-99</v>
      </c>
      <c r="BB883">
        <v>-99</v>
      </c>
      <c r="BC883">
        <v>-99</v>
      </c>
      <c r="BD883">
        <v>-99</v>
      </c>
      <c r="BE883">
        <v>-99</v>
      </c>
      <c r="BF883">
        <v>-99</v>
      </c>
      <c r="BG883">
        <v>-99</v>
      </c>
      <c r="BH883">
        <f t="shared" si="273"/>
        <v>4</v>
      </c>
      <c r="BI883" t="str">
        <f t="shared" si="274"/>
        <v/>
      </c>
      <c r="BJ883" t="str">
        <f t="shared" si="275"/>
        <v/>
      </c>
      <c r="BK883" t="str">
        <f t="shared" si="276"/>
        <v/>
      </c>
      <c r="BL883" t="str">
        <f t="shared" si="277"/>
        <v/>
      </c>
      <c r="BM883" t="str">
        <f t="shared" si="278"/>
        <v/>
      </c>
      <c r="BN883" t="str">
        <f t="shared" si="279"/>
        <v/>
      </c>
      <c r="BO883" t="str">
        <f t="shared" si="280"/>
        <v/>
      </c>
      <c r="BP883" t="str">
        <f t="shared" si="281"/>
        <v/>
      </c>
      <c r="BQ883" t="str">
        <f t="shared" si="282"/>
        <v/>
      </c>
      <c r="BR883" t="str">
        <f t="shared" si="283"/>
        <v/>
      </c>
      <c r="BS883" t="str">
        <f t="shared" si="284"/>
        <v/>
      </c>
      <c r="BT883" t="str">
        <f t="shared" si="285"/>
        <v/>
      </c>
      <c r="BU883" t="str">
        <f t="shared" si="286"/>
        <v/>
      </c>
      <c r="BV883" t="str">
        <f t="shared" si="287"/>
        <v/>
      </c>
      <c r="BW883">
        <f t="shared" si="288"/>
        <v>4</v>
      </c>
      <c r="BX883">
        <f t="shared" si="289"/>
        <v>1</v>
      </c>
      <c r="BY883">
        <f t="shared" si="290"/>
        <v>0</v>
      </c>
      <c r="BZ883">
        <f t="shared" si="291"/>
        <v>0</v>
      </c>
      <c r="CA883">
        <f t="shared" si="292"/>
        <v>0</v>
      </c>
      <c r="CB883">
        <f t="shared" si="293"/>
        <v>0</v>
      </c>
    </row>
    <row r="884" spans="1:80" x14ac:dyDescent="0.35">
      <c r="A884">
        <v>4.9331503999999997</v>
      </c>
      <c r="B884">
        <v>2011</v>
      </c>
      <c r="C884">
        <v>84</v>
      </c>
      <c r="D884">
        <v>0</v>
      </c>
      <c r="E884">
        <v>1</v>
      </c>
      <c r="F884">
        <v>-9</v>
      </c>
      <c r="G884">
        <v>0</v>
      </c>
      <c r="H884">
        <v>12340</v>
      </c>
      <c r="I884">
        <v>15</v>
      </c>
      <c r="J884">
        <v>3</v>
      </c>
      <c r="K884">
        <v>429423</v>
      </c>
      <c r="L884">
        <v>2</v>
      </c>
      <c r="M884">
        <v>1</v>
      </c>
      <c r="N884">
        <v>6</v>
      </c>
      <c r="O884">
        <v>41071</v>
      </c>
      <c r="P884">
        <v>42823</v>
      </c>
      <c r="Q884">
        <v>41401</v>
      </c>
      <c r="R884">
        <v>4280</v>
      </c>
      <c r="S884">
        <v>40390</v>
      </c>
      <c r="T884">
        <v>5854</v>
      </c>
      <c r="U884">
        <v>99859</v>
      </c>
      <c r="V884">
        <v>6822</v>
      </c>
      <c r="W884">
        <v>4148</v>
      </c>
      <c r="X884">
        <v>4111</v>
      </c>
      <c r="Y884">
        <v>3320</v>
      </c>
      <c r="Z884">
        <v>4112</v>
      </c>
      <c r="AA884">
        <v>412</v>
      </c>
      <c r="AB884">
        <v>2724</v>
      </c>
      <c r="AC884">
        <v>28521</v>
      </c>
      <c r="AD884">
        <v>3607</v>
      </c>
      <c r="AE884">
        <v>3768</v>
      </c>
      <c r="AF884">
        <v>8856</v>
      </c>
      <c r="AG884">
        <v>8856</v>
      </c>
      <c r="AH884">
        <v>66</v>
      </c>
      <c r="AI884">
        <v>46</v>
      </c>
      <c r="AJ884" t="s">
        <v>62</v>
      </c>
      <c r="AK884" t="s">
        <v>62</v>
      </c>
      <c r="AL884" t="s">
        <v>62</v>
      </c>
      <c r="AM884" t="s">
        <v>62</v>
      </c>
      <c r="AN884" t="s">
        <v>62</v>
      </c>
      <c r="AO884" t="s">
        <v>62</v>
      </c>
      <c r="AP884" t="s">
        <v>62</v>
      </c>
      <c r="AQ884" t="s">
        <v>62</v>
      </c>
      <c r="AR884" t="s">
        <v>62</v>
      </c>
      <c r="AS884">
        <v>5</v>
      </c>
      <c r="AT884">
        <v>5</v>
      </c>
      <c r="AU884">
        <v>5</v>
      </c>
      <c r="AV884">
        <v>0</v>
      </c>
      <c r="AW884">
        <v>5</v>
      </c>
      <c r="AX884">
        <v>5</v>
      </c>
      <c r="AY884">
        <v>-99</v>
      </c>
      <c r="AZ884">
        <v>-99</v>
      </c>
      <c r="BA884">
        <v>-99</v>
      </c>
      <c r="BB884">
        <v>-99</v>
      </c>
      <c r="BC884">
        <v>-99</v>
      </c>
      <c r="BD884">
        <v>-99</v>
      </c>
      <c r="BE884">
        <v>-99</v>
      </c>
      <c r="BF884">
        <v>-99</v>
      </c>
      <c r="BG884">
        <v>-99</v>
      </c>
      <c r="BH884" t="str">
        <f t="shared" si="273"/>
        <v/>
      </c>
      <c r="BI884">
        <f t="shared" si="274"/>
        <v>5</v>
      </c>
      <c r="BJ884" t="str">
        <f t="shared" si="275"/>
        <v/>
      </c>
      <c r="BK884" t="str">
        <f t="shared" si="276"/>
        <v/>
      </c>
      <c r="BL884" t="str">
        <f t="shared" si="277"/>
        <v/>
      </c>
      <c r="BM884" t="str">
        <f t="shared" si="278"/>
        <v/>
      </c>
      <c r="BN884" t="str">
        <f t="shared" si="279"/>
        <v/>
      </c>
      <c r="BO884" t="str">
        <f t="shared" si="280"/>
        <v/>
      </c>
      <c r="BP884" t="str">
        <f t="shared" si="281"/>
        <v/>
      </c>
      <c r="BQ884" t="str">
        <f t="shared" si="282"/>
        <v/>
      </c>
      <c r="BR884" t="str">
        <f t="shared" si="283"/>
        <v/>
      </c>
      <c r="BS884" t="str">
        <f t="shared" si="284"/>
        <v/>
      </c>
      <c r="BT884" t="str">
        <f t="shared" si="285"/>
        <v/>
      </c>
      <c r="BU884" t="str">
        <f t="shared" si="286"/>
        <v/>
      </c>
      <c r="BV884" t="str">
        <f t="shared" si="287"/>
        <v/>
      </c>
      <c r="BW884">
        <f t="shared" si="288"/>
        <v>5</v>
      </c>
      <c r="BX884">
        <f t="shared" si="289"/>
        <v>1</v>
      </c>
      <c r="BY884">
        <f t="shared" si="290"/>
        <v>0</v>
      </c>
      <c r="BZ884">
        <f t="shared" si="291"/>
        <v>1</v>
      </c>
      <c r="CA884">
        <f t="shared" si="292"/>
        <v>1</v>
      </c>
      <c r="CB884">
        <f t="shared" si="293"/>
        <v>1</v>
      </c>
    </row>
    <row r="885" spans="1:80" x14ac:dyDescent="0.35">
      <c r="A885">
        <v>4.9331503999999997</v>
      </c>
      <c r="B885">
        <v>2011</v>
      </c>
      <c r="C885">
        <v>84</v>
      </c>
      <c r="D885">
        <v>0</v>
      </c>
      <c r="E885">
        <v>1</v>
      </c>
      <c r="F885">
        <v>-9</v>
      </c>
      <c r="G885">
        <v>1</v>
      </c>
      <c r="H885">
        <v>12340</v>
      </c>
      <c r="I885">
        <v>9</v>
      </c>
      <c r="J885">
        <v>1</v>
      </c>
      <c r="K885">
        <v>256349</v>
      </c>
      <c r="L885">
        <v>1</v>
      </c>
      <c r="M885">
        <v>1</v>
      </c>
      <c r="N885">
        <v>5</v>
      </c>
      <c r="O885">
        <v>1533</v>
      </c>
      <c r="P885">
        <v>41011</v>
      </c>
      <c r="Q885">
        <v>1124</v>
      </c>
      <c r="R885">
        <v>5070</v>
      </c>
      <c r="S885">
        <v>78551</v>
      </c>
      <c r="T885">
        <v>417</v>
      </c>
      <c r="U885">
        <v>2875</v>
      </c>
      <c r="V885">
        <v>42841</v>
      </c>
      <c r="W885">
        <v>5185</v>
      </c>
      <c r="X885">
        <v>9971</v>
      </c>
      <c r="Y885">
        <v>5180</v>
      </c>
      <c r="Z885">
        <v>55010</v>
      </c>
      <c r="AA885">
        <v>42731</v>
      </c>
      <c r="AB885">
        <v>4019</v>
      </c>
      <c r="AC885">
        <v>4556</v>
      </c>
      <c r="AD885">
        <v>1736</v>
      </c>
      <c r="AE885">
        <v>9915</v>
      </c>
      <c r="AF885">
        <v>5302</v>
      </c>
      <c r="AG885">
        <v>3768</v>
      </c>
      <c r="AH885">
        <v>66</v>
      </c>
      <c r="AI885">
        <v>5732</v>
      </c>
      <c r="AJ885">
        <v>598</v>
      </c>
      <c r="AK885">
        <v>9961</v>
      </c>
      <c r="AL885">
        <v>3893</v>
      </c>
      <c r="AM885">
        <v>9671</v>
      </c>
      <c r="AN885">
        <v>9604</v>
      </c>
      <c r="AO885">
        <v>9672</v>
      </c>
      <c r="AP885">
        <v>40</v>
      </c>
      <c r="AQ885">
        <v>3722</v>
      </c>
      <c r="AR885">
        <v>8856</v>
      </c>
      <c r="AS885">
        <v>0</v>
      </c>
      <c r="AT885">
        <v>6</v>
      </c>
      <c r="AU885">
        <v>0</v>
      </c>
      <c r="AV885">
        <v>5</v>
      </c>
      <c r="AW885">
        <v>5</v>
      </c>
      <c r="AX885">
        <v>0</v>
      </c>
      <c r="AY885">
        <v>0</v>
      </c>
      <c r="AZ885">
        <v>2</v>
      </c>
      <c r="BA885">
        <v>5</v>
      </c>
      <c r="BB885">
        <v>0</v>
      </c>
      <c r="BC885">
        <v>0</v>
      </c>
      <c r="BD885">
        <v>5</v>
      </c>
      <c r="BE885">
        <v>5</v>
      </c>
      <c r="BF885">
        <v>5</v>
      </c>
      <c r="BG885">
        <v>5</v>
      </c>
      <c r="BH885" t="str">
        <f t="shared" si="273"/>
        <v/>
      </c>
      <c r="BI885" t="str">
        <f t="shared" si="274"/>
        <v/>
      </c>
      <c r="BJ885" t="str">
        <f t="shared" si="275"/>
        <v/>
      </c>
      <c r="BK885">
        <f t="shared" si="276"/>
        <v>5</v>
      </c>
      <c r="BL885" t="str">
        <f t="shared" si="277"/>
        <v/>
      </c>
      <c r="BM885" t="str">
        <f t="shared" si="278"/>
        <v/>
      </c>
      <c r="BN885" t="str">
        <f t="shared" si="279"/>
        <v/>
      </c>
      <c r="BO885" t="str">
        <f t="shared" si="280"/>
        <v/>
      </c>
      <c r="BP885" t="str">
        <f t="shared" si="281"/>
        <v/>
      </c>
      <c r="BQ885" t="str">
        <f t="shared" si="282"/>
        <v/>
      </c>
      <c r="BR885" t="str">
        <f t="shared" si="283"/>
        <v/>
      </c>
      <c r="BS885" t="str">
        <f t="shared" si="284"/>
        <v/>
      </c>
      <c r="BT885" t="str">
        <f t="shared" si="285"/>
        <v/>
      </c>
      <c r="BU885" t="str">
        <f t="shared" si="286"/>
        <v/>
      </c>
      <c r="BV885" t="str">
        <f t="shared" si="287"/>
        <v/>
      </c>
      <c r="BW885">
        <f t="shared" si="288"/>
        <v>5</v>
      </c>
      <c r="BX885">
        <f t="shared" si="289"/>
        <v>1</v>
      </c>
      <c r="BY885">
        <f t="shared" si="290"/>
        <v>1</v>
      </c>
      <c r="BZ885">
        <f t="shared" si="291"/>
        <v>1</v>
      </c>
      <c r="CA885">
        <f t="shared" si="292"/>
        <v>1</v>
      </c>
      <c r="CB885">
        <f t="shared" si="293"/>
        <v>0</v>
      </c>
    </row>
    <row r="886" spans="1:80" x14ac:dyDescent="0.35">
      <c r="A886">
        <v>4.6516884000000003</v>
      </c>
      <c r="B886">
        <v>2011</v>
      </c>
      <c r="C886">
        <v>84</v>
      </c>
      <c r="D886">
        <v>1</v>
      </c>
      <c r="E886">
        <v>1</v>
      </c>
      <c r="F886">
        <v>4</v>
      </c>
      <c r="G886">
        <v>0</v>
      </c>
      <c r="H886">
        <v>17268</v>
      </c>
      <c r="I886">
        <v>3</v>
      </c>
      <c r="J886">
        <v>1</v>
      </c>
      <c r="K886">
        <v>299630</v>
      </c>
      <c r="L886">
        <v>4</v>
      </c>
      <c r="M886">
        <v>1</v>
      </c>
      <c r="N886">
        <v>20</v>
      </c>
      <c r="O886">
        <v>41401</v>
      </c>
      <c r="P886">
        <v>486</v>
      </c>
      <c r="Q886">
        <v>51884</v>
      </c>
      <c r="R886">
        <v>49122</v>
      </c>
      <c r="S886">
        <v>5180</v>
      </c>
      <c r="T886">
        <v>2720</v>
      </c>
      <c r="U886">
        <v>311</v>
      </c>
      <c r="V886" t="s">
        <v>118</v>
      </c>
      <c r="W886" t="s">
        <v>65</v>
      </c>
      <c r="X886">
        <v>60000</v>
      </c>
      <c r="Y886">
        <v>30000</v>
      </c>
      <c r="Z886">
        <v>4168</v>
      </c>
      <c r="AA886">
        <v>40290</v>
      </c>
      <c r="AB886" t="s">
        <v>61</v>
      </c>
      <c r="AC886" t="s">
        <v>61</v>
      </c>
      <c r="AD886">
        <v>3768</v>
      </c>
      <c r="AE886">
        <v>3723</v>
      </c>
      <c r="AF886">
        <v>66</v>
      </c>
      <c r="AG886">
        <v>3607</v>
      </c>
      <c r="AH886">
        <v>42</v>
      </c>
      <c r="AI886">
        <v>48</v>
      </c>
      <c r="AJ886">
        <v>8856</v>
      </c>
      <c r="AK886">
        <v>8842</v>
      </c>
      <c r="AL886" t="s">
        <v>62</v>
      </c>
      <c r="AM886" t="s">
        <v>62</v>
      </c>
      <c r="AN886" t="s">
        <v>62</v>
      </c>
      <c r="AO886" t="s">
        <v>62</v>
      </c>
      <c r="AP886" t="s">
        <v>62</v>
      </c>
      <c r="AQ886" t="s">
        <v>62</v>
      </c>
      <c r="AR886" t="s">
        <v>62</v>
      </c>
      <c r="AS886">
        <v>6</v>
      </c>
      <c r="AT886">
        <v>0</v>
      </c>
      <c r="AU886">
        <v>6</v>
      </c>
      <c r="AV886">
        <v>6</v>
      </c>
      <c r="AW886">
        <v>6</v>
      </c>
      <c r="AX886">
        <v>6</v>
      </c>
      <c r="AY886">
        <v>0</v>
      </c>
      <c r="AZ886">
        <v>0</v>
      </c>
      <c r="BA886">
        <v>-99</v>
      </c>
      <c r="BB886">
        <v>-99</v>
      </c>
      <c r="BC886">
        <v>-99</v>
      </c>
      <c r="BD886">
        <v>-99</v>
      </c>
      <c r="BE886">
        <v>-99</v>
      </c>
      <c r="BF886">
        <v>-99</v>
      </c>
      <c r="BG886">
        <v>-99</v>
      </c>
      <c r="BH886">
        <f t="shared" si="273"/>
        <v>6</v>
      </c>
      <c r="BI886" t="str">
        <f t="shared" si="274"/>
        <v/>
      </c>
      <c r="BJ886" t="str">
        <f t="shared" si="275"/>
        <v/>
      </c>
      <c r="BK886" t="str">
        <f t="shared" si="276"/>
        <v/>
      </c>
      <c r="BL886" t="str">
        <f t="shared" si="277"/>
        <v/>
      </c>
      <c r="BM886" t="str">
        <f t="shared" si="278"/>
        <v/>
      </c>
      <c r="BN886" t="str">
        <f t="shared" si="279"/>
        <v/>
      </c>
      <c r="BO886" t="str">
        <f t="shared" si="280"/>
        <v/>
      </c>
      <c r="BP886" t="str">
        <f t="shared" si="281"/>
        <v/>
      </c>
      <c r="BQ886" t="str">
        <f t="shared" si="282"/>
        <v/>
      </c>
      <c r="BR886" t="str">
        <f t="shared" si="283"/>
        <v/>
      </c>
      <c r="BS886" t="str">
        <f t="shared" si="284"/>
        <v/>
      </c>
      <c r="BT886" t="str">
        <f t="shared" si="285"/>
        <v/>
      </c>
      <c r="BU886" t="str">
        <f t="shared" si="286"/>
        <v/>
      </c>
      <c r="BV886" t="str">
        <f t="shared" si="287"/>
        <v/>
      </c>
      <c r="BW886">
        <f t="shared" si="288"/>
        <v>6</v>
      </c>
      <c r="BX886">
        <f t="shared" si="289"/>
        <v>1</v>
      </c>
      <c r="BY886">
        <f t="shared" si="290"/>
        <v>0</v>
      </c>
      <c r="BZ886">
        <f t="shared" si="291"/>
        <v>0</v>
      </c>
      <c r="CA886">
        <f t="shared" si="292"/>
        <v>0</v>
      </c>
      <c r="CB886">
        <f t="shared" si="293"/>
        <v>0</v>
      </c>
    </row>
    <row r="887" spans="1:80" x14ac:dyDescent="0.35">
      <c r="A887">
        <v>4.4321789000000003</v>
      </c>
      <c r="B887">
        <v>2011</v>
      </c>
      <c r="C887">
        <v>84</v>
      </c>
      <c r="D887">
        <v>1</v>
      </c>
      <c r="E887">
        <v>1</v>
      </c>
      <c r="F887">
        <v>3</v>
      </c>
      <c r="G887">
        <v>1</v>
      </c>
      <c r="H887">
        <v>18142</v>
      </c>
      <c r="I887">
        <v>6</v>
      </c>
      <c r="J887">
        <v>1</v>
      </c>
      <c r="K887">
        <v>164170</v>
      </c>
      <c r="L887">
        <v>4</v>
      </c>
      <c r="M887">
        <v>3</v>
      </c>
      <c r="N887">
        <v>20</v>
      </c>
      <c r="O887">
        <v>40491</v>
      </c>
      <c r="P887">
        <v>42843</v>
      </c>
      <c r="Q887">
        <v>5845</v>
      </c>
      <c r="R887">
        <v>41071</v>
      </c>
      <c r="S887">
        <v>51881</v>
      </c>
      <c r="T887">
        <v>78551</v>
      </c>
      <c r="U887">
        <v>5854</v>
      </c>
      <c r="V887">
        <v>78959</v>
      </c>
      <c r="W887">
        <v>2762</v>
      </c>
      <c r="X887">
        <v>44502</v>
      </c>
      <c r="Y887">
        <v>2761</v>
      </c>
      <c r="Z887">
        <v>2851</v>
      </c>
      <c r="AA887">
        <v>3481</v>
      </c>
      <c r="AB887">
        <v>5789</v>
      </c>
      <c r="AC887">
        <v>4280</v>
      </c>
      <c r="AD887">
        <v>3768</v>
      </c>
      <c r="AE887">
        <v>3722</v>
      </c>
      <c r="AF887">
        <v>66</v>
      </c>
      <c r="AG887">
        <v>3607</v>
      </c>
      <c r="AH887">
        <v>45</v>
      </c>
      <c r="AI887">
        <v>41</v>
      </c>
      <c r="AJ887">
        <v>3895</v>
      </c>
      <c r="AK887">
        <v>8871</v>
      </c>
      <c r="AL887">
        <v>3995</v>
      </c>
      <c r="AM887">
        <v>9960</v>
      </c>
      <c r="AN887">
        <v>9604</v>
      </c>
      <c r="AO887">
        <v>9671</v>
      </c>
      <c r="AP887">
        <v>8853</v>
      </c>
      <c r="AQ887">
        <v>8856</v>
      </c>
      <c r="AR887">
        <v>9904</v>
      </c>
      <c r="AS887">
        <v>6</v>
      </c>
      <c r="AT887">
        <v>2</v>
      </c>
      <c r="AU887">
        <v>6</v>
      </c>
      <c r="AV887">
        <v>6</v>
      </c>
      <c r="AW887">
        <v>6</v>
      </c>
      <c r="AX887">
        <v>6</v>
      </c>
      <c r="AY887">
        <v>1</v>
      </c>
      <c r="AZ887">
        <v>1</v>
      </c>
      <c r="BA887">
        <v>1</v>
      </c>
      <c r="BB887">
        <v>6</v>
      </c>
      <c r="BC887">
        <v>6</v>
      </c>
      <c r="BD887">
        <v>6</v>
      </c>
      <c r="BE887">
        <v>2</v>
      </c>
      <c r="BF887">
        <v>2</v>
      </c>
      <c r="BG887">
        <v>6</v>
      </c>
      <c r="BH887">
        <f t="shared" si="273"/>
        <v>6</v>
      </c>
      <c r="BI887" t="str">
        <f t="shared" si="274"/>
        <v/>
      </c>
      <c r="BJ887" t="str">
        <f t="shared" si="275"/>
        <v/>
      </c>
      <c r="BK887" t="str">
        <f t="shared" si="276"/>
        <v/>
      </c>
      <c r="BL887" t="str">
        <f t="shared" si="277"/>
        <v/>
      </c>
      <c r="BM887" t="str">
        <f t="shared" si="278"/>
        <v/>
      </c>
      <c r="BN887" t="str">
        <f t="shared" si="279"/>
        <v/>
      </c>
      <c r="BO887" t="str">
        <f t="shared" si="280"/>
        <v/>
      </c>
      <c r="BP887" t="str">
        <f t="shared" si="281"/>
        <v/>
      </c>
      <c r="BQ887" t="str">
        <f t="shared" si="282"/>
        <v/>
      </c>
      <c r="BR887" t="str">
        <f t="shared" si="283"/>
        <v/>
      </c>
      <c r="BS887" t="str">
        <f t="shared" si="284"/>
        <v/>
      </c>
      <c r="BT887" t="str">
        <f t="shared" si="285"/>
        <v/>
      </c>
      <c r="BU887" t="str">
        <f t="shared" si="286"/>
        <v/>
      </c>
      <c r="BV887" t="str">
        <f t="shared" si="287"/>
        <v/>
      </c>
      <c r="BW887">
        <f t="shared" si="288"/>
        <v>6</v>
      </c>
      <c r="BX887">
        <f t="shared" si="289"/>
        <v>1</v>
      </c>
      <c r="BY887">
        <f t="shared" si="290"/>
        <v>1</v>
      </c>
      <c r="BZ887">
        <f t="shared" si="291"/>
        <v>1</v>
      </c>
      <c r="CA887">
        <f t="shared" si="292"/>
        <v>1</v>
      </c>
      <c r="CB887">
        <f t="shared" si="293"/>
        <v>1</v>
      </c>
    </row>
    <row r="888" spans="1:80" x14ac:dyDescent="0.35">
      <c r="A888">
        <v>5.0519977999999996</v>
      </c>
      <c r="B888">
        <v>2011</v>
      </c>
      <c r="C888">
        <v>84</v>
      </c>
      <c r="D888">
        <v>0</v>
      </c>
      <c r="E888">
        <v>1</v>
      </c>
      <c r="F888">
        <v>6</v>
      </c>
      <c r="G888">
        <v>0</v>
      </c>
      <c r="H888">
        <v>21014</v>
      </c>
      <c r="I888">
        <v>7</v>
      </c>
      <c r="J888">
        <v>1</v>
      </c>
      <c r="K888">
        <v>138597</v>
      </c>
      <c r="L888">
        <v>3</v>
      </c>
      <c r="M888">
        <v>1</v>
      </c>
      <c r="N888">
        <v>1</v>
      </c>
      <c r="O888">
        <v>41071</v>
      </c>
      <c r="P888">
        <v>5845</v>
      </c>
      <c r="Q888">
        <v>78551</v>
      </c>
      <c r="R888">
        <v>42821</v>
      </c>
      <c r="S888">
        <v>29630</v>
      </c>
      <c r="T888">
        <v>28529</v>
      </c>
      <c r="U888">
        <v>25000</v>
      </c>
      <c r="V888">
        <v>5853</v>
      </c>
      <c r="W888">
        <v>60000</v>
      </c>
      <c r="X888">
        <v>40390</v>
      </c>
      <c r="Y888">
        <v>4280</v>
      </c>
      <c r="Z888">
        <v>41401</v>
      </c>
      <c r="AA888">
        <v>2720</v>
      </c>
      <c r="AB888">
        <v>4148</v>
      </c>
      <c r="AC888" t="s">
        <v>61</v>
      </c>
      <c r="AD888">
        <v>3768</v>
      </c>
      <c r="AE888">
        <v>3723</v>
      </c>
      <c r="AF888">
        <v>66</v>
      </c>
      <c r="AG888">
        <v>3607</v>
      </c>
      <c r="AH888">
        <v>9744</v>
      </c>
      <c r="AI888">
        <v>8877</v>
      </c>
      <c r="AJ888">
        <v>8875</v>
      </c>
      <c r="AK888">
        <v>8856</v>
      </c>
      <c r="AL888">
        <v>48</v>
      </c>
      <c r="AM888">
        <v>43</v>
      </c>
      <c r="AN888">
        <v>8944</v>
      </c>
      <c r="AO888">
        <v>8872</v>
      </c>
      <c r="AP888" t="s">
        <v>62</v>
      </c>
      <c r="AQ888" t="s">
        <v>62</v>
      </c>
      <c r="AR888" t="s">
        <v>62</v>
      </c>
      <c r="AS888">
        <v>6</v>
      </c>
      <c r="AT888">
        <v>6</v>
      </c>
      <c r="AU888">
        <v>6</v>
      </c>
      <c r="AV888">
        <v>6</v>
      </c>
      <c r="AW888">
        <v>1</v>
      </c>
      <c r="AX888">
        <v>2</v>
      </c>
      <c r="AY888">
        <v>9</v>
      </c>
      <c r="AZ888">
        <v>6</v>
      </c>
      <c r="BA888">
        <v>6</v>
      </c>
      <c r="BB888">
        <v>6</v>
      </c>
      <c r="BC888">
        <v>4</v>
      </c>
      <c r="BD888">
        <v>1</v>
      </c>
      <c r="BE888">
        <v>-99</v>
      </c>
      <c r="BF888">
        <v>-99</v>
      </c>
      <c r="BG888">
        <v>-99</v>
      </c>
      <c r="BH888">
        <f t="shared" si="273"/>
        <v>6</v>
      </c>
      <c r="BI888" t="str">
        <f t="shared" si="274"/>
        <v/>
      </c>
      <c r="BJ888" t="str">
        <f t="shared" si="275"/>
        <v/>
      </c>
      <c r="BK888" t="str">
        <f t="shared" si="276"/>
        <v/>
      </c>
      <c r="BL888" t="str">
        <f t="shared" si="277"/>
        <v/>
      </c>
      <c r="BM888" t="str">
        <f t="shared" si="278"/>
        <v/>
      </c>
      <c r="BN888" t="str">
        <f t="shared" si="279"/>
        <v/>
      </c>
      <c r="BO888" t="str">
        <f t="shared" si="280"/>
        <v/>
      </c>
      <c r="BP888" t="str">
        <f t="shared" si="281"/>
        <v/>
      </c>
      <c r="BQ888" t="str">
        <f t="shared" si="282"/>
        <v/>
      </c>
      <c r="BR888" t="str">
        <f t="shared" si="283"/>
        <v/>
      </c>
      <c r="BS888" t="str">
        <f t="shared" si="284"/>
        <v/>
      </c>
      <c r="BT888" t="str">
        <f t="shared" si="285"/>
        <v/>
      </c>
      <c r="BU888" t="str">
        <f t="shared" si="286"/>
        <v/>
      </c>
      <c r="BV888" t="str">
        <f t="shared" si="287"/>
        <v/>
      </c>
      <c r="BW888">
        <f t="shared" si="288"/>
        <v>6</v>
      </c>
      <c r="BX888">
        <f t="shared" si="289"/>
        <v>1</v>
      </c>
      <c r="BY888">
        <f t="shared" si="290"/>
        <v>1</v>
      </c>
      <c r="BZ888">
        <f t="shared" si="291"/>
        <v>1</v>
      </c>
      <c r="CA888">
        <f t="shared" si="292"/>
        <v>1</v>
      </c>
      <c r="CB888">
        <f t="shared" si="293"/>
        <v>1</v>
      </c>
    </row>
    <row r="889" spans="1:80" x14ac:dyDescent="0.35">
      <c r="A889">
        <v>4.5922435999999998</v>
      </c>
      <c r="B889">
        <v>2011</v>
      </c>
      <c r="C889">
        <v>84</v>
      </c>
      <c r="D889">
        <v>0</v>
      </c>
      <c r="E889">
        <v>1</v>
      </c>
      <c r="F889">
        <v>3</v>
      </c>
      <c r="G889">
        <v>0</v>
      </c>
      <c r="H889">
        <v>36336</v>
      </c>
      <c r="I889">
        <v>18</v>
      </c>
      <c r="J889">
        <v>1</v>
      </c>
      <c r="K889">
        <v>247523</v>
      </c>
      <c r="L889">
        <v>4</v>
      </c>
      <c r="M889">
        <v>1</v>
      </c>
      <c r="N889">
        <v>5</v>
      </c>
      <c r="O889">
        <v>42823</v>
      </c>
      <c r="P889">
        <v>51881</v>
      </c>
      <c r="Q889">
        <v>5849</v>
      </c>
      <c r="R889">
        <v>4254</v>
      </c>
      <c r="S889" t="s">
        <v>121</v>
      </c>
      <c r="T889">
        <v>4280</v>
      </c>
      <c r="U889">
        <v>25000</v>
      </c>
      <c r="V889">
        <v>40390</v>
      </c>
      <c r="W889">
        <v>41400</v>
      </c>
      <c r="X889">
        <v>5859</v>
      </c>
      <c r="Y889">
        <v>27401</v>
      </c>
      <c r="Z889">
        <v>32723</v>
      </c>
      <c r="AA889">
        <v>2767</v>
      </c>
      <c r="AB889">
        <v>27801</v>
      </c>
      <c r="AC889">
        <v>71590</v>
      </c>
      <c r="AD889">
        <v>3768</v>
      </c>
      <c r="AE889">
        <v>3723</v>
      </c>
      <c r="AF889">
        <v>66</v>
      </c>
      <c r="AG889">
        <v>8842</v>
      </c>
      <c r="AH889">
        <v>3607</v>
      </c>
      <c r="AI889">
        <v>47</v>
      </c>
      <c r="AJ889">
        <v>41</v>
      </c>
      <c r="AK889">
        <v>8854</v>
      </c>
      <c r="AL889">
        <v>8856</v>
      </c>
      <c r="AM889">
        <v>8842</v>
      </c>
      <c r="AN889" t="s">
        <v>62</v>
      </c>
      <c r="AO889" t="s">
        <v>62</v>
      </c>
      <c r="AP889" t="s">
        <v>62</v>
      </c>
      <c r="AQ889" t="s">
        <v>62</v>
      </c>
      <c r="AR889" t="s">
        <v>62</v>
      </c>
      <c r="AS889">
        <v>11</v>
      </c>
      <c r="AT889">
        <v>5</v>
      </c>
      <c r="AU889">
        <v>11</v>
      </c>
      <c r="AV889">
        <v>5</v>
      </c>
      <c r="AW889">
        <v>11</v>
      </c>
      <c r="AX889">
        <v>11</v>
      </c>
      <c r="AY889">
        <v>11</v>
      </c>
      <c r="AZ889">
        <v>5</v>
      </c>
      <c r="BA889">
        <v>5</v>
      </c>
      <c r="BB889">
        <v>5</v>
      </c>
      <c r="BC889">
        <v>-99</v>
      </c>
      <c r="BD889">
        <v>-99</v>
      </c>
      <c r="BE889">
        <v>-99</v>
      </c>
      <c r="BF889">
        <v>-99</v>
      </c>
      <c r="BG889">
        <v>-99</v>
      </c>
      <c r="BH889">
        <f t="shared" si="273"/>
        <v>11</v>
      </c>
      <c r="BI889" t="str">
        <f t="shared" si="274"/>
        <v/>
      </c>
      <c r="BJ889" t="str">
        <f t="shared" si="275"/>
        <v/>
      </c>
      <c r="BK889" t="str">
        <f t="shared" si="276"/>
        <v/>
      </c>
      <c r="BL889" t="str">
        <f t="shared" si="277"/>
        <v/>
      </c>
      <c r="BM889" t="str">
        <f t="shared" si="278"/>
        <v/>
      </c>
      <c r="BN889" t="str">
        <f t="shared" si="279"/>
        <v/>
      </c>
      <c r="BO889" t="str">
        <f t="shared" si="280"/>
        <v/>
      </c>
      <c r="BP889" t="str">
        <f t="shared" si="281"/>
        <v/>
      </c>
      <c r="BQ889" t="str">
        <f t="shared" si="282"/>
        <v/>
      </c>
      <c r="BR889" t="str">
        <f t="shared" si="283"/>
        <v/>
      </c>
      <c r="BS889" t="str">
        <f t="shared" si="284"/>
        <v/>
      </c>
      <c r="BT889" t="str">
        <f t="shared" si="285"/>
        <v/>
      </c>
      <c r="BU889" t="str">
        <f t="shared" si="286"/>
        <v/>
      </c>
      <c r="BV889" t="str">
        <f t="shared" si="287"/>
        <v/>
      </c>
      <c r="BW889">
        <f t="shared" si="288"/>
        <v>11</v>
      </c>
      <c r="BX889">
        <f t="shared" si="289"/>
        <v>1</v>
      </c>
      <c r="BY889">
        <f t="shared" si="290"/>
        <v>0</v>
      </c>
      <c r="BZ889">
        <f t="shared" si="291"/>
        <v>0</v>
      </c>
      <c r="CA889">
        <f t="shared" si="292"/>
        <v>0</v>
      </c>
      <c r="CB889">
        <f t="shared" si="293"/>
        <v>1</v>
      </c>
    </row>
    <row r="890" spans="1:80" x14ac:dyDescent="0.35">
      <c r="A890">
        <v>4.4651370999999997</v>
      </c>
      <c r="B890">
        <v>2006</v>
      </c>
      <c r="C890">
        <v>85</v>
      </c>
      <c r="D890">
        <v>1</v>
      </c>
      <c r="E890">
        <v>1</v>
      </c>
      <c r="F890">
        <v>-9</v>
      </c>
      <c r="G890">
        <v>1</v>
      </c>
      <c r="H890">
        <v>18023</v>
      </c>
      <c r="I890">
        <v>5</v>
      </c>
      <c r="J890">
        <v>1</v>
      </c>
      <c r="K890">
        <v>159440</v>
      </c>
      <c r="L890">
        <v>2</v>
      </c>
      <c r="M890">
        <v>3</v>
      </c>
      <c r="N890">
        <v>20</v>
      </c>
      <c r="O890">
        <v>41401</v>
      </c>
      <c r="P890">
        <v>5856</v>
      </c>
      <c r="Q890">
        <v>40391</v>
      </c>
      <c r="R890">
        <v>2851</v>
      </c>
      <c r="S890">
        <v>99812</v>
      </c>
      <c r="T890">
        <v>2761</v>
      </c>
      <c r="U890">
        <v>2930</v>
      </c>
      <c r="V890">
        <v>25043</v>
      </c>
      <c r="W890">
        <v>4148</v>
      </c>
      <c r="X890">
        <v>45829</v>
      </c>
      <c r="Y890">
        <v>27542</v>
      </c>
      <c r="Z890">
        <v>2767</v>
      </c>
      <c r="AA890" t="s">
        <v>70</v>
      </c>
      <c r="AB890">
        <v>25063</v>
      </c>
      <c r="AC890">
        <v>3572</v>
      </c>
      <c r="AD890">
        <v>3768</v>
      </c>
      <c r="AE890">
        <v>3723</v>
      </c>
      <c r="AF890">
        <v>66</v>
      </c>
      <c r="AG890">
        <v>3607</v>
      </c>
      <c r="AH890">
        <v>3728</v>
      </c>
      <c r="AI890">
        <v>48</v>
      </c>
      <c r="AJ890">
        <v>41</v>
      </c>
      <c r="AK890">
        <v>8853</v>
      </c>
      <c r="AL890">
        <v>8856</v>
      </c>
      <c r="AM890">
        <v>3995</v>
      </c>
      <c r="AN890" t="s">
        <v>62</v>
      </c>
      <c r="AO890" t="s">
        <v>62</v>
      </c>
      <c r="AP890" t="s">
        <v>62</v>
      </c>
      <c r="AQ890" t="s">
        <v>62</v>
      </c>
      <c r="AR890" t="s">
        <v>62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-99</v>
      </c>
      <c r="BD890">
        <v>-99</v>
      </c>
      <c r="BE890">
        <v>-99</v>
      </c>
      <c r="BF890">
        <v>-99</v>
      </c>
      <c r="BG890">
        <v>-99</v>
      </c>
      <c r="BH890">
        <f t="shared" si="273"/>
        <v>0</v>
      </c>
      <c r="BI890" t="str">
        <f t="shared" si="274"/>
        <v/>
      </c>
      <c r="BJ890" t="str">
        <f t="shared" si="275"/>
        <v/>
      </c>
      <c r="BK890" t="str">
        <f t="shared" si="276"/>
        <v/>
      </c>
      <c r="BL890" t="str">
        <f t="shared" si="277"/>
        <v/>
      </c>
      <c r="BM890" t="str">
        <f t="shared" si="278"/>
        <v/>
      </c>
      <c r="BN890" t="str">
        <f t="shared" si="279"/>
        <v/>
      </c>
      <c r="BO890" t="str">
        <f t="shared" si="280"/>
        <v/>
      </c>
      <c r="BP890" t="str">
        <f t="shared" si="281"/>
        <v/>
      </c>
      <c r="BQ890" t="str">
        <f t="shared" si="282"/>
        <v/>
      </c>
      <c r="BR890" t="str">
        <f t="shared" si="283"/>
        <v/>
      </c>
      <c r="BS890" t="str">
        <f t="shared" si="284"/>
        <v/>
      </c>
      <c r="BT890" t="str">
        <f t="shared" si="285"/>
        <v/>
      </c>
      <c r="BU890" t="str">
        <f t="shared" si="286"/>
        <v/>
      </c>
      <c r="BV890" t="str">
        <f t="shared" si="287"/>
        <v/>
      </c>
      <c r="BW890">
        <f t="shared" si="288"/>
        <v>0</v>
      </c>
      <c r="BX890">
        <f t="shared" si="289"/>
        <v>1</v>
      </c>
      <c r="BY890">
        <f t="shared" si="290"/>
        <v>0</v>
      </c>
      <c r="BZ890">
        <f t="shared" si="291"/>
        <v>0</v>
      </c>
      <c r="CA890">
        <f t="shared" si="292"/>
        <v>0</v>
      </c>
      <c r="CB890">
        <f t="shared" si="293"/>
        <v>0</v>
      </c>
    </row>
    <row r="891" spans="1:80" x14ac:dyDescent="0.35">
      <c r="A891">
        <v>4.4836565000000004</v>
      </c>
      <c r="B891">
        <v>2009</v>
      </c>
      <c r="C891">
        <v>85</v>
      </c>
      <c r="D891">
        <v>1</v>
      </c>
      <c r="E891">
        <v>1</v>
      </c>
      <c r="F891">
        <v>-9</v>
      </c>
      <c r="G891">
        <v>0</v>
      </c>
      <c r="H891">
        <v>6641</v>
      </c>
      <c r="I891">
        <v>10</v>
      </c>
      <c r="J891">
        <v>1</v>
      </c>
      <c r="K891">
        <v>218472</v>
      </c>
      <c r="L891">
        <v>4</v>
      </c>
      <c r="M891">
        <v>-9</v>
      </c>
      <c r="N891">
        <v>20</v>
      </c>
      <c r="O891">
        <v>4280</v>
      </c>
      <c r="P891">
        <v>2724</v>
      </c>
      <c r="Q891">
        <v>27801</v>
      </c>
      <c r="R891">
        <v>3051</v>
      </c>
      <c r="S891">
        <v>32723</v>
      </c>
      <c r="T891">
        <v>4019</v>
      </c>
      <c r="U891">
        <v>412</v>
      </c>
      <c r="V891">
        <v>4139</v>
      </c>
      <c r="W891">
        <v>41400</v>
      </c>
      <c r="X891">
        <v>4142</v>
      </c>
      <c r="Y891">
        <v>4148</v>
      </c>
      <c r="Z891">
        <v>4168</v>
      </c>
      <c r="AA891">
        <v>4271</v>
      </c>
      <c r="AB891">
        <v>496</v>
      </c>
      <c r="AC891">
        <v>51881</v>
      </c>
      <c r="AD891">
        <v>3768</v>
      </c>
      <c r="AE891">
        <v>3723</v>
      </c>
      <c r="AF891">
        <v>66</v>
      </c>
      <c r="AG891">
        <v>3607</v>
      </c>
      <c r="AH891">
        <v>8856</v>
      </c>
      <c r="AI891">
        <v>8852</v>
      </c>
      <c r="AJ891">
        <v>45</v>
      </c>
      <c r="AK891">
        <v>40</v>
      </c>
      <c r="AL891">
        <v>9920</v>
      </c>
      <c r="AM891">
        <v>8856</v>
      </c>
      <c r="AN891">
        <v>3721</v>
      </c>
      <c r="AO891">
        <v>9961</v>
      </c>
      <c r="AP891">
        <v>3894</v>
      </c>
      <c r="AQ891">
        <v>3891</v>
      </c>
      <c r="AR891">
        <v>9604</v>
      </c>
      <c r="AS891">
        <v>0</v>
      </c>
      <c r="AT891">
        <v>-99</v>
      </c>
      <c r="AU891">
        <v>-99</v>
      </c>
      <c r="AV891">
        <v>-99</v>
      </c>
      <c r="AW891">
        <v>-99</v>
      </c>
      <c r="AX891">
        <v>-99</v>
      </c>
      <c r="AY891">
        <v>-99</v>
      </c>
      <c r="AZ891">
        <v>-99</v>
      </c>
      <c r="BA891">
        <v>-99</v>
      </c>
      <c r="BB891">
        <v>-99</v>
      </c>
      <c r="BC891">
        <v>-99</v>
      </c>
      <c r="BD891">
        <v>-99</v>
      </c>
      <c r="BE891">
        <v>-99</v>
      </c>
      <c r="BF891">
        <v>-99</v>
      </c>
      <c r="BG891">
        <v>-99</v>
      </c>
      <c r="BH891">
        <f t="shared" si="273"/>
        <v>0</v>
      </c>
      <c r="BI891" t="str">
        <f t="shared" si="274"/>
        <v/>
      </c>
      <c r="BJ891" t="str">
        <f t="shared" si="275"/>
        <v/>
      </c>
      <c r="BK891" t="str">
        <f t="shared" si="276"/>
        <v/>
      </c>
      <c r="BL891" t="str">
        <f t="shared" si="277"/>
        <v/>
      </c>
      <c r="BM891" t="str">
        <f t="shared" si="278"/>
        <v/>
      </c>
      <c r="BN891" t="str">
        <f t="shared" si="279"/>
        <v/>
      </c>
      <c r="BO891" t="str">
        <f t="shared" si="280"/>
        <v/>
      </c>
      <c r="BP891" t="str">
        <f t="shared" si="281"/>
        <v/>
      </c>
      <c r="BQ891" t="str">
        <f t="shared" si="282"/>
        <v/>
      </c>
      <c r="BR891" t="str">
        <f t="shared" si="283"/>
        <v/>
      </c>
      <c r="BS891" t="str">
        <f t="shared" si="284"/>
        <v/>
      </c>
      <c r="BT891" t="str">
        <f t="shared" si="285"/>
        <v/>
      </c>
      <c r="BU891" t="str">
        <f t="shared" si="286"/>
        <v/>
      </c>
      <c r="BV891" t="str">
        <f t="shared" si="287"/>
        <v/>
      </c>
      <c r="BW891">
        <f t="shared" si="288"/>
        <v>0</v>
      </c>
      <c r="BX891">
        <f t="shared" si="289"/>
        <v>1</v>
      </c>
      <c r="BY891">
        <f t="shared" si="290"/>
        <v>0</v>
      </c>
      <c r="BZ891">
        <f t="shared" si="291"/>
        <v>0</v>
      </c>
      <c r="CA891">
        <f t="shared" si="292"/>
        <v>0</v>
      </c>
      <c r="CB891">
        <f t="shared" si="293"/>
        <v>1</v>
      </c>
    </row>
    <row r="892" spans="1:80" x14ac:dyDescent="0.35">
      <c r="A892">
        <v>4.6981218</v>
      </c>
      <c r="B892">
        <v>2009</v>
      </c>
      <c r="C892">
        <v>85</v>
      </c>
      <c r="D892">
        <v>0</v>
      </c>
      <c r="E892">
        <v>1</v>
      </c>
      <c r="F892">
        <v>3</v>
      </c>
      <c r="G892">
        <v>0</v>
      </c>
      <c r="H892">
        <v>17034</v>
      </c>
      <c r="I892">
        <v>9</v>
      </c>
      <c r="J892">
        <v>3</v>
      </c>
      <c r="K892">
        <v>193173</v>
      </c>
      <c r="L892">
        <v>3</v>
      </c>
      <c r="M892">
        <v>1</v>
      </c>
      <c r="N892">
        <v>6</v>
      </c>
      <c r="O892">
        <v>41401</v>
      </c>
      <c r="P892">
        <v>20410</v>
      </c>
      <c r="Q892">
        <v>4148</v>
      </c>
      <c r="R892">
        <v>2724</v>
      </c>
      <c r="S892" t="s">
        <v>110</v>
      </c>
      <c r="T892" t="s">
        <v>111</v>
      </c>
      <c r="U892" t="s">
        <v>61</v>
      </c>
      <c r="V892" t="s">
        <v>61</v>
      </c>
      <c r="W892" t="s">
        <v>61</v>
      </c>
      <c r="X892" t="s">
        <v>61</v>
      </c>
      <c r="Y892" t="s">
        <v>61</v>
      </c>
      <c r="Z892" t="s">
        <v>61</v>
      </c>
      <c r="AA892" t="s">
        <v>61</v>
      </c>
      <c r="AB892" t="s">
        <v>61</v>
      </c>
      <c r="AC892" t="s">
        <v>61</v>
      </c>
      <c r="AD892">
        <v>3768</v>
      </c>
      <c r="AE892">
        <v>66</v>
      </c>
      <c r="AF892">
        <v>3734</v>
      </c>
      <c r="AG892">
        <v>3607</v>
      </c>
      <c r="AH892">
        <v>46</v>
      </c>
      <c r="AI892">
        <v>40</v>
      </c>
      <c r="AJ892">
        <v>9920</v>
      </c>
      <c r="AK892" t="s">
        <v>62</v>
      </c>
      <c r="AL892" t="s">
        <v>62</v>
      </c>
      <c r="AM892" t="s">
        <v>62</v>
      </c>
      <c r="AN892" t="s">
        <v>62</v>
      </c>
      <c r="AO892" t="s">
        <v>62</v>
      </c>
      <c r="AP892" t="s">
        <v>62</v>
      </c>
      <c r="AQ892" t="s">
        <v>62</v>
      </c>
      <c r="AR892" t="s">
        <v>62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-99</v>
      </c>
      <c r="BA892">
        <v>-99</v>
      </c>
      <c r="BB892">
        <v>-99</v>
      </c>
      <c r="BC892">
        <v>-99</v>
      </c>
      <c r="BD892">
        <v>-99</v>
      </c>
      <c r="BE892">
        <v>-99</v>
      </c>
      <c r="BF892">
        <v>-99</v>
      </c>
      <c r="BG892">
        <v>-99</v>
      </c>
      <c r="BH892">
        <f t="shared" si="273"/>
        <v>0</v>
      </c>
      <c r="BI892" t="str">
        <f t="shared" si="274"/>
        <v/>
      </c>
      <c r="BJ892" t="str">
        <f t="shared" si="275"/>
        <v/>
      </c>
      <c r="BK892" t="str">
        <f t="shared" si="276"/>
        <v/>
      </c>
      <c r="BL892" t="str">
        <f t="shared" si="277"/>
        <v/>
      </c>
      <c r="BM892" t="str">
        <f t="shared" si="278"/>
        <v/>
      </c>
      <c r="BN892" t="str">
        <f t="shared" si="279"/>
        <v/>
      </c>
      <c r="BO892" t="str">
        <f t="shared" si="280"/>
        <v/>
      </c>
      <c r="BP892" t="str">
        <f t="shared" si="281"/>
        <v/>
      </c>
      <c r="BQ892" t="str">
        <f t="shared" si="282"/>
        <v/>
      </c>
      <c r="BR892" t="str">
        <f t="shared" si="283"/>
        <v/>
      </c>
      <c r="BS892" t="str">
        <f t="shared" si="284"/>
        <v/>
      </c>
      <c r="BT892" t="str">
        <f t="shared" si="285"/>
        <v/>
      </c>
      <c r="BU892" t="str">
        <f t="shared" si="286"/>
        <v/>
      </c>
      <c r="BV892" t="str">
        <f t="shared" si="287"/>
        <v/>
      </c>
      <c r="BW892">
        <f t="shared" si="288"/>
        <v>0</v>
      </c>
      <c r="BX892">
        <f t="shared" si="289"/>
        <v>1</v>
      </c>
      <c r="BY892">
        <f t="shared" si="290"/>
        <v>0</v>
      </c>
      <c r="BZ892">
        <f t="shared" si="291"/>
        <v>0</v>
      </c>
      <c r="CA892">
        <f t="shared" si="292"/>
        <v>0</v>
      </c>
      <c r="CB892">
        <f t="shared" si="293"/>
        <v>0</v>
      </c>
    </row>
    <row r="893" spans="1:80" x14ac:dyDescent="0.35">
      <c r="A893">
        <v>5.0247918</v>
      </c>
      <c r="B893">
        <v>2009</v>
      </c>
      <c r="C893">
        <v>85</v>
      </c>
      <c r="D893">
        <v>0</v>
      </c>
      <c r="E893">
        <v>1</v>
      </c>
      <c r="F893">
        <v>3</v>
      </c>
      <c r="G893">
        <v>0</v>
      </c>
      <c r="H893">
        <v>29079</v>
      </c>
      <c r="I893">
        <v>12</v>
      </c>
      <c r="J893">
        <v>1</v>
      </c>
      <c r="K893">
        <v>268439</v>
      </c>
      <c r="L893">
        <v>1</v>
      </c>
      <c r="M893">
        <v>1</v>
      </c>
      <c r="N893">
        <v>6</v>
      </c>
      <c r="O893">
        <v>41011</v>
      </c>
      <c r="P893">
        <v>51881</v>
      </c>
      <c r="Q893">
        <v>42821</v>
      </c>
      <c r="R893">
        <v>4271</v>
      </c>
      <c r="S893">
        <v>42741</v>
      </c>
      <c r="T893">
        <v>4260</v>
      </c>
      <c r="U893">
        <v>78551</v>
      </c>
      <c r="V893">
        <v>4275</v>
      </c>
      <c r="W893">
        <v>4280</v>
      </c>
      <c r="X893">
        <v>41401</v>
      </c>
      <c r="Y893">
        <v>2720</v>
      </c>
      <c r="Z893">
        <v>4263</v>
      </c>
      <c r="AA893">
        <v>4148</v>
      </c>
      <c r="AB893">
        <v>2768</v>
      </c>
      <c r="AC893">
        <v>87364</v>
      </c>
      <c r="AD893">
        <v>3768</v>
      </c>
      <c r="AE893">
        <v>3721</v>
      </c>
      <c r="AF893">
        <v>3609</v>
      </c>
      <c r="AG893">
        <v>3607</v>
      </c>
      <c r="AH893">
        <v>3778</v>
      </c>
      <c r="AI893">
        <v>3824</v>
      </c>
      <c r="AJ893">
        <v>8857</v>
      </c>
      <c r="AK893">
        <v>40</v>
      </c>
      <c r="AL893">
        <v>45</v>
      </c>
      <c r="AM893">
        <v>9920</v>
      </c>
      <c r="AN893">
        <v>9671</v>
      </c>
      <c r="AO893" t="s">
        <v>62</v>
      </c>
      <c r="AP893" t="s">
        <v>62</v>
      </c>
      <c r="AQ893" t="s">
        <v>62</v>
      </c>
      <c r="AR893" t="s">
        <v>62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-99</v>
      </c>
      <c r="BE893">
        <v>-99</v>
      </c>
      <c r="BF893">
        <v>-99</v>
      </c>
      <c r="BG893">
        <v>-99</v>
      </c>
      <c r="BH893">
        <f t="shared" si="273"/>
        <v>0</v>
      </c>
      <c r="BI893" t="str">
        <f t="shared" si="274"/>
        <v/>
      </c>
      <c r="BJ893" t="str">
        <f t="shared" si="275"/>
        <v/>
      </c>
      <c r="BK893" t="str">
        <f t="shared" si="276"/>
        <v/>
      </c>
      <c r="BL893" t="str">
        <f t="shared" si="277"/>
        <v/>
      </c>
      <c r="BM893" t="str">
        <f t="shared" si="278"/>
        <v/>
      </c>
      <c r="BN893" t="str">
        <f t="shared" si="279"/>
        <v/>
      </c>
      <c r="BO893" t="str">
        <f t="shared" si="280"/>
        <v/>
      </c>
      <c r="BP893" t="str">
        <f t="shared" si="281"/>
        <v/>
      </c>
      <c r="BQ893" t="str">
        <f t="shared" si="282"/>
        <v/>
      </c>
      <c r="BR893" t="str">
        <f t="shared" si="283"/>
        <v/>
      </c>
      <c r="BS893" t="str">
        <f t="shared" si="284"/>
        <v/>
      </c>
      <c r="BT893" t="str">
        <f t="shared" si="285"/>
        <v/>
      </c>
      <c r="BU893" t="str">
        <f t="shared" si="286"/>
        <v/>
      </c>
      <c r="BV893" t="str">
        <f t="shared" si="287"/>
        <v/>
      </c>
      <c r="BW893">
        <f t="shared" si="288"/>
        <v>0</v>
      </c>
      <c r="BX893">
        <f t="shared" si="289"/>
        <v>0</v>
      </c>
      <c r="BY893">
        <f t="shared" si="290"/>
        <v>1</v>
      </c>
      <c r="BZ893">
        <f t="shared" si="291"/>
        <v>1</v>
      </c>
      <c r="CA893">
        <f t="shared" si="292"/>
        <v>1</v>
      </c>
      <c r="CB893">
        <f t="shared" si="293"/>
        <v>1</v>
      </c>
    </row>
    <row r="894" spans="1:80" x14ac:dyDescent="0.35">
      <c r="A894">
        <v>4.276027</v>
      </c>
      <c r="B894">
        <v>2010</v>
      </c>
      <c r="C894">
        <v>85</v>
      </c>
      <c r="D894">
        <v>0</v>
      </c>
      <c r="E894">
        <v>1</v>
      </c>
      <c r="F894">
        <v>-9</v>
      </c>
      <c r="G894">
        <v>0</v>
      </c>
      <c r="H894">
        <v>4111</v>
      </c>
      <c r="I894">
        <v>2</v>
      </c>
      <c r="J894">
        <v>1</v>
      </c>
      <c r="K894">
        <v>196057</v>
      </c>
      <c r="L894">
        <v>3</v>
      </c>
      <c r="M894">
        <v>3</v>
      </c>
      <c r="N894">
        <v>1</v>
      </c>
      <c r="O894">
        <v>41071</v>
      </c>
      <c r="P894">
        <v>41071</v>
      </c>
      <c r="Q894">
        <v>4148</v>
      </c>
      <c r="R894">
        <v>25002</v>
      </c>
      <c r="S894">
        <v>4588</v>
      </c>
      <c r="T894">
        <v>41401</v>
      </c>
      <c r="U894">
        <v>2724</v>
      </c>
      <c r="V894">
        <v>412</v>
      </c>
      <c r="W894" t="s">
        <v>65</v>
      </c>
      <c r="X894" t="s">
        <v>61</v>
      </c>
      <c r="Y894" t="s">
        <v>61</v>
      </c>
      <c r="Z894" t="s">
        <v>61</v>
      </c>
      <c r="AA894" t="s">
        <v>61</v>
      </c>
      <c r="AB894" t="s">
        <v>61</v>
      </c>
      <c r="AC894" t="s">
        <v>61</v>
      </c>
      <c r="AD894">
        <v>3768</v>
      </c>
      <c r="AE894">
        <v>3722</v>
      </c>
      <c r="AF894">
        <v>66</v>
      </c>
      <c r="AG894">
        <v>3607</v>
      </c>
      <c r="AH894">
        <v>47</v>
      </c>
      <c r="AI894">
        <v>41</v>
      </c>
      <c r="AJ894">
        <v>41</v>
      </c>
      <c r="AK894">
        <v>8856</v>
      </c>
      <c r="AL894" t="s">
        <v>62</v>
      </c>
      <c r="AM894" t="s">
        <v>62</v>
      </c>
      <c r="AN894" t="s">
        <v>62</v>
      </c>
      <c r="AO894" t="s">
        <v>62</v>
      </c>
      <c r="AP894" t="s">
        <v>62</v>
      </c>
      <c r="AQ894" t="s">
        <v>62</v>
      </c>
      <c r="AR894" t="s">
        <v>62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-99</v>
      </c>
      <c r="BB894">
        <v>-99</v>
      </c>
      <c r="BC894">
        <v>-99</v>
      </c>
      <c r="BD894">
        <v>-99</v>
      </c>
      <c r="BE894">
        <v>-99</v>
      </c>
      <c r="BF894">
        <v>-99</v>
      </c>
      <c r="BG894">
        <v>-99</v>
      </c>
      <c r="BH894">
        <f t="shared" si="273"/>
        <v>1</v>
      </c>
      <c r="BI894" t="str">
        <f t="shared" si="274"/>
        <v/>
      </c>
      <c r="BJ894" t="str">
        <f t="shared" si="275"/>
        <v/>
      </c>
      <c r="BK894" t="str">
        <f t="shared" si="276"/>
        <v/>
      </c>
      <c r="BL894" t="str">
        <f t="shared" si="277"/>
        <v/>
      </c>
      <c r="BM894" t="str">
        <f t="shared" si="278"/>
        <v/>
      </c>
      <c r="BN894" t="str">
        <f t="shared" si="279"/>
        <v/>
      </c>
      <c r="BO894" t="str">
        <f t="shared" si="280"/>
        <v/>
      </c>
      <c r="BP894" t="str">
        <f t="shared" si="281"/>
        <v/>
      </c>
      <c r="BQ894" t="str">
        <f t="shared" si="282"/>
        <v/>
      </c>
      <c r="BR894" t="str">
        <f t="shared" si="283"/>
        <v/>
      </c>
      <c r="BS894" t="str">
        <f t="shared" si="284"/>
        <v/>
      </c>
      <c r="BT894" t="str">
        <f t="shared" si="285"/>
        <v/>
      </c>
      <c r="BU894" t="str">
        <f t="shared" si="286"/>
        <v/>
      </c>
      <c r="BV894" t="str">
        <f t="shared" si="287"/>
        <v/>
      </c>
      <c r="BW894">
        <f t="shared" si="288"/>
        <v>1</v>
      </c>
      <c r="BX894">
        <f t="shared" si="289"/>
        <v>1</v>
      </c>
      <c r="BY894">
        <f t="shared" si="290"/>
        <v>0</v>
      </c>
      <c r="BZ894">
        <f t="shared" si="291"/>
        <v>2</v>
      </c>
      <c r="CA894">
        <f t="shared" si="292"/>
        <v>2</v>
      </c>
      <c r="CB894">
        <f t="shared" si="293"/>
        <v>0</v>
      </c>
    </row>
    <row r="895" spans="1:80" x14ac:dyDescent="0.35">
      <c r="A895">
        <v>5.4700958999999996</v>
      </c>
      <c r="B895">
        <v>2010</v>
      </c>
      <c r="C895">
        <v>85</v>
      </c>
      <c r="D895">
        <v>0</v>
      </c>
      <c r="E895">
        <v>1</v>
      </c>
      <c r="F895">
        <v>1</v>
      </c>
      <c r="G895">
        <v>1</v>
      </c>
      <c r="H895">
        <v>36188</v>
      </c>
      <c r="I895">
        <v>22</v>
      </c>
      <c r="J895">
        <v>1</v>
      </c>
      <c r="K895">
        <v>426779</v>
      </c>
      <c r="L895">
        <v>4</v>
      </c>
      <c r="M895">
        <v>1</v>
      </c>
      <c r="N895">
        <v>5</v>
      </c>
      <c r="O895">
        <v>41401</v>
      </c>
      <c r="P895">
        <v>42823</v>
      </c>
      <c r="Q895">
        <v>99812</v>
      </c>
      <c r="R895">
        <v>2761</v>
      </c>
      <c r="S895">
        <v>42781</v>
      </c>
      <c r="T895">
        <v>4280</v>
      </c>
      <c r="U895">
        <v>2724</v>
      </c>
      <c r="V895">
        <v>2859</v>
      </c>
      <c r="W895">
        <v>4168</v>
      </c>
      <c r="X895">
        <v>4148</v>
      </c>
      <c r="Y895">
        <v>3962</v>
      </c>
      <c r="Z895">
        <v>3963</v>
      </c>
      <c r="AA895">
        <v>3970</v>
      </c>
      <c r="AB895">
        <v>5852</v>
      </c>
      <c r="AC895" t="s">
        <v>83</v>
      </c>
      <c r="AD895">
        <v>3768</v>
      </c>
      <c r="AE895">
        <v>3721</v>
      </c>
      <c r="AF895">
        <v>66</v>
      </c>
      <c r="AG895">
        <v>8847</v>
      </c>
      <c r="AH895">
        <v>8856</v>
      </c>
      <c r="AI895">
        <v>3772</v>
      </c>
      <c r="AJ895">
        <v>3783</v>
      </c>
      <c r="AK895">
        <v>8853</v>
      </c>
      <c r="AL895">
        <v>3606</v>
      </c>
      <c r="AM895">
        <v>46</v>
      </c>
      <c r="AN895">
        <v>40</v>
      </c>
      <c r="AO895" t="s">
        <v>62</v>
      </c>
      <c r="AP895" t="s">
        <v>62</v>
      </c>
      <c r="AQ895" t="s">
        <v>62</v>
      </c>
      <c r="AR895" t="s">
        <v>62</v>
      </c>
      <c r="AS895">
        <v>2</v>
      </c>
      <c r="AT895">
        <v>0</v>
      </c>
      <c r="AU895">
        <v>2</v>
      </c>
      <c r="AV895">
        <v>0</v>
      </c>
      <c r="AW895">
        <v>0</v>
      </c>
      <c r="AX895">
        <v>0</v>
      </c>
      <c r="AY895">
        <v>0</v>
      </c>
      <c r="AZ895">
        <v>2</v>
      </c>
      <c r="BA895">
        <v>2</v>
      </c>
      <c r="BB895">
        <v>2</v>
      </c>
      <c r="BC895">
        <v>2</v>
      </c>
      <c r="BD895">
        <v>-99</v>
      </c>
      <c r="BE895">
        <v>-99</v>
      </c>
      <c r="BF895">
        <v>-99</v>
      </c>
      <c r="BG895">
        <v>-99</v>
      </c>
      <c r="BH895">
        <f t="shared" si="273"/>
        <v>2</v>
      </c>
      <c r="BI895" t="str">
        <f t="shared" si="274"/>
        <v/>
      </c>
      <c r="BJ895" t="str">
        <f t="shared" si="275"/>
        <v/>
      </c>
      <c r="BK895" t="str">
        <f t="shared" si="276"/>
        <v/>
      </c>
      <c r="BL895" t="str">
        <f t="shared" si="277"/>
        <v/>
      </c>
      <c r="BM895" t="str">
        <f t="shared" si="278"/>
        <v/>
      </c>
      <c r="BN895" t="str">
        <f t="shared" si="279"/>
        <v/>
      </c>
      <c r="BO895" t="str">
        <f t="shared" si="280"/>
        <v/>
      </c>
      <c r="BP895" t="str">
        <f t="shared" si="281"/>
        <v/>
      </c>
      <c r="BQ895" t="str">
        <f t="shared" si="282"/>
        <v/>
      </c>
      <c r="BR895" t="str">
        <f t="shared" si="283"/>
        <v/>
      </c>
      <c r="BS895" t="str">
        <f t="shared" si="284"/>
        <v/>
      </c>
      <c r="BT895" t="str">
        <f t="shared" si="285"/>
        <v/>
      </c>
      <c r="BU895" t="str">
        <f t="shared" si="286"/>
        <v/>
      </c>
      <c r="BV895" t="str">
        <f t="shared" si="287"/>
        <v/>
      </c>
      <c r="BW895">
        <f t="shared" si="288"/>
        <v>2</v>
      </c>
      <c r="BX895">
        <f t="shared" si="289"/>
        <v>1</v>
      </c>
      <c r="BY895">
        <f t="shared" si="290"/>
        <v>0</v>
      </c>
      <c r="BZ895">
        <f t="shared" si="291"/>
        <v>0</v>
      </c>
      <c r="CA895">
        <f t="shared" si="292"/>
        <v>0</v>
      </c>
      <c r="CB895">
        <f t="shared" si="293"/>
        <v>1</v>
      </c>
    </row>
    <row r="896" spans="1:80" x14ac:dyDescent="0.35">
      <c r="A896">
        <v>4.9730537000000004</v>
      </c>
      <c r="B896">
        <v>2010</v>
      </c>
      <c r="C896">
        <v>85</v>
      </c>
      <c r="D896">
        <v>0</v>
      </c>
      <c r="E896">
        <v>1</v>
      </c>
      <c r="F896">
        <v>1</v>
      </c>
      <c r="G896">
        <v>0</v>
      </c>
      <c r="H896">
        <v>37009</v>
      </c>
      <c r="I896">
        <v>1</v>
      </c>
      <c r="J896">
        <v>1</v>
      </c>
      <c r="K896">
        <v>133219</v>
      </c>
      <c r="L896">
        <v>1</v>
      </c>
      <c r="M896">
        <v>3</v>
      </c>
      <c r="N896">
        <v>1</v>
      </c>
      <c r="O896">
        <v>41071</v>
      </c>
      <c r="P896">
        <v>41519</v>
      </c>
      <c r="Q896">
        <v>28981</v>
      </c>
      <c r="R896">
        <v>45340</v>
      </c>
      <c r="S896">
        <v>41401</v>
      </c>
      <c r="T896" t="s">
        <v>76</v>
      </c>
      <c r="U896" t="s">
        <v>67</v>
      </c>
      <c r="V896" t="s">
        <v>63</v>
      </c>
      <c r="W896" t="s">
        <v>72</v>
      </c>
      <c r="X896">
        <v>4019</v>
      </c>
      <c r="Y896">
        <v>2724</v>
      </c>
      <c r="Z896">
        <v>25000</v>
      </c>
      <c r="AA896" t="s">
        <v>130</v>
      </c>
      <c r="AB896" t="s">
        <v>61</v>
      </c>
      <c r="AC896" t="s">
        <v>61</v>
      </c>
      <c r="AD896">
        <v>3768</v>
      </c>
      <c r="AE896">
        <v>66</v>
      </c>
      <c r="AF896">
        <v>3607</v>
      </c>
      <c r="AG896">
        <v>8853</v>
      </c>
      <c r="AH896">
        <v>24</v>
      </c>
      <c r="AI896">
        <v>41</v>
      </c>
      <c r="AJ896">
        <v>44</v>
      </c>
      <c r="AK896">
        <v>46</v>
      </c>
      <c r="AL896">
        <v>9744</v>
      </c>
      <c r="AM896">
        <v>9919</v>
      </c>
      <c r="AN896">
        <v>8848</v>
      </c>
      <c r="AO896" t="s">
        <v>62</v>
      </c>
      <c r="AP896" t="s">
        <v>62</v>
      </c>
      <c r="AQ896" t="s">
        <v>62</v>
      </c>
      <c r="AR896" t="s">
        <v>62</v>
      </c>
      <c r="AS896">
        <v>2</v>
      </c>
      <c r="AT896">
        <v>2</v>
      </c>
      <c r="AU896">
        <v>2</v>
      </c>
      <c r="AV896">
        <v>2</v>
      </c>
      <c r="AW896">
        <v>2</v>
      </c>
      <c r="AX896">
        <v>2</v>
      </c>
      <c r="AY896">
        <v>2</v>
      </c>
      <c r="AZ896">
        <v>2</v>
      </c>
      <c r="BA896">
        <v>2</v>
      </c>
      <c r="BB896">
        <v>2</v>
      </c>
      <c r="BC896">
        <v>2</v>
      </c>
      <c r="BD896">
        <v>-99</v>
      </c>
      <c r="BE896">
        <v>-99</v>
      </c>
      <c r="BF896">
        <v>-99</v>
      </c>
      <c r="BG896">
        <v>-99</v>
      </c>
      <c r="BH896">
        <f t="shared" si="273"/>
        <v>2</v>
      </c>
      <c r="BI896" t="str">
        <f t="shared" si="274"/>
        <v/>
      </c>
      <c r="BJ896" t="str">
        <f t="shared" si="275"/>
        <v/>
      </c>
      <c r="BK896" t="str">
        <f t="shared" si="276"/>
        <v/>
      </c>
      <c r="BL896" t="str">
        <f t="shared" si="277"/>
        <v/>
      </c>
      <c r="BM896" t="str">
        <f t="shared" si="278"/>
        <v/>
      </c>
      <c r="BN896" t="str">
        <f t="shared" si="279"/>
        <v/>
      </c>
      <c r="BO896" t="str">
        <f t="shared" si="280"/>
        <v/>
      </c>
      <c r="BP896" t="str">
        <f t="shared" si="281"/>
        <v/>
      </c>
      <c r="BQ896" t="str">
        <f t="shared" si="282"/>
        <v/>
      </c>
      <c r="BR896" t="str">
        <f t="shared" si="283"/>
        <v/>
      </c>
      <c r="BS896" t="str">
        <f t="shared" si="284"/>
        <v/>
      </c>
      <c r="BT896" t="str">
        <f t="shared" si="285"/>
        <v/>
      </c>
      <c r="BU896" t="str">
        <f t="shared" si="286"/>
        <v/>
      </c>
      <c r="BV896" t="str">
        <f t="shared" si="287"/>
        <v/>
      </c>
      <c r="BW896">
        <f t="shared" si="288"/>
        <v>2</v>
      </c>
      <c r="BX896">
        <f t="shared" si="289"/>
        <v>1</v>
      </c>
      <c r="BY896">
        <f t="shared" si="290"/>
        <v>0</v>
      </c>
      <c r="BZ896">
        <f t="shared" si="291"/>
        <v>1</v>
      </c>
      <c r="CA896">
        <f t="shared" si="292"/>
        <v>1</v>
      </c>
      <c r="CB896">
        <f t="shared" si="293"/>
        <v>0</v>
      </c>
    </row>
    <row r="897" spans="1:80" x14ac:dyDescent="0.35">
      <c r="A897">
        <v>4.9331503999999997</v>
      </c>
      <c r="B897">
        <v>2011</v>
      </c>
      <c r="C897">
        <v>85</v>
      </c>
      <c r="D897">
        <v>0</v>
      </c>
      <c r="E897">
        <v>1</v>
      </c>
      <c r="F897">
        <v>-9</v>
      </c>
      <c r="G897">
        <v>0</v>
      </c>
      <c r="H897">
        <v>12340</v>
      </c>
      <c r="I897">
        <v>21</v>
      </c>
      <c r="J897">
        <v>3</v>
      </c>
      <c r="K897">
        <v>325577</v>
      </c>
      <c r="L897">
        <v>2</v>
      </c>
      <c r="M897">
        <v>1</v>
      </c>
      <c r="N897">
        <v>5</v>
      </c>
      <c r="O897">
        <v>41401</v>
      </c>
      <c r="P897">
        <v>4280</v>
      </c>
      <c r="Q897">
        <v>2720</v>
      </c>
      <c r="R897" t="s">
        <v>144</v>
      </c>
      <c r="S897" t="s">
        <v>63</v>
      </c>
      <c r="T897">
        <v>41072</v>
      </c>
      <c r="U897">
        <v>4589</v>
      </c>
      <c r="V897">
        <v>32723</v>
      </c>
      <c r="W897">
        <v>27669</v>
      </c>
      <c r="X897">
        <v>4148</v>
      </c>
      <c r="Y897" t="s">
        <v>61</v>
      </c>
      <c r="Z897" t="s">
        <v>61</v>
      </c>
      <c r="AA897" t="s">
        <v>61</v>
      </c>
      <c r="AB897" t="s">
        <v>61</v>
      </c>
      <c r="AC897" t="s">
        <v>61</v>
      </c>
      <c r="AD897">
        <v>3768</v>
      </c>
      <c r="AE897">
        <v>66</v>
      </c>
      <c r="AF897">
        <v>42</v>
      </c>
      <c r="AG897">
        <v>8856</v>
      </c>
      <c r="AH897">
        <v>8964</v>
      </c>
      <c r="AI897">
        <v>8853</v>
      </c>
      <c r="AJ897">
        <v>47</v>
      </c>
      <c r="AK897">
        <v>3606</v>
      </c>
      <c r="AL897">
        <v>3722</v>
      </c>
      <c r="AM897" t="s">
        <v>62</v>
      </c>
      <c r="AN897" t="s">
        <v>62</v>
      </c>
      <c r="AO897" t="s">
        <v>62</v>
      </c>
      <c r="AP897" t="s">
        <v>62</v>
      </c>
      <c r="AQ897" t="s">
        <v>62</v>
      </c>
      <c r="AR897" t="s">
        <v>62</v>
      </c>
      <c r="AS897">
        <v>5</v>
      </c>
      <c r="AT897">
        <v>5</v>
      </c>
      <c r="AU897">
        <v>5</v>
      </c>
      <c r="AV897">
        <v>5</v>
      </c>
      <c r="AW897">
        <v>2</v>
      </c>
      <c r="AX897">
        <v>5</v>
      </c>
      <c r="AY897">
        <v>5</v>
      </c>
      <c r="AZ897">
        <v>5</v>
      </c>
      <c r="BA897">
        <v>5</v>
      </c>
      <c r="BB897">
        <v>-99</v>
      </c>
      <c r="BC897">
        <v>-99</v>
      </c>
      <c r="BD897">
        <v>-99</v>
      </c>
      <c r="BE897">
        <v>-99</v>
      </c>
      <c r="BF897">
        <v>-99</v>
      </c>
      <c r="BG897">
        <v>-99</v>
      </c>
      <c r="BH897">
        <f t="shared" si="273"/>
        <v>5</v>
      </c>
      <c r="BI897" t="str">
        <f t="shared" si="274"/>
        <v/>
      </c>
      <c r="BJ897" t="str">
        <f t="shared" si="275"/>
        <v/>
      </c>
      <c r="BK897" t="str">
        <f t="shared" si="276"/>
        <v/>
      </c>
      <c r="BL897" t="str">
        <f t="shared" si="277"/>
        <v/>
      </c>
      <c r="BM897" t="str">
        <f t="shared" si="278"/>
        <v/>
      </c>
      <c r="BN897" t="str">
        <f t="shared" si="279"/>
        <v/>
      </c>
      <c r="BO897" t="str">
        <f t="shared" si="280"/>
        <v/>
      </c>
      <c r="BP897" t="str">
        <f t="shared" si="281"/>
        <v/>
      </c>
      <c r="BQ897" t="str">
        <f t="shared" si="282"/>
        <v/>
      </c>
      <c r="BR897" t="str">
        <f t="shared" si="283"/>
        <v/>
      </c>
      <c r="BS897" t="str">
        <f t="shared" si="284"/>
        <v/>
      </c>
      <c r="BT897" t="str">
        <f t="shared" si="285"/>
        <v/>
      </c>
      <c r="BU897" t="str">
        <f t="shared" si="286"/>
        <v/>
      </c>
      <c r="BV897" t="str">
        <f t="shared" si="287"/>
        <v/>
      </c>
      <c r="BW897">
        <f t="shared" si="288"/>
        <v>5</v>
      </c>
      <c r="BX897">
        <f t="shared" si="289"/>
        <v>1</v>
      </c>
      <c r="BY897">
        <f t="shared" si="290"/>
        <v>0</v>
      </c>
      <c r="BZ897">
        <f t="shared" si="291"/>
        <v>1</v>
      </c>
      <c r="CA897">
        <f t="shared" si="292"/>
        <v>1</v>
      </c>
      <c r="CB897">
        <f t="shared" si="293"/>
        <v>1</v>
      </c>
    </row>
    <row r="898" spans="1:80" x14ac:dyDescent="0.35">
      <c r="A898">
        <v>4.5205622999999999</v>
      </c>
      <c r="B898">
        <v>2011</v>
      </c>
      <c r="C898">
        <v>85</v>
      </c>
      <c r="D898">
        <v>0</v>
      </c>
      <c r="E898">
        <v>1</v>
      </c>
      <c r="F898">
        <v>6</v>
      </c>
      <c r="G898">
        <v>0</v>
      </c>
      <c r="H898">
        <v>17095</v>
      </c>
      <c r="I898">
        <v>1</v>
      </c>
      <c r="J898">
        <v>1</v>
      </c>
      <c r="K898">
        <v>162205</v>
      </c>
      <c r="L898">
        <v>3</v>
      </c>
      <c r="M898">
        <v>3</v>
      </c>
      <c r="N898">
        <v>1</v>
      </c>
      <c r="O898">
        <v>41401</v>
      </c>
      <c r="P898">
        <v>41071</v>
      </c>
      <c r="Q898">
        <v>41402</v>
      </c>
      <c r="R898">
        <v>412</v>
      </c>
      <c r="S898">
        <v>72990</v>
      </c>
      <c r="T898">
        <v>5533</v>
      </c>
      <c r="U898">
        <v>42781</v>
      </c>
      <c r="V898">
        <v>311</v>
      </c>
      <c r="W898">
        <v>4148</v>
      </c>
      <c r="X898">
        <v>3963</v>
      </c>
      <c r="Y898">
        <v>2724</v>
      </c>
      <c r="Z898">
        <v>2449</v>
      </c>
      <c r="AA898">
        <v>4019</v>
      </c>
      <c r="AB898">
        <v>4264</v>
      </c>
      <c r="AC898" t="s">
        <v>75</v>
      </c>
      <c r="AD898">
        <v>3768</v>
      </c>
      <c r="AE898">
        <v>8854</v>
      </c>
      <c r="AF898">
        <v>66</v>
      </c>
      <c r="AG898">
        <v>8842</v>
      </c>
      <c r="AH898">
        <v>8857</v>
      </c>
      <c r="AI898">
        <v>46</v>
      </c>
      <c r="AJ898" t="s">
        <v>62</v>
      </c>
      <c r="AK898" t="s">
        <v>62</v>
      </c>
      <c r="AL898" t="s">
        <v>62</v>
      </c>
      <c r="AM898" t="s">
        <v>62</v>
      </c>
      <c r="AN898" t="s">
        <v>62</v>
      </c>
      <c r="AO898" t="s">
        <v>62</v>
      </c>
      <c r="AP898" t="s">
        <v>62</v>
      </c>
      <c r="AQ898" t="s">
        <v>62</v>
      </c>
      <c r="AR898" t="s">
        <v>62</v>
      </c>
      <c r="AS898">
        <v>5</v>
      </c>
      <c r="AT898">
        <v>5</v>
      </c>
      <c r="AU898">
        <v>5</v>
      </c>
      <c r="AV898">
        <v>5</v>
      </c>
      <c r="AW898">
        <v>5</v>
      </c>
      <c r="AX898">
        <v>5</v>
      </c>
      <c r="AY898">
        <v>-99</v>
      </c>
      <c r="AZ898">
        <v>-99</v>
      </c>
      <c r="BA898">
        <v>-99</v>
      </c>
      <c r="BB898">
        <v>-99</v>
      </c>
      <c r="BC898">
        <v>-99</v>
      </c>
      <c r="BD898">
        <v>-99</v>
      </c>
      <c r="BE898">
        <v>-99</v>
      </c>
      <c r="BF898">
        <v>-99</v>
      </c>
      <c r="BG898">
        <v>-99</v>
      </c>
      <c r="BH898">
        <f t="shared" ref="BH898:BH945" si="294">IFERROR(VLOOKUP(3768, AD898:AS898, 16, FALSE), "")</f>
        <v>5</v>
      </c>
      <c r="BI898" t="str">
        <f t="shared" ref="BI898:BI945" si="295">IFERROR(VLOOKUP(3768, AE898:AT898, 16, FALSE), "")</f>
        <v/>
      </c>
      <c r="BJ898" t="str">
        <f t="shared" ref="BJ898:BJ945" si="296">IFERROR(VLOOKUP(3768, AF898:AU898, 16, FALSE), "")</f>
        <v/>
      </c>
      <c r="BK898" t="str">
        <f t="shared" ref="BK898:BK945" si="297">IFERROR(VLOOKUP(3768, AG898:AV898, 16, FALSE), "")</f>
        <v/>
      </c>
      <c r="BL898" t="str">
        <f t="shared" ref="BL898:BL945" si="298">IFERROR(VLOOKUP(3768, AH898:AW898, 16, FALSE), "")</f>
        <v/>
      </c>
      <c r="BM898" t="str">
        <f t="shared" ref="BM898:BM945" si="299">IFERROR(VLOOKUP(3768, AI898:AX898, 16, FALSE), "")</f>
        <v/>
      </c>
      <c r="BN898" t="str">
        <f t="shared" ref="BN898:BN945" si="300">IFERROR(VLOOKUP(3768, AJ898:AY898, 16, FALSE), "")</f>
        <v/>
      </c>
      <c r="BO898" t="str">
        <f t="shared" ref="BO898:BO945" si="301">IFERROR(VLOOKUP(3768, AK898:AZ898, 16, FALSE), "")</f>
        <v/>
      </c>
      <c r="BP898" t="str">
        <f t="shared" ref="BP898:BP945" si="302">IFERROR(VLOOKUP(3768, AL898:BA898, 16, FALSE), "")</f>
        <v/>
      </c>
      <c r="BQ898" t="str">
        <f t="shared" ref="BQ898:BQ945" si="303">IFERROR(VLOOKUP(3768, AM898:BB898, 16, FALSE), "")</f>
        <v/>
      </c>
      <c r="BR898" t="str">
        <f t="shared" ref="BR898:BR945" si="304">IFERROR(VLOOKUP(3768, AN898:BC898, 16, FALSE), "")</f>
        <v/>
      </c>
      <c r="BS898" t="str">
        <f t="shared" ref="BS898:BS945" si="305">IFERROR(VLOOKUP(3768, AO898:BD898, 16, FALSE), "")</f>
        <v/>
      </c>
      <c r="BT898" t="str">
        <f t="shared" ref="BT898:BT945" si="306">IFERROR(VLOOKUP(3768, AP898:BE898, 16, FALSE), "")</f>
        <v/>
      </c>
      <c r="BU898" t="str">
        <f t="shared" ref="BU898:BU945" si="307">IFERROR(VLOOKUP(3768, AQ898:BF898, 16, FALSE), "")</f>
        <v/>
      </c>
      <c r="BV898" t="str">
        <f t="shared" ref="BV898:BV945" si="308">IFERROR(VLOOKUP(3768, AR898:BG898, 16, FALSE), "")</f>
        <v/>
      </c>
      <c r="BW898">
        <f t="shared" ref="BW898:BW961" si="309">IF(OR(BH898=-99, BI898=-99, BJ898=-99, BK898=-99, BL898=-99, BM898=-99, BN898=-99, BO898=-99, BP898=-99, BQ898=-99, BR898=-99, BS898=-99, BT898=-99, BU898=-99, BV898=-99), " ", MIN(BH898:BV898))</f>
        <v>5</v>
      </c>
      <c r="BX898">
        <f t="shared" ref="BX898:BX945" si="310">COUNTIF($AD898:$AR898, "=66") + COUNTIF($AD898:$AR898, "=3601") + COUNTIF($AD898:$AR898, "=3602") + COUNTIF($AD898:$AR898, "=3605")</f>
        <v>1</v>
      </c>
      <c r="BY898">
        <f t="shared" ref="BY898:BY945" si="311">COUNTIF(O898:AC898, "=78551")</f>
        <v>0</v>
      </c>
      <c r="BZ898">
        <f t="shared" ref="BZ898:BZ945" si="312">SUMPRODUCT(--(LEFT(O898:AC898,3)="410"))</f>
        <v>1</v>
      </c>
      <c r="CA898">
        <f t="shared" ref="CA898:CA961" si="313">SUM(BZ898:BZ898)</f>
        <v>1</v>
      </c>
      <c r="CB898">
        <f t="shared" ref="CB898:CB945" si="314">COUNTIF(O898:AC898, "=4280")</f>
        <v>0</v>
      </c>
    </row>
    <row r="899" spans="1:80" x14ac:dyDescent="0.35">
      <c r="A899">
        <v>4.5922435999999998</v>
      </c>
      <c r="B899">
        <v>2011</v>
      </c>
      <c r="C899">
        <v>85</v>
      </c>
      <c r="D899">
        <v>0</v>
      </c>
      <c r="E899">
        <v>1</v>
      </c>
      <c r="F899">
        <v>3</v>
      </c>
      <c r="G899">
        <v>0</v>
      </c>
      <c r="H899">
        <v>36088</v>
      </c>
      <c r="I899">
        <v>7</v>
      </c>
      <c r="J899">
        <v>1</v>
      </c>
      <c r="K899">
        <v>111382</v>
      </c>
      <c r="L899">
        <v>-9</v>
      </c>
      <c r="M899">
        <v>3</v>
      </c>
      <c r="N899">
        <v>1</v>
      </c>
      <c r="O899">
        <v>380</v>
      </c>
      <c r="P899">
        <v>78552</v>
      </c>
      <c r="Q899">
        <v>5845</v>
      </c>
      <c r="R899">
        <v>5100</v>
      </c>
      <c r="S899">
        <v>5120</v>
      </c>
      <c r="T899">
        <v>481</v>
      </c>
      <c r="U899">
        <v>51189</v>
      </c>
      <c r="V899">
        <v>5770</v>
      </c>
      <c r="W899">
        <v>5130</v>
      </c>
      <c r="X899">
        <v>51881</v>
      </c>
      <c r="Y899">
        <v>2841</v>
      </c>
      <c r="Z899">
        <v>2762</v>
      </c>
      <c r="AA899">
        <v>2760</v>
      </c>
      <c r="AB899">
        <v>99811</v>
      </c>
      <c r="AC899">
        <v>2851</v>
      </c>
      <c r="AD899">
        <v>3965</v>
      </c>
      <c r="AE899">
        <v>3965</v>
      </c>
      <c r="AF899">
        <v>3929</v>
      </c>
      <c r="AG899">
        <v>3932</v>
      </c>
      <c r="AH899">
        <v>3768</v>
      </c>
      <c r="AI899">
        <v>3965</v>
      </c>
      <c r="AJ899">
        <v>3932</v>
      </c>
      <c r="AK899">
        <v>3931</v>
      </c>
      <c r="AL899">
        <v>3403</v>
      </c>
      <c r="AM899">
        <v>3328</v>
      </c>
      <c r="AN899">
        <v>3473</v>
      </c>
      <c r="AO899">
        <v>3931</v>
      </c>
      <c r="AP899">
        <v>3998</v>
      </c>
      <c r="AQ899">
        <v>3259</v>
      </c>
      <c r="AR899">
        <v>8853</v>
      </c>
      <c r="AS899">
        <v>4</v>
      </c>
      <c r="AT899">
        <v>9</v>
      </c>
      <c r="AU899">
        <v>9</v>
      </c>
      <c r="AV899">
        <v>9</v>
      </c>
      <c r="AW899">
        <v>10</v>
      </c>
      <c r="AX899">
        <v>10</v>
      </c>
      <c r="AY899">
        <v>10</v>
      </c>
      <c r="AZ899">
        <v>10</v>
      </c>
      <c r="BA899">
        <v>13</v>
      </c>
      <c r="BB899">
        <v>13</v>
      </c>
      <c r="BC899">
        <v>13</v>
      </c>
      <c r="BD899">
        <v>13</v>
      </c>
      <c r="BE899">
        <v>15</v>
      </c>
      <c r="BF899">
        <v>15</v>
      </c>
      <c r="BG899">
        <v>10</v>
      </c>
      <c r="BH899" t="str">
        <f t="shared" si="294"/>
        <v/>
      </c>
      <c r="BI899" t="str">
        <f t="shared" si="295"/>
        <v/>
      </c>
      <c r="BJ899" t="str">
        <f t="shared" si="296"/>
        <v/>
      </c>
      <c r="BK899" t="str">
        <f t="shared" si="297"/>
        <v/>
      </c>
      <c r="BL899">
        <f t="shared" si="298"/>
        <v>10</v>
      </c>
      <c r="BM899" t="str">
        <f t="shared" si="299"/>
        <v/>
      </c>
      <c r="BN899" t="str">
        <f t="shared" si="300"/>
        <v/>
      </c>
      <c r="BO899" t="str">
        <f t="shared" si="301"/>
        <v/>
      </c>
      <c r="BP899" t="str">
        <f t="shared" si="302"/>
        <v/>
      </c>
      <c r="BQ899" t="str">
        <f t="shared" si="303"/>
        <v/>
      </c>
      <c r="BR899" t="str">
        <f t="shared" si="304"/>
        <v/>
      </c>
      <c r="BS899" t="str">
        <f t="shared" si="305"/>
        <v/>
      </c>
      <c r="BT899" t="str">
        <f t="shared" si="306"/>
        <v/>
      </c>
      <c r="BU899" t="str">
        <f t="shared" si="307"/>
        <v/>
      </c>
      <c r="BV899" t="str">
        <f t="shared" si="308"/>
        <v/>
      </c>
      <c r="BW899">
        <f t="shared" si="309"/>
        <v>10</v>
      </c>
      <c r="BX899">
        <f t="shared" si="310"/>
        <v>0</v>
      </c>
      <c r="BY899">
        <f t="shared" si="311"/>
        <v>0</v>
      </c>
      <c r="BZ899">
        <f t="shared" si="312"/>
        <v>0</v>
      </c>
      <c r="CA899">
        <f t="shared" si="313"/>
        <v>0</v>
      </c>
      <c r="CB899">
        <f t="shared" si="314"/>
        <v>0</v>
      </c>
    </row>
    <row r="900" spans="1:80" x14ac:dyDescent="0.35">
      <c r="A900">
        <v>4.9165448999999999</v>
      </c>
      <c r="B900">
        <v>2008</v>
      </c>
      <c r="C900">
        <v>86</v>
      </c>
      <c r="D900">
        <v>0</v>
      </c>
      <c r="E900">
        <v>1</v>
      </c>
      <c r="F900">
        <v>3</v>
      </c>
      <c r="G900">
        <v>0</v>
      </c>
      <c r="H900">
        <v>25101</v>
      </c>
      <c r="I900">
        <v>13</v>
      </c>
      <c r="J900">
        <v>1</v>
      </c>
      <c r="K900">
        <v>182657</v>
      </c>
      <c r="L900">
        <v>4</v>
      </c>
      <c r="M900">
        <v>1</v>
      </c>
      <c r="N900">
        <v>5</v>
      </c>
      <c r="O900">
        <v>41401</v>
      </c>
      <c r="P900">
        <v>4111</v>
      </c>
      <c r="Q900">
        <v>4280</v>
      </c>
      <c r="R900">
        <v>45829</v>
      </c>
      <c r="S900">
        <v>42789</v>
      </c>
      <c r="T900">
        <v>311</v>
      </c>
      <c r="U900">
        <v>4019</v>
      </c>
      <c r="V900" t="s">
        <v>61</v>
      </c>
      <c r="W900" t="s">
        <v>61</v>
      </c>
      <c r="X900" t="s">
        <v>61</v>
      </c>
      <c r="Y900" t="s">
        <v>61</v>
      </c>
      <c r="Z900" t="s">
        <v>61</v>
      </c>
      <c r="AA900" t="s">
        <v>61</v>
      </c>
      <c r="AB900" t="s">
        <v>61</v>
      </c>
      <c r="AC900" t="s">
        <v>61</v>
      </c>
      <c r="AD900">
        <v>3768</v>
      </c>
      <c r="AE900">
        <v>8856</v>
      </c>
      <c r="AF900">
        <v>66</v>
      </c>
      <c r="AG900">
        <v>3607</v>
      </c>
      <c r="AH900">
        <v>45</v>
      </c>
      <c r="AI900">
        <v>41</v>
      </c>
      <c r="AJ900" t="s">
        <v>62</v>
      </c>
      <c r="AK900" t="s">
        <v>62</v>
      </c>
      <c r="AL900" t="s">
        <v>62</v>
      </c>
      <c r="AM900" t="s">
        <v>62</v>
      </c>
      <c r="AN900" t="s">
        <v>62</v>
      </c>
      <c r="AO900" t="s">
        <v>62</v>
      </c>
      <c r="AP900" t="s">
        <v>62</v>
      </c>
      <c r="AQ900" t="s">
        <v>62</v>
      </c>
      <c r="AR900" t="s">
        <v>62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-99</v>
      </c>
      <c r="AZ900">
        <v>-99</v>
      </c>
      <c r="BA900">
        <v>-99</v>
      </c>
      <c r="BB900">
        <v>-99</v>
      </c>
      <c r="BC900">
        <v>-99</v>
      </c>
      <c r="BD900">
        <v>-99</v>
      </c>
      <c r="BE900">
        <v>-99</v>
      </c>
      <c r="BF900">
        <v>-99</v>
      </c>
      <c r="BG900">
        <v>-99</v>
      </c>
      <c r="BH900">
        <f t="shared" si="294"/>
        <v>0</v>
      </c>
      <c r="BI900" t="str">
        <f t="shared" si="295"/>
        <v/>
      </c>
      <c r="BJ900" t="str">
        <f t="shared" si="296"/>
        <v/>
      </c>
      <c r="BK900" t="str">
        <f t="shared" si="297"/>
        <v/>
      </c>
      <c r="BL900" t="str">
        <f t="shared" si="298"/>
        <v/>
      </c>
      <c r="BM900" t="str">
        <f t="shared" si="299"/>
        <v/>
      </c>
      <c r="BN900" t="str">
        <f t="shared" si="300"/>
        <v/>
      </c>
      <c r="BO900" t="str">
        <f t="shared" si="301"/>
        <v/>
      </c>
      <c r="BP900" t="str">
        <f t="shared" si="302"/>
        <v/>
      </c>
      <c r="BQ900" t="str">
        <f t="shared" si="303"/>
        <v/>
      </c>
      <c r="BR900" t="str">
        <f t="shared" si="304"/>
        <v/>
      </c>
      <c r="BS900" t="str">
        <f t="shared" si="305"/>
        <v/>
      </c>
      <c r="BT900" t="str">
        <f t="shared" si="306"/>
        <v/>
      </c>
      <c r="BU900" t="str">
        <f t="shared" si="307"/>
        <v/>
      </c>
      <c r="BV900" t="str">
        <f t="shared" si="308"/>
        <v/>
      </c>
      <c r="BW900">
        <f t="shared" si="309"/>
        <v>0</v>
      </c>
      <c r="BX900">
        <f t="shared" si="310"/>
        <v>1</v>
      </c>
      <c r="BY900">
        <f t="shared" si="311"/>
        <v>0</v>
      </c>
      <c r="BZ900">
        <f t="shared" si="312"/>
        <v>0</v>
      </c>
      <c r="CA900">
        <f t="shared" si="313"/>
        <v>0</v>
      </c>
      <c r="CB900">
        <f t="shared" si="314"/>
        <v>1</v>
      </c>
    </row>
    <row r="901" spans="1:80" x14ac:dyDescent="0.35">
      <c r="A901">
        <v>4.4836565000000004</v>
      </c>
      <c r="B901">
        <v>2009</v>
      </c>
      <c r="C901">
        <v>86</v>
      </c>
      <c r="D901">
        <v>0</v>
      </c>
      <c r="E901">
        <v>1</v>
      </c>
      <c r="F901">
        <v>-9</v>
      </c>
      <c r="G901">
        <v>0</v>
      </c>
      <c r="H901">
        <v>4079</v>
      </c>
      <c r="I901">
        <v>4</v>
      </c>
      <c r="J901">
        <v>1</v>
      </c>
      <c r="K901">
        <v>204540</v>
      </c>
      <c r="L901">
        <v>-9</v>
      </c>
      <c r="M901">
        <v>3</v>
      </c>
      <c r="N901">
        <v>1</v>
      </c>
      <c r="O901">
        <v>41401</v>
      </c>
      <c r="P901">
        <v>5849</v>
      </c>
      <c r="Q901">
        <v>4271</v>
      </c>
      <c r="R901">
        <v>42822</v>
      </c>
      <c r="S901">
        <v>4280</v>
      </c>
      <c r="T901">
        <v>4148</v>
      </c>
      <c r="U901">
        <v>5859</v>
      </c>
      <c r="V901">
        <v>2724</v>
      </c>
      <c r="W901">
        <v>53081</v>
      </c>
      <c r="X901" t="s">
        <v>61</v>
      </c>
      <c r="Y901" t="s">
        <v>61</v>
      </c>
      <c r="Z901" t="s">
        <v>61</v>
      </c>
      <c r="AA901" t="s">
        <v>61</v>
      </c>
      <c r="AB901" t="s">
        <v>61</v>
      </c>
      <c r="AC901" t="s">
        <v>61</v>
      </c>
      <c r="AD901">
        <v>66</v>
      </c>
      <c r="AE901">
        <v>3768</v>
      </c>
      <c r="AF901">
        <v>3722</v>
      </c>
      <c r="AG901">
        <v>3607</v>
      </c>
      <c r="AH901">
        <v>40</v>
      </c>
      <c r="AI901">
        <v>45</v>
      </c>
      <c r="AJ901" t="s">
        <v>62</v>
      </c>
      <c r="AK901" t="s">
        <v>62</v>
      </c>
      <c r="AL901" t="s">
        <v>62</v>
      </c>
      <c r="AM901" t="s">
        <v>62</v>
      </c>
      <c r="AN901" t="s">
        <v>62</v>
      </c>
      <c r="AO901" t="s">
        <v>62</v>
      </c>
      <c r="AP901" t="s">
        <v>62</v>
      </c>
      <c r="AQ901" t="s">
        <v>62</v>
      </c>
      <c r="AR901" t="s">
        <v>62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-99</v>
      </c>
      <c r="AZ901">
        <v>-99</v>
      </c>
      <c r="BA901">
        <v>-99</v>
      </c>
      <c r="BB901">
        <v>-99</v>
      </c>
      <c r="BC901">
        <v>-99</v>
      </c>
      <c r="BD901">
        <v>-99</v>
      </c>
      <c r="BE901">
        <v>-99</v>
      </c>
      <c r="BF901">
        <v>-99</v>
      </c>
      <c r="BG901">
        <v>-99</v>
      </c>
      <c r="BH901" t="str">
        <f t="shared" si="294"/>
        <v/>
      </c>
      <c r="BI901">
        <f t="shared" si="295"/>
        <v>0</v>
      </c>
      <c r="BJ901" t="str">
        <f t="shared" si="296"/>
        <v/>
      </c>
      <c r="BK901" t="str">
        <f t="shared" si="297"/>
        <v/>
      </c>
      <c r="BL901" t="str">
        <f t="shared" si="298"/>
        <v/>
      </c>
      <c r="BM901" t="str">
        <f t="shared" si="299"/>
        <v/>
      </c>
      <c r="BN901" t="str">
        <f t="shared" si="300"/>
        <v/>
      </c>
      <c r="BO901" t="str">
        <f t="shared" si="301"/>
        <v/>
      </c>
      <c r="BP901" t="str">
        <f t="shared" si="302"/>
        <v/>
      </c>
      <c r="BQ901" t="str">
        <f t="shared" si="303"/>
        <v/>
      </c>
      <c r="BR901" t="str">
        <f t="shared" si="304"/>
        <v/>
      </c>
      <c r="BS901" t="str">
        <f t="shared" si="305"/>
        <v/>
      </c>
      <c r="BT901" t="str">
        <f t="shared" si="306"/>
        <v/>
      </c>
      <c r="BU901" t="str">
        <f t="shared" si="307"/>
        <v/>
      </c>
      <c r="BV901" t="str">
        <f t="shared" si="308"/>
        <v/>
      </c>
      <c r="BW901">
        <f t="shared" si="309"/>
        <v>0</v>
      </c>
      <c r="BX901">
        <f t="shared" si="310"/>
        <v>1</v>
      </c>
      <c r="BY901">
        <f t="shared" si="311"/>
        <v>0</v>
      </c>
      <c r="BZ901">
        <f t="shared" si="312"/>
        <v>0</v>
      </c>
      <c r="CA901">
        <f t="shared" si="313"/>
        <v>0</v>
      </c>
      <c r="CB901">
        <f t="shared" si="314"/>
        <v>1</v>
      </c>
    </row>
    <row r="902" spans="1:80" x14ac:dyDescent="0.35">
      <c r="A902">
        <v>4.4836565000000004</v>
      </c>
      <c r="B902">
        <v>2009</v>
      </c>
      <c r="C902">
        <v>86</v>
      </c>
      <c r="D902">
        <v>0</v>
      </c>
      <c r="E902">
        <v>1</v>
      </c>
      <c r="F902">
        <v>-9</v>
      </c>
      <c r="G902">
        <v>0</v>
      </c>
      <c r="H902">
        <v>6641</v>
      </c>
      <c r="I902">
        <v>3</v>
      </c>
      <c r="J902">
        <v>1</v>
      </c>
      <c r="K902">
        <v>147176</v>
      </c>
      <c r="L902">
        <v>4</v>
      </c>
      <c r="M902">
        <v>-9</v>
      </c>
      <c r="N902">
        <v>1</v>
      </c>
      <c r="O902">
        <v>41401</v>
      </c>
      <c r="P902">
        <v>4139</v>
      </c>
      <c r="Q902">
        <v>4019</v>
      </c>
      <c r="R902">
        <v>2724</v>
      </c>
      <c r="S902">
        <v>25000</v>
      </c>
      <c r="T902" t="s">
        <v>66</v>
      </c>
      <c r="U902">
        <v>4148</v>
      </c>
      <c r="V902" t="s">
        <v>64</v>
      </c>
      <c r="W902">
        <v>60886</v>
      </c>
      <c r="X902">
        <v>4240</v>
      </c>
      <c r="Y902">
        <v>4280</v>
      </c>
      <c r="Z902" t="s">
        <v>70</v>
      </c>
      <c r="AA902">
        <v>42823</v>
      </c>
      <c r="AB902" t="s">
        <v>61</v>
      </c>
      <c r="AC902" t="s">
        <v>61</v>
      </c>
      <c r="AD902">
        <v>3768</v>
      </c>
      <c r="AE902">
        <v>66</v>
      </c>
      <c r="AF902">
        <v>3893</v>
      </c>
      <c r="AG902">
        <v>3897</v>
      </c>
      <c r="AH902">
        <v>5794</v>
      </c>
      <c r="AI902">
        <v>9904</v>
      </c>
      <c r="AJ902">
        <v>3607</v>
      </c>
      <c r="AK902">
        <v>41</v>
      </c>
      <c r="AL902">
        <v>8856</v>
      </c>
      <c r="AM902">
        <v>48</v>
      </c>
      <c r="AN902">
        <v>5795</v>
      </c>
      <c r="AO902">
        <v>3722</v>
      </c>
      <c r="AP902" t="s">
        <v>62</v>
      </c>
      <c r="AQ902" t="s">
        <v>62</v>
      </c>
      <c r="AR902" t="s">
        <v>62</v>
      </c>
      <c r="AS902">
        <v>0</v>
      </c>
      <c r="AT902">
        <v>0</v>
      </c>
      <c r="AU902">
        <v>3</v>
      </c>
      <c r="AV902">
        <v>5</v>
      </c>
      <c r="AW902">
        <v>4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7</v>
      </c>
      <c r="BD902">
        <v>0</v>
      </c>
      <c r="BE902">
        <v>-99</v>
      </c>
      <c r="BF902">
        <v>-99</v>
      </c>
      <c r="BG902">
        <v>-99</v>
      </c>
      <c r="BH902">
        <f t="shared" si="294"/>
        <v>0</v>
      </c>
      <c r="BI902" t="str">
        <f t="shared" si="295"/>
        <v/>
      </c>
      <c r="BJ902" t="str">
        <f t="shared" si="296"/>
        <v/>
      </c>
      <c r="BK902" t="str">
        <f t="shared" si="297"/>
        <v/>
      </c>
      <c r="BL902" t="str">
        <f t="shared" si="298"/>
        <v/>
      </c>
      <c r="BM902" t="str">
        <f t="shared" si="299"/>
        <v/>
      </c>
      <c r="BN902" t="str">
        <f t="shared" si="300"/>
        <v/>
      </c>
      <c r="BO902" t="str">
        <f t="shared" si="301"/>
        <v/>
      </c>
      <c r="BP902" t="str">
        <f t="shared" si="302"/>
        <v/>
      </c>
      <c r="BQ902" t="str">
        <f t="shared" si="303"/>
        <v/>
      </c>
      <c r="BR902" t="str">
        <f t="shared" si="304"/>
        <v/>
      </c>
      <c r="BS902" t="str">
        <f t="shared" si="305"/>
        <v/>
      </c>
      <c r="BT902" t="str">
        <f t="shared" si="306"/>
        <v/>
      </c>
      <c r="BU902" t="str">
        <f t="shared" si="307"/>
        <v/>
      </c>
      <c r="BV902" t="str">
        <f t="shared" si="308"/>
        <v/>
      </c>
      <c r="BW902">
        <f t="shared" si="309"/>
        <v>0</v>
      </c>
      <c r="BX902">
        <f t="shared" si="310"/>
        <v>1</v>
      </c>
      <c r="BY902">
        <f t="shared" si="311"/>
        <v>0</v>
      </c>
      <c r="BZ902">
        <f t="shared" si="312"/>
        <v>0</v>
      </c>
      <c r="CA902">
        <f t="shared" si="313"/>
        <v>0</v>
      </c>
      <c r="CB902">
        <f t="shared" si="314"/>
        <v>1</v>
      </c>
    </row>
    <row r="903" spans="1:80" x14ac:dyDescent="0.35">
      <c r="A903">
        <v>5.3125619999999998</v>
      </c>
      <c r="B903">
        <v>2009</v>
      </c>
      <c r="C903">
        <v>86</v>
      </c>
      <c r="D903">
        <v>0</v>
      </c>
      <c r="E903">
        <v>1</v>
      </c>
      <c r="F903">
        <v>-9</v>
      </c>
      <c r="G903">
        <v>1</v>
      </c>
      <c r="H903">
        <v>12191</v>
      </c>
      <c r="I903">
        <v>2</v>
      </c>
      <c r="J903">
        <v>1</v>
      </c>
      <c r="K903">
        <v>160108</v>
      </c>
      <c r="L903">
        <v>2</v>
      </c>
      <c r="M903">
        <v>1</v>
      </c>
      <c r="N903">
        <v>1</v>
      </c>
      <c r="O903">
        <v>41011</v>
      </c>
      <c r="P903">
        <v>42741</v>
      </c>
      <c r="Q903">
        <v>5849</v>
      </c>
      <c r="R903">
        <v>431</v>
      </c>
      <c r="S903">
        <v>78551</v>
      </c>
      <c r="T903">
        <v>514</v>
      </c>
      <c r="U903">
        <v>51189</v>
      </c>
      <c r="V903">
        <v>99731</v>
      </c>
      <c r="W903">
        <v>3481</v>
      </c>
      <c r="X903">
        <v>51881</v>
      </c>
      <c r="Y903">
        <v>7455</v>
      </c>
      <c r="Z903">
        <v>4271</v>
      </c>
      <c r="AA903">
        <v>2763</v>
      </c>
      <c r="AB903">
        <v>4329</v>
      </c>
      <c r="AC903">
        <v>2841</v>
      </c>
      <c r="AD903">
        <v>66</v>
      </c>
      <c r="AE903">
        <v>311</v>
      </c>
      <c r="AF903">
        <v>3768</v>
      </c>
      <c r="AG903">
        <v>9672</v>
      </c>
      <c r="AH903">
        <v>3998</v>
      </c>
      <c r="AI903">
        <v>3607</v>
      </c>
      <c r="AJ903">
        <v>3722</v>
      </c>
      <c r="AK903">
        <v>8853</v>
      </c>
      <c r="AL903">
        <v>45</v>
      </c>
      <c r="AM903">
        <v>40</v>
      </c>
      <c r="AN903">
        <v>8856</v>
      </c>
      <c r="AO903">
        <v>3541</v>
      </c>
      <c r="AP903">
        <v>3723</v>
      </c>
      <c r="AQ903">
        <v>8853</v>
      </c>
      <c r="AR903">
        <v>8856</v>
      </c>
      <c r="AS903">
        <v>0</v>
      </c>
      <c r="AT903">
        <v>14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 t="str">
        <f t="shared" si="294"/>
        <v/>
      </c>
      <c r="BI903" t="str">
        <f t="shared" si="295"/>
        <v/>
      </c>
      <c r="BJ903">
        <f t="shared" si="296"/>
        <v>0</v>
      </c>
      <c r="BK903" t="str">
        <f t="shared" si="297"/>
        <v/>
      </c>
      <c r="BL903" t="str">
        <f t="shared" si="298"/>
        <v/>
      </c>
      <c r="BM903" t="str">
        <f t="shared" si="299"/>
        <v/>
      </c>
      <c r="BN903" t="str">
        <f t="shared" si="300"/>
        <v/>
      </c>
      <c r="BO903" t="str">
        <f t="shared" si="301"/>
        <v/>
      </c>
      <c r="BP903" t="str">
        <f t="shared" si="302"/>
        <v/>
      </c>
      <c r="BQ903" t="str">
        <f t="shared" si="303"/>
        <v/>
      </c>
      <c r="BR903" t="str">
        <f t="shared" si="304"/>
        <v/>
      </c>
      <c r="BS903" t="str">
        <f t="shared" si="305"/>
        <v/>
      </c>
      <c r="BT903" t="str">
        <f t="shared" si="306"/>
        <v/>
      </c>
      <c r="BU903" t="str">
        <f t="shared" si="307"/>
        <v/>
      </c>
      <c r="BV903" t="str">
        <f t="shared" si="308"/>
        <v/>
      </c>
      <c r="BW903">
        <f t="shared" si="309"/>
        <v>0</v>
      </c>
      <c r="BX903">
        <f t="shared" si="310"/>
        <v>1</v>
      </c>
      <c r="BY903">
        <f t="shared" si="311"/>
        <v>1</v>
      </c>
      <c r="BZ903">
        <f t="shared" si="312"/>
        <v>1</v>
      </c>
      <c r="CA903">
        <f t="shared" si="313"/>
        <v>1</v>
      </c>
      <c r="CB903">
        <f t="shared" si="314"/>
        <v>0</v>
      </c>
    </row>
    <row r="904" spans="1:80" x14ac:dyDescent="0.35">
      <c r="A904">
        <v>4.6981218</v>
      </c>
      <c r="B904">
        <v>2009</v>
      </c>
      <c r="C904">
        <v>86</v>
      </c>
      <c r="D904">
        <v>1</v>
      </c>
      <c r="E904">
        <v>1</v>
      </c>
      <c r="F904">
        <v>-9</v>
      </c>
      <c r="G904">
        <v>0</v>
      </c>
      <c r="H904">
        <v>19139</v>
      </c>
      <c r="I904">
        <v>1</v>
      </c>
      <c r="J904">
        <v>1</v>
      </c>
      <c r="K904">
        <v>125049</v>
      </c>
      <c r="L904">
        <v>2</v>
      </c>
      <c r="M904">
        <v>3</v>
      </c>
      <c r="N904">
        <v>20</v>
      </c>
      <c r="O904">
        <v>41401</v>
      </c>
      <c r="P904">
        <v>42822</v>
      </c>
      <c r="Q904">
        <v>4589</v>
      </c>
      <c r="R904">
        <v>4254</v>
      </c>
      <c r="S904">
        <v>4280</v>
      </c>
      <c r="T904">
        <v>4241</v>
      </c>
      <c r="U904">
        <v>4148</v>
      </c>
      <c r="V904">
        <v>42731</v>
      </c>
      <c r="W904">
        <v>4439</v>
      </c>
      <c r="X904">
        <v>2859</v>
      </c>
      <c r="Y904" t="s">
        <v>61</v>
      </c>
      <c r="Z904" t="s">
        <v>61</v>
      </c>
      <c r="AA904" t="s">
        <v>61</v>
      </c>
      <c r="AB904" t="s">
        <v>61</v>
      </c>
      <c r="AC904" t="s">
        <v>61</v>
      </c>
      <c r="AD904">
        <v>3768</v>
      </c>
      <c r="AE904">
        <v>3722</v>
      </c>
      <c r="AF904">
        <v>66</v>
      </c>
      <c r="AG904">
        <v>3606</v>
      </c>
      <c r="AH904">
        <v>46</v>
      </c>
      <c r="AI904">
        <v>41</v>
      </c>
      <c r="AJ904">
        <v>24</v>
      </c>
      <c r="AK904">
        <v>8856</v>
      </c>
      <c r="AL904" t="s">
        <v>62</v>
      </c>
      <c r="AM904" t="s">
        <v>62</v>
      </c>
      <c r="AN904" t="s">
        <v>62</v>
      </c>
      <c r="AO904" t="s">
        <v>62</v>
      </c>
      <c r="AP904" t="s">
        <v>62</v>
      </c>
      <c r="AQ904" t="s">
        <v>62</v>
      </c>
      <c r="AR904" t="s">
        <v>62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-99</v>
      </c>
      <c r="BB904">
        <v>-99</v>
      </c>
      <c r="BC904">
        <v>-99</v>
      </c>
      <c r="BD904">
        <v>-99</v>
      </c>
      <c r="BE904">
        <v>-99</v>
      </c>
      <c r="BF904">
        <v>-99</v>
      </c>
      <c r="BG904">
        <v>-99</v>
      </c>
      <c r="BH904">
        <f t="shared" si="294"/>
        <v>0</v>
      </c>
      <c r="BI904" t="str">
        <f t="shared" si="295"/>
        <v/>
      </c>
      <c r="BJ904" t="str">
        <f t="shared" si="296"/>
        <v/>
      </c>
      <c r="BK904" t="str">
        <f t="shared" si="297"/>
        <v/>
      </c>
      <c r="BL904" t="str">
        <f t="shared" si="298"/>
        <v/>
      </c>
      <c r="BM904" t="str">
        <f t="shared" si="299"/>
        <v/>
      </c>
      <c r="BN904" t="str">
        <f t="shared" si="300"/>
        <v/>
      </c>
      <c r="BO904" t="str">
        <f t="shared" si="301"/>
        <v/>
      </c>
      <c r="BP904" t="str">
        <f t="shared" si="302"/>
        <v/>
      </c>
      <c r="BQ904" t="str">
        <f t="shared" si="303"/>
        <v/>
      </c>
      <c r="BR904" t="str">
        <f t="shared" si="304"/>
        <v/>
      </c>
      <c r="BS904" t="str">
        <f t="shared" si="305"/>
        <v/>
      </c>
      <c r="BT904" t="str">
        <f t="shared" si="306"/>
        <v/>
      </c>
      <c r="BU904" t="str">
        <f t="shared" si="307"/>
        <v/>
      </c>
      <c r="BV904" t="str">
        <f t="shared" si="308"/>
        <v/>
      </c>
      <c r="BW904">
        <f t="shared" si="309"/>
        <v>0</v>
      </c>
      <c r="BX904">
        <f t="shared" si="310"/>
        <v>1</v>
      </c>
      <c r="BY904">
        <f t="shared" si="311"/>
        <v>0</v>
      </c>
      <c r="BZ904">
        <f t="shared" si="312"/>
        <v>0</v>
      </c>
      <c r="CA904">
        <f t="shared" si="313"/>
        <v>0</v>
      </c>
      <c r="CB904">
        <f t="shared" si="314"/>
        <v>1</v>
      </c>
    </row>
    <row r="905" spans="1:80" x14ac:dyDescent="0.35">
      <c r="A905">
        <v>5.4332457999999999</v>
      </c>
      <c r="B905">
        <v>2009</v>
      </c>
      <c r="C905">
        <v>86</v>
      </c>
      <c r="D905">
        <v>0</v>
      </c>
      <c r="E905">
        <v>3</v>
      </c>
      <c r="F905">
        <v>-9</v>
      </c>
      <c r="G905">
        <v>0</v>
      </c>
      <c r="H905">
        <v>27010</v>
      </c>
      <c r="I905">
        <v>10</v>
      </c>
      <c r="J905">
        <v>-9</v>
      </c>
      <c r="K905">
        <v>147092</v>
      </c>
      <c r="L905">
        <v>3</v>
      </c>
      <c r="M905">
        <v>1</v>
      </c>
      <c r="N905">
        <v>5</v>
      </c>
      <c r="O905">
        <v>41401</v>
      </c>
      <c r="P905">
        <v>5845</v>
      </c>
      <c r="Q905">
        <v>42823</v>
      </c>
      <c r="R905">
        <v>4168</v>
      </c>
      <c r="S905">
        <v>4111</v>
      </c>
      <c r="T905">
        <v>496</v>
      </c>
      <c r="U905">
        <v>4148</v>
      </c>
      <c r="V905">
        <v>40390</v>
      </c>
      <c r="W905">
        <v>5853</v>
      </c>
      <c r="X905">
        <v>9982</v>
      </c>
      <c r="Y905">
        <v>99812</v>
      </c>
      <c r="Z905">
        <v>4280</v>
      </c>
      <c r="AA905">
        <v>25000</v>
      </c>
      <c r="AB905">
        <v>2724</v>
      </c>
      <c r="AC905">
        <v>412</v>
      </c>
      <c r="AD905">
        <v>3768</v>
      </c>
      <c r="AE905">
        <v>3721</v>
      </c>
      <c r="AF905">
        <v>66</v>
      </c>
      <c r="AG905">
        <v>3950</v>
      </c>
      <c r="AH905">
        <v>3607</v>
      </c>
      <c r="AI905">
        <v>8856</v>
      </c>
      <c r="AJ905">
        <v>8848</v>
      </c>
      <c r="AK905">
        <v>40</v>
      </c>
      <c r="AL905" t="s">
        <v>62</v>
      </c>
      <c r="AM905" t="s">
        <v>62</v>
      </c>
      <c r="AN905" t="s">
        <v>62</v>
      </c>
      <c r="AO905" t="s">
        <v>62</v>
      </c>
      <c r="AP905" t="s">
        <v>62</v>
      </c>
      <c r="AQ905" t="s">
        <v>62</v>
      </c>
      <c r="AR905" t="s">
        <v>62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-99</v>
      </c>
      <c r="BB905">
        <v>-99</v>
      </c>
      <c r="BC905">
        <v>-99</v>
      </c>
      <c r="BD905">
        <v>-99</v>
      </c>
      <c r="BE905">
        <v>-99</v>
      </c>
      <c r="BF905">
        <v>-99</v>
      </c>
      <c r="BG905">
        <v>-99</v>
      </c>
      <c r="BH905">
        <f t="shared" si="294"/>
        <v>0</v>
      </c>
      <c r="BI905" t="str">
        <f t="shared" si="295"/>
        <v/>
      </c>
      <c r="BJ905" t="str">
        <f t="shared" si="296"/>
        <v/>
      </c>
      <c r="BK905" t="str">
        <f t="shared" si="297"/>
        <v/>
      </c>
      <c r="BL905" t="str">
        <f t="shared" si="298"/>
        <v/>
      </c>
      <c r="BM905" t="str">
        <f t="shared" si="299"/>
        <v/>
      </c>
      <c r="BN905" t="str">
        <f t="shared" si="300"/>
        <v/>
      </c>
      <c r="BO905" t="str">
        <f t="shared" si="301"/>
        <v/>
      </c>
      <c r="BP905" t="str">
        <f t="shared" si="302"/>
        <v/>
      </c>
      <c r="BQ905" t="str">
        <f t="shared" si="303"/>
        <v/>
      </c>
      <c r="BR905" t="str">
        <f t="shared" si="304"/>
        <v/>
      </c>
      <c r="BS905" t="str">
        <f t="shared" si="305"/>
        <v/>
      </c>
      <c r="BT905" t="str">
        <f t="shared" si="306"/>
        <v/>
      </c>
      <c r="BU905" t="str">
        <f t="shared" si="307"/>
        <v/>
      </c>
      <c r="BV905" t="str">
        <f t="shared" si="308"/>
        <v/>
      </c>
      <c r="BW905">
        <f t="shared" si="309"/>
        <v>0</v>
      </c>
      <c r="BX905">
        <f t="shared" si="310"/>
        <v>1</v>
      </c>
      <c r="BY905">
        <f t="shared" si="311"/>
        <v>0</v>
      </c>
      <c r="BZ905">
        <f t="shared" si="312"/>
        <v>0</v>
      </c>
      <c r="CA905">
        <f t="shared" si="313"/>
        <v>0</v>
      </c>
      <c r="CB905">
        <f t="shared" si="314"/>
        <v>1</v>
      </c>
    </row>
    <row r="906" spans="1:80" x14ac:dyDescent="0.35">
      <c r="A906">
        <v>5.7264993000000004</v>
      </c>
      <c r="B906">
        <v>2009</v>
      </c>
      <c r="C906">
        <v>86</v>
      </c>
      <c r="D906">
        <v>0</v>
      </c>
      <c r="E906">
        <v>1</v>
      </c>
      <c r="F906">
        <v>2</v>
      </c>
      <c r="G906">
        <v>1</v>
      </c>
      <c r="H906">
        <v>42231</v>
      </c>
      <c r="I906">
        <v>3</v>
      </c>
      <c r="J906">
        <v>1</v>
      </c>
      <c r="K906">
        <v>275419</v>
      </c>
      <c r="L906">
        <v>1</v>
      </c>
      <c r="M906">
        <v>1</v>
      </c>
      <c r="N906">
        <v>1</v>
      </c>
      <c r="O906">
        <v>41401</v>
      </c>
      <c r="P906">
        <v>4111</v>
      </c>
      <c r="Q906">
        <v>99812</v>
      </c>
      <c r="R906">
        <v>2851</v>
      </c>
      <c r="S906">
        <v>9971</v>
      </c>
      <c r="T906">
        <v>45829</v>
      </c>
      <c r="U906">
        <v>412</v>
      </c>
      <c r="V906">
        <v>4019</v>
      </c>
      <c r="W906">
        <v>2724</v>
      </c>
      <c r="X906" t="s">
        <v>65</v>
      </c>
      <c r="Y906" t="s">
        <v>76</v>
      </c>
      <c r="Z906">
        <v>41402</v>
      </c>
      <c r="AA906">
        <v>42789</v>
      </c>
      <c r="AB906">
        <v>4142</v>
      </c>
      <c r="AC906" t="s">
        <v>61</v>
      </c>
      <c r="AD906">
        <v>3768</v>
      </c>
      <c r="AE906">
        <v>66</v>
      </c>
      <c r="AF906">
        <v>3607</v>
      </c>
      <c r="AG906">
        <v>46</v>
      </c>
      <c r="AH906">
        <v>41</v>
      </c>
      <c r="AI906" t="s">
        <v>62</v>
      </c>
      <c r="AJ906" t="s">
        <v>62</v>
      </c>
      <c r="AK906" t="s">
        <v>62</v>
      </c>
      <c r="AL906" t="s">
        <v>62</v>
      </c>
      <c r="AM906" t="s">
        <v>62</v>
      </c>
      <c r="AN906" t="s">
        <v>62</v>
      </c>
      <c r="AO906" t="s">
        <v>62</v>
      </c>
      <c r="AP906" t="s">
        <v>62</v>
      </c>
      <c r="AQ906" t="s">
        <v>62</v>
      </c>
      <c r="AR906" t="s">
        <v>62</v>
      </c>
      <c r="AS906">
        <v>1</v>
      </c>
      <c r="AT906">
        <v>1</v>
      </c>
      <c r="AU906">
        <v>1</v>
      </c>
      <c r="AV906">
        <v>1</v>
      </c>
      <c r="AW906">
        <v>1</v>
      </c>
      <c r="AX906">
        <v>-99</v>
      </c>
      <c r="AY906">
        <v>-99</v>
      </c>
      <c r="AZ906">
        <v>-99</v>
      </c>
      <c r="BA906">
        <v>-99</v>
      </c>
      <c r="BB906">
        <v>-99</v>
      </c>
      <c r="BC906">
        <v>-99</v>
      </c>
      <c r="BD906">
        <v>-99</v>
      </c>
      <c r="BE906">
        <v>-99</v>
      </c>
      <c r="BF906">
        <v>-99</v>
      </c>
      <c r="BG906">
        <v>-99</v>
      </c>
      <c r="BH906">
        <f t="shared" si="294"/>
        <v>1</v>
      </c>
      <c r="BI906" t="str">
        <f t="shared" si="295"/>
        <v/>
      </c>
      <c r="BJ906" t="str">
        <f t="shared" si="296"/>
        <v/>
      </c>
      <c r="BK906" t="str">
        <f t="shared" si="297"/>
        <v/>
      </c>
      <c r="BL906" t="str">
        <f t="shared" si="298"/>
        <v/>
      </c>
      <c r="BM906" t="str">
        <f t="shared" si="299"/>
        <v/>
      </c>
      <c r="BN906" t="str">
        <f t="shared" si="300"/>
        <v/>
      </c>
      <c r="BO906" t="str">
        <f t="shared" si="301"/>
        <v/>
      </c>
      <c r="BP906" t="str">
        <f t="shared" si="302"/>
        <v/>
      </c>
      <c r="BQ906" t="str">
        <f t="shared" si="303"/>
        <v/>
      </c>
      <c r="BR906" t="str">
        <f t="shared" si="304"/>
        <v/>
      </c>
      <c r="BS906" t="str">
        <f t="shared" si="305"/>
        <v/>
      </c>
      <c r="BT906" t="str">
        <f t="shared" si="306"/>
        <v/>
      </c>
      <c r="BU906" t="str">
        <f t="shared" si="307"/>
        <v/>
      </c>
      <c r="BV906" t="str">
        <f t="shared" si="308"/>
        <v/>
      </c>
      <c r="BW906">
        <f t="shared" si="309"/>
        <v>1</v>
      </c>
      <c r="BX906">
        <f t="shared" si="310"/>
        <v>1</v>
      </c>
      <c r="BY906">
        <f t="shared" si="311"/>
        <v>0</v>
      </c>
      <c r="BZ906">
        <f t="shared" si="312"/>
        <v>0</v>
      </c>
      <c r="CA906">
        <f t="shared" si="313"/>
        <v>0</v>
      </c>
      <c r="CB906">
        <f t="shared" si="314"/>
        <v>0</v>
      </c>
    </row>
    <row r="907" spans="1:80" x14ac:dyDescent="0.35">
      <c r="A907">
        <v>4.9374741000000002</v>
      </c>
      <c r="B907">
        <v>2010</v>
      </c>
      <c r="C907">
        <v>86</v>
      </c>
      <c r="D907">
        <v>0</v>
      </c>
      <c r="E907">
        <v>1</v>
      </c>
      <c r="F907">
        <v>-9</v>
      </c>
      <c r="G907">
        <v>1</v>
      </c>
      <c r="H907">
        <v>6326</v>
      </c>
      <c r="I907">
        <v>2</v>
      </c>
      <c r="J907">
        <v>1</v>
      </c>
      <c r="K907">
        <v>170458</v>
      </c>
      <c r="L907">
        <v>4</v>
      </c>
      <c r="M907">
        <v>-9</v>
      </c>
      <c r="N907">
        <v>1</v>
      </c>
      <c r="O907">
        <v>41401</v>
      </c>
      <c r="P907">
        <v>5856</v>
      </c>
      <c r="Q907">
        <v>40391</v>
      </c>
      <c r="R907">
        <v>99673</v>
      </c>
      <c r="S907">
        <v>4142</v>
      </c>
      <c r="T907">
        <v>496</v>
      </c>
      <c r="U907">
        <v>41402</v>
      </c>
      <c r="V907">
        <v>4139</v>
      </c>
      <c r="W907">
        <v>4240</v>
      </c>
      <c r="X907" t="s">
        <v>61</v>
      </c>
      <c r="Y907" t="s">
        <v>61</v>
      </c>
      <c r="Z907" t="s">
        <v>61</v>
      </c>
      <c r="AA907" t="s">
        <v>61</v>
      </c>
      <c r="AB907" t="s">
        <v>61</v>
      </c>
      <c r="AC907" t="s">
        <v>61</v>
      </c>
      <c r="AD907">
        <v>3768</v>
      </c>
      <c r="AE907">
        <v>3722</v>
      </c>
      <c r="AF907">
        <v>8856</v>
      </c>
      <c r="AG907">
        <v>8853</v>
      </c>
      <c r="AH907">
        <v>8842</v>
      </c>
      <c r="AI907">
        <v>3995</v>
      </c>
      <c r="AJ907" t="s">
        <v>62</v>
      </c>
      <c r="AK907" t="s">
        <v>62</v>
      </c>
      <c r="AL907" t="s">
        <v>62</v>
      </c>
      <c r="AM907" t="s">
        <v>62</v>
      </c>
      <c r="AN907" t="s">
        <v>62</v>
      </c>
      <c r="AO907" t="s">
        <v>62</v>
      </c>
      <c r="AP907" t="s">
        <v>62</v>
      </c>
      <c r="AQ907" t="s">
        <v>62</v>
      </c>
      <c r="AR907" t="s">
        <v>62</v>
      </c>
      <c r="AS907">
        <v>1</v>
      </c>
      <c r="AT907">
        <v>1</v>
      </c>
      <c r="AU907">
        <v>1</v>
      </c>
      <c r="AV907">
        <v>1</v>
      </c>
      <c r="AW907">
        <v>1</v>
      </c>
      <c r="AX907">
        <v>0</v>
      </c>
      <c r="AY907">
        <v>-99</v>
      </c>
      <c r="AZ907">
        <v>-99</v>
      </c>
      <c r="BA907">
        <v>-99</v>
      </c>
      <c r="BB907">
        <v>-99</v>
      </c>
      <c r="BC907">
        <v>-99</v>
      </c>
      <c r="BD907">
        <v>-99</v>
      </c>
      <c r="BE907">
        <v>-99</v>
      </c>
      <c r="BF907">
        <v>-99</v>
      </c>
      <c r="BG907">
        <v>-99</v>
      </c>
      <c r="BH907">
        <f t="shared" si="294"/>
        <v>1</v>
      </c>
      <c r="BI907" t="str">
        <f t="shared" si="295"/>
        <v/>
      </c>
      <c r="BJ907" t="str">
        <f t="shared" si="296"/>
        <v/>
      </c>
      <c r="BK907" t="str">
        <f t="shared" si="297"/>
        <v/>
      </c>
      <c r="BL907" t="str">
        <f t="shared" si="298"/>
        <v/>
      </c>
      <c r="BM907" t="str">
        <f t="shared" si="299"/>
        <v/>
      </c>
      <c r="BN907" t="str">
        <f t="shared" si="300"/>
        <v/>
      </c>
      <c r="BO907" t="str">
        <f t="shared" si="301"/>
        <v/>
      </c>
      <c r="BP907" t="str">
        <f t="shared" si="302"/>
        <v/>
      </c>
      <c r="BQ907" t="str">
        <f t="shared" si="303"/>
        <v/>
      </c>
      <c r="BR907" t="str">
        <f t="shared" si="304"/>
        <v/>
      </c>
      <c r="BS907" t="str">
        <f t="shared" si="305"/>
        <v/>
      </c>
      <c r="BT907" t="str">
        <f t="shared" si="306"/>
        <v/>
      </c>
      <c r="BU907" t="str">
        <f t="shared" si="307"/>
        <v/>
      </c>
      <c r="BV907" t="str">
        <f t="shared" si="308"/>
        <v/>
      </c>
      <c r="BW907">
        <f t="shared" si="309"/>
        <v>1</v>
      </c>
      <c r="BX907">
        <f t="shared" si="310"/>
        <v>0</v>
      </c>
      <c r="BY907">
        <f t="shared" si="311"/>
        <v>0</v>
      </c>
      <c r="BZ907">
        <f t="shared" si="312"/>
        <v>0</v>
      </c>
      <c r="CA907">
        <f t="shared" si="313"/>
        <v>0</v>
      </c>
      <c r="CB907">
        <f t="shared" si="314"/>
        <v>0</v>
      </c>
    </row>
    <row r="908" spans="1:80" x14ac:dyDescent="0.35">
      <c r="A908">
        <v>5.1950630000000002</v>
      </c>
      <c r="B908">
        <v>2010</v>
      </c>
      <c r="C908">
        <v>86</v>
      </c>
      <c r="D908">
        <v>1</v>
      </c>
      <c r="E908">
        <v>1</v>
      </c>
      <c r="F908">
        <v>2</v>
      </c>
      <c r="G908">
        <v>1</v>
      </c>
      <c r="H908">
        <v>17123</v>
      </c>
      <c r="I908">
        <v>4</v>
      </c>
      <c r="J908">
        <v>2</v>
      </c>
      <c r="K908">
        <v>308769</v>
      </c>
      <c r="L908">
        <v>1</v>
      </c>
      <c r="M908">
        <v>3</v>
      </c>
      <c r="N908">
        <v>20</v>
      </c>
      <c r="O908">
        <v>41001</v>
      </c>
      <c r="P908">
        <v>78551</v>
      </c>
      <c r="Q908">
        <v>42821</v>
      </c>
      <c r="R908">
        <v>5853</v>
      </c>
      <c r="S908">
        <v>40390</v>
      </c>
      <c r="T908">
        <v>4142</v>
      </c>
      <c r="U908">
        <v>78820</v>
      </c>
      <c r="V908">
        <v>41401</v>
      </c>
      <c r="W908">
        <v>4148</v>
      </c>
      <c r="X908">
        <v>2449</v>
      </c>
      <c r="Y908">
        <v>5859</v>
      </c>
      <c r="Z908">
        <v>2819</v>
      </c>
      <c r="AA908">
        <v>4779</v>
      </c>
      <c r="AB908">
        <v>4280</v>
      </c>
      <c r="AC908">
        <v>2724</v>
      </c>
      <c r="AD908">
        <v>3768</v>
      </c>
      <c r="AE908">
        <v>3721</v>
      </c>
      <c r="AF908">
        <v>66</v>
      </c>
      <c r="AG908">
        <v>8852</v>
      </c>
      <c r="AH908">
        <v>3607</v>
      </c>
      <c r="AI908">
        <v>8853</v>
      </c>
      <c r="AJ908">
        <v>47</v>
      </c>
      <c r="AK908">
        <v>41</v>
      </c>
      <c r="AL908">
        <v>8856</v>
      </c>
      <c r="AM908">
        <v>9920</v>
      </c>
      <c r="AN908">
        <v>9904</v>
      </c>
      <c r="AO908" t="s">
        <v>62</v>
      </c>
      <c r="AP908" t="s">
        <v>62</v>
      </c>
      <c r="AQ908" t="s">
        <v>62</v>
      </c>
      <c r="AR908" t="s">
        <v>62</v>
      </c>
      <c r="AS908">
        <v>1</v>
      </c>
      <c r="AT908">
        <v>1</v>
      </c>
      <c r="AU908">
        <v>1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2</v>
      </c>
      <c r="BD908">
        <v>-99</v>
      </c>
      <c r="BE908">
        <v>-99</v>
      </c>
      <c r="BF908">
        <v>-99</v>
      </c>
      <c r="BG908">
        <v>-99</v>
      </c>
      <c r="BH908">
        <f t="shared" si="294"/>
        <v>1</v>
      </c>
      <c r="BI908" t="str">
        <f t="shared" si="295"/>
        <v/>
      </c>
      <c r="BJ908" t="str">
        <f t="shared" si="296"/>
        <v/>
      </c>
      <c r="BK908" t="str">
        <f t="shared" si="297"/>
        <v/>
      </c>
      <c r="BL908" t="str">
        <f t="shared" si="298"/>
        <v/>
      </c>
      <c r="BM908" t="str">
        <f t="shared" si="299"/>
        <v/>
      </c>
      <c r="BN908" t="str">
        <f t="shared" si="300"/>
        <v/>
      </c>
      <c r="BO908" t="str">
        <f t="shared" si="301"/>
        <v/>
      </c>
      <c r="BP908" t="str">
        <f t="shared" si="302"/>
        <v/>
      </c>
      <c r="BQ908" t="str">
        <f t="shared" si="303"/>
        <v/>
      </c>
      <c r="BR908" t="str">
        <f t="shared" si="304"/>
        <v/>
      </c>
      <c r="BS908" t="str">
        <f t="shared" si="305"/>
        <v/>
      </c>
      <c r="BT908" t="str">
        <f t="shared" si="306"/>
        <v/>
      </c>
      <c r="BU908" t="str">
        <f t="shared" si="307"/>
        <v/>
      </c>
      <c r="BV908" t="str">
        <f t="shared" si="308"/>
        <v/>
      </c>
      <c r="BW908">
        <f t="shared" si="309"/>
        <v>1</v>
      </c>
      <c r="BX908">
        <f t="shared" si="310"/>
        <v>1</v>
      </c>
      <c r="BY908">
        <f t="shared" si="311"/>
        <v>1</v>
      </c>
      <c r="BZ908">
        <f t="shared" si="312"/>
        <v>1</v>
      </c>
      <c r="CA908">
        <f t="shared" si="313"/>
        <v>1</v>
      </c>
      <c r="CB908">
        <f t="shared" si="314"/>
        <v>1</v>
      </c>
    </row>
    <row r="909" spans="1:80" x14ac:dyDescent="0.35">
      <c r="A909">
        <v>4.6483723000000001</v>
      </c>
      <c r="B909">
        <v>2010</v>
      </c>
      <c r="C909">
        <v>86</v>
      </c>
      <c r="D909">
        <v>0</v>
      </c>
      <c r="E909">
        <v>1</v>
      </c>
      <c r="F909">
        <v>6</v>
      </c>
      <c r="G909">
        <v>1</v>
      </c>
      <c r="H909">
        <v>18129</v>
      </c>
      <c r="I909">
        <v>5</v>
      </c>
      <c r="J909">
        <v>1</v>
      </c>
      <c r="K909">
        <v>93280</v>
      </c>
      <c r="L909">
        <v>1</v>
      </c>
      <c r="M909">
        <v>1</v>
      </c>
      <c r="N909">
        <v>1</v>
      </c>
      <c r="O909">
        <v>42823</v>
      </c>
      <c r="P909">
        <v>78551</v>
      </c>
      <c r="Q909">
        <v>4275</v>
      </c>
      <c r="R909">
        <v>51881</v>
      </c>
      <c r="S909">
        <v>48241</v>
      </c>
      <c r="T909">
        <v>42732</v>
      </c>
      <c r="U909">
        <v>4254</v>
      </c>
      <c r="V909">
        <v>40201</v>
      </c>
      <c r="W909">
        <v>4280</v>
      </c>
      <c r="X909">
        <v>27800</v>
      </c>
      <c r="Y909" t="s">
        <v>148</v>
      </c>
      <c r="Z909">
        <v>78009</v>
      </c>
      <c r="AA909">
        <v>42789</v>
      </c>
      <c r="AB909" t="s">
        <v>61</v>
      </c>
      <c r="AC909" t="s">
        <v>61</v>
      </c>
      <c r="AD909">
        <v>3768</v>
      </c>
      <c r="AE909">
        <v>8844</v>
      </c>
      <c r="AF909">
        <v>8872</v>
      </c>
      <c r="AG909">
        <v>9960</v>
      </c>
      <c r="AH909">
        <v>9962</v>
      </c>
      <c r="AI909">
        <v>9604</v>
      </c>
      <c r="AJ909" t="s">
        <v>62</v>
      </c>
      <c r="AK909" t="s">
        <v>62</v>
      </c>
      <c r="AL909" t="s">
        <v>62</v>
      </c>
      <c r="AM909" t="s">
        <v>62</v>
      </c>
      <c r="AN909" t="s">
        <v>62</v>
      </c>
      <c r="AO909" t="s">
        <v>62</v>
      </c>
      <c r="AP909" t="s">
        <v>62</v>
      </c>
      <c r="AQ909" t="s">
        <v>62</v>
      </c>
      <c r="AR909" t="s">
        <v>62</v>
      </c>
      <c r="AS909">
        <v>1</v>
      </c>
      <c r="AT909">
        <v>0</v>
      </c>
      <c r="AU909">
        <v>0</v>
      </c>
      <c r="AV909">
        <v>1</v>
      </c>
      <c r="AW909">
        <v>1</v>
      </c>
      <c r="AX909">
        <v>1</v>
      </c>
      <c r="AY909">
        <v>-99</v>
      </c>
      <c r="AZ909">
        <v>-99</v>
      </c>
      <c r="BA909">
        <v>-99</v>
      </c>
      <c r="BB909">
        <v>-99</v>
      </c>
      <c r="BC909">
        <v>-99</v>
      </c>
      <c r="BD909">
        <v>-99</v>
      </c>
      <c r="BE909">
        <v>-99</v>
      </c>
      <c r="BF909">
        <v>-99</v>
      </c>
      <c r="BG909">
        <v>-99</v>
      </c>
      <c r="BH909">
        <f t="shared" si="294"/>
        <v>1</v>
      </c>
      <c r="BI909" t="str">
        <f t="shared" si="295"/>
        <v/>
      </c>
      <c r="BJ909" t="str">
        <f t="shared" si="296"/>
        <v/>
      </c>
      <c r="BK909" t="str">
        <f t="shared" si="297"/>
        <v/>
      </c>
      <c r="BL909" t="str">
        <f t="shared" si="298"/>
        <v/>
      </c>
      <c r="BM909" t="str">
        <f t="shared" si="299"/>
        <v/>
      </c>
      <c r="BN909" t="str">
        <f t="shared" si="300"/>
        <v/>
      </c>
      <c r="BO909" t="str">
        <f t="shared" si="301"/>
        <v/>
      </c>
      <c r="BP909" t="str">
        <f t="shared" si="302"/>
        <v/>
      </c>
      <c r="BQ909" t="str">
        <f t="shared" si="303"/>
        <v/>
      </c>
      <c r="BR909" t="str">
        <f t="shared" si="304"/>
        <v/>
      </c>
      <c r="BS909" t="str">
        <f t="shared" si="305"/>
        <v/>
      </c>
      <c r="BT909" t="str">
        <f t="shared" si="306"/>
        <v/>
      </c>
      <c r="BU909" t="str">
        <f t="shared" si="307"/>
        <v/>
      </c>
      <c r="BV909" t="str">
        <f t="shared" si="308"/>
        <v/>
      </c>
      <c r="BW909">
        <f t="shared" si="309"/>
        <v>1</v>
      </c>
      <c r="BX909">
        <f t="shared" si="310"/>
        <v>0</v>
      </c>
      <c r="BY909">
        <f t="shared" si="311"/>
        <v>1</v>
      </c>
      <c r="BZ909">
        <f t="shared" si="312"/>
        <v>0</v>
      </c>
      <c r="CA909">
        <f t="shared" si="313"/>
        <v>0</v>
      </c>
      <c r="CB909">
        <f t="shared" si="314"/>
        <v>1</v>
      </c>
    </row>
    <row r="910" spans="1:80" x14ac:dyDescent="0.35">
      <c r="A910">
        <v>5.1950630000000002</v>
      </c>
      <c r="B910">
        <v>2010</v>
      </c>
      <c r="C910">
        <v>86</v>
      </c>
      <c r="D910">
        <v>0</v>
      </c>
      <c r="E910">
        <v>1</v>
      </c>
      <c r="F910">
        <v>-9</v>
      </c>
      <c r="G910">
        <v>1</v>
      </c>
      <c r="H910">
        <v>26149</v>
      </c>
      <c r="I910">
        <v>17</v>
      </c>
      <c r="J910">
        <v>2</v>
      </c>
      <c r="K910">
        <v>227947</v>
      </c>
      <c r="L910">
        <v>1</v>
      </c>
      <c r="M910">
        <v>1</v>
      </c>
      <c r="N910">
        <v>5</v>
      </c>
      <c r="O910">
        <v>41401</v>
      </c>
      <c r="P910">
        <v>2724</v>
      </c>
      <c r="Q910">
        <v>4019</v>
      </c>
      <c r="R910">
        <v>4111</v>
      </c>
      <c r="S910">
        <v>41404</v>
      </c>
      <c r="T910" t="s">
        <v>73</v>
      </c>
      <c r="U910" t="s">
        <v>83</v>
      </c>
      <c r="V910" t="s">
        <v>61</v>
      </c>
      <c r="W910" t="s">
        <v>61</v>
      </c>
      <c r="X910" t="s">
        <v>61</v>
      </c>
      <c r="Y910" t="s">
        <v>61</v>
      </c>
      <c r="Z910" t="s">
        <v>61</v>
      </c>
      <c r="AA910" t="s">
        <v>61</v>
      </c>
      <c r="AB910" t="s">
        <v>61</v>
      </c>
      <c r="AC910" t="s">
        <v>61</v>
      </c>
      <c r="AD910">
        <v>3768</v>
      </c>
      <c r="AE910">
        <v>3722</v>
      </c>
      <c r="AF910">
        <v>66</v>
      </c>
      <c r="AG910">
        <v>3607</v>
      </c>
      <c r="AH910">
        <v>3606</v>
      </c>
      <c r="AI910">
        <v>47</v>
      </c>
      <c r="AJ910" t="s">
        <v>62</v>
      </c>
      <c r="AK910" t="s">
        <v>62</v>
      </c>
      <c r="AL910" t="s">
        <v>62</v>
      </c>
      <c r="AM910" t="s">
        <v>62</v>
      </c>
      <c r="AN910" t="s">
        <v>62</v>
      </c>
      <c r="AO910" t="s">
        <v>62</v>
      </c>
      <c r="AP910" t="s">
        <v>62</v>
      </c>
      <c r="AQ910" t="s">
        <v>62</v>
      </c>
      <c r="AR910" t="s">
        <v>62</v>
      </c>
      <c r="AS910">
        <v>1</v>
      </c>
      <c r="AT910">
        <v>0</v>
      </c>
      <c r="AU910">
        <v>1</v>
      </c>
      <c r="AV910">
        <v>1</v>
      </c>
      <c r="AW910">
        <v>1</v>
      </c>
      <c r="AX910">
        <v>1</v>
      </c>
      <c r="AY910">
        <v>-99</v>
      </c>
      <c r="AZ910">
        <v>-99</v>
      </c>
      <c r="BA910">
        <v>-99</v>
      </c>
      <c r="BB910">
        <v>-99</v>
      </c>
      <c r="BC910">
        <v>-99</v>
      </c>
      <c r="BD910">
        <v>-99</v>
      </c>
      <c r="BE910">
        <v>-99</v>
      </c>
      <c r="BF910">
        <v>-99</v>
      </c>
      <c r="BG910">
        <v>-99</v>
      </c>
      <c r="BH910">
        <f t="shared" si="294"/>
        <v>1</v>
      </c>
      <c r="BI910" t="str">
        <f t="shared" si="295"/>
        <v/>
      </c>
      <c r="BJ910" t="str">
        <f t="shared" si="296"/>
        <v/>
      </c>
      <c r="BK910" t="str">
        <f t="shared" si="297"/>
        <v/>
      </c>
      <c r="BL910" t="str">
        <f t="shared" si="298"/>
        <v/>
      </c>
      <c r="BM910" t="str">
        <f t="shared" si="299"/>
        <v/>
      </c>
      <c r="BN910" t="str">
        <f t="shared" si="300"/>
        <v/>
      </c>
      <c r="BO910" t="str">
        <f t="shared" si="301"/>
        <v/>
      </c>
      <c r="BP910" t="str">
        <f t="shared" si="302"/>
        <v/>
      </c>
      <c r="BQ910" t="str">
        <f t="shared" si="303"/>
        <v/>
      </c>
      <c r="BR910" t="str">
        <f t="shared" si="304"/>
        <v/>
      </c>
      <c r="BS910" t="str">
        <f t="shared" si="305"/>
        <v/>
      </c>
      <c r="BT910" t="str">
        <f t="shared" si="306"/>
        <v/>
      </c>
      <c r="BU910" t="str">
        <f t="shared" si="307"/>
        <v/>
      </c>
      <c r="BV910" t="str">
        <f t="shared" si="308"/>
        <v/>
      </c>
      <c r="BW910">
        <f t="shared" si="309"/>
        <v>1</v>
      </c>
      <c r="BX910">
        <f t="shared" si="310"/>
        <v>1</v>
      </c>
      <c r="BY910">
        <f t="shared" si="311"/>
        <v>0</v>
      </c>
      <c r="BZ910">
        <f t="shared" si="312"/>
        <v>0</v>
      </c>
      <c r="CA910">
        <f t="shared" si="313"/>
        <v>0</v>
      </c>
      <c r="CB910">
        <f t="shared" si="314"/>
        <v>0</v>
      </c>
    </row>
    <row r="911" spans="1:80" x14ac:dyDescent="0.35">
      <c r="A911">
        <v>5.1950630000000002</v>
      </c>
      <c r="B911">
        <v>2010</v>
      </c>
      <c r="C911">
        <v>86</v>
      </c>
      <c r="D911">
        <v>0</v>
      </c>
      <c r="E911">
        <v>3</v>
      </c>
      <c r="F911">
        <v>-9</v>
      </c>
      <c r="G911">
        <v>0</v>
      </c>
      <c r="H911">
        <v>26152</v>
      </c>
      <c r="I911">
        <v>5</v>
      </c>
      <c r="J911">
        <v>-9</v>
      </c>
      <c r="K911">
        <v>139998</v>
      </c>
      <c r="L911">
        <v>4</v>
      </c>
      <c r="M911">
        <v>2</v>
      </c>
      <c r="N911">
        <v>1</v>
      </c>
      <c r="O911">
        <v>41071</v>
      </c>
      <c r="P911">
        <v>7454</v>
      </c>
      <c r="Q911">
        <v>4280</v>
      </c>
      <c r="R911">
        <v>486</v>
      </c>
      <c r="S911">
        <v>25000</v>
      </c>
      <c r="T911">
        <v>4019</v>
      </c>
      <c r="U911">
        <v>2449</v>
      </c>
      <c r="V911" t="s">
        <v>122</v>
      </c>
      <c r="W911" t="s">
        <v>61</v>
      </c>
      <c r="X911" t="s">
        <v>61</v>
      </c>
      <c r="Y911" t="s">
        <v>61</v>
      </c>
      <c r="Z911" t="s">
        <v>61</v>
      </c>
      <c r="AA911" t="s">
        <v>61</v>
      </c>
      <c r="AB911" t="s">
        <v>61</v>
      </c>
      <c r="AC911" t="s">
        <v>61</v>
      </c>
      <c r="AD911">
        <v>3768</v>
      </c>
      <c r="AE911">
        <v>3722</v>
      </c>
      <c r="AF911">
        <v>8856</v>
      </c>
      <c r="AG911">
        <v>8964</v>
      </c>
      <c r="AH911">
        <v>9671</v>
      </c>
      <c r="AI911">
        <v>9604</v>
      </c>
      <c r="AJ911" t="s">
        <v>62</v>
      </c>
      <c r="AK911" t="s">
        <v>62</v>
      </c>
      <c r="AL911" t="s">
        <v>62</v>
      </c>
      <c r="AM911" t="s">
        <v>62</v>
      </c>
      <c r="AN911" t="s">
        <v>62</v>
      </c>
      <c r="AO911" t="s">
        <v>62</v>
      </c>
      <c r="AP911" t="s">
        <v>62</v>
      </c>
      <c r="AQ911" t="s">
        <v>62</v>
      </c>
      <c r="AR911" t="s">
        <v>62</v>
      </c>
      <c r="AS911">
        <v>2</v>
      </c>
      <c r="AT911">
        <v>2</v>
      </c>
      <c r="AU911">
        <v>2</v>
      </c>
      <c r="AV911">
        <v>-99</v>
      </c>
      <c r="AW911">
        <v>-99</v>
      </c>
      <c r="AX911">
        <v>-99</v>
      </c>
      <c r="AY911">
        <v>-99</v>
      </c>
      <c r="AZ911">
        <v>-99</v>
      </c>
      <c r="BA911">
        <v>-99</v>
      </c>
      <c r="BB911">
        <v>-99</v>
      </c>
      <c r="BC911">
        <v>-99</v>
      </c>
      <c r="BD911">
        <v>-99</v>
      </c>
      <c r="BE911">
        <v>-99</v>
      </c>
      <c r="BF911">
        <v>-99</v>
      </c>
      <c r="BG911">
        <v>-99</v>
      </c>
      <c r="BH911">
        <f t="shared" si="294"/>
        <v>2</v>
      </c>
      <c r="BI911" t="str">
        <f t="shared" si="295"/>
        <v/>
      </c>
      <c r="BJ911" t="str">
        <f t="shared" si="296"/>
        <v/>
      </c>
      <c r="BK911" t="str">
        <f t="shared" si="297"/>
        <v/>
      </c>
      <c r="BL911" t="str">
        <f t="shared" si="298"/>
        <v/>
      </c>
      <c r="BM911" t="str">
        <f t="shared" si="299"/>
        <v/>
      </c>
      <c r="BN911" t="str">
        <f t="shared" si="300"/>
        <v/>
      </c>
      <c r="BO911" t="str">
        <f t="shared" si="301"/>
        <v/>
      </c>
      <c r="BP911" t="str">
        <f t="shared" si="302"/>
        <v/>
      </c>
      <c r="BQ911" t="str">
        <f t="shared" si="303"/>
        <v/>
      </c>
      <c r="BR911" t="str">
        <f t="shared" si="304"/>
        <v/>
      </c>
      <c r="BS911" t="str">
        <f t="shared" si="305"/>
        <v/>
      </c>
      <c r="BT911" t="str">
        <f t="shared" si="306"/>
        <v/>
      </c>
      <c r="BU911" t="str">
        <f t="shared" si="307"/>
        <v/>
      </c>
      <c r="BV911" t="str">
        <f t="shared" si="308"/>
        <v/>
      </c>
      <c r="BW911">
        <f t="shared" si="309"/>
        <v>2</v>
      </c>
      <c r="BX911">
        <f t="shared" si="310"/>
        <v>0</v>
      </c>
      <c r="BY911">
        <f t="shared" si="311"/>
        <v>0</v>
      </c>
      <c r="BZ911">
        <f t="shared" si="312"/>
        <v>1</v>
      </c>
      <c r="CA911">
        <f t="shared" si="313"/>
        <v>1</v>
      </c>
      <c r="CB911">
        <f t="shared" si="314"/>
        <v>1</v>
      </c>
    </row>
    <row r="912" spans="1:80" x14ac:dyDescent="0.35">
      <c r="A912">
        <v>3.7057866000000002</v>
      </c>
      <c r="B912">
        <v>2010</v>
      </c>
      <c r="C912">
        <v>86</v>
      </c>
      <c r="D912">
        <v>1</v>
      </c>
      <c r="E912">
        <v>1</v>
      </c>
      <c r="F912">
        <v>-9</v>
      </c>
      <c r="G912">
        <v>1</v>
      </c>
      <c r="H912">
        <v>53065</v>
      </c>
      <c r="I912">
        <v>20</v>
      </c>
      <c r="J912">
        <v>-9</v>
      </c>
      <c r="K912">
        <v>485294</v>
      </c>
      <c r="L912">
        <v>4</v>
      </c>
      <c r="M912">
        <v>2</v>
      </c>
      <c r="N912">
        <v>20</v>
      </c>
      <c r="O912">
        <v>41071</v>
      </c>
      <c r="P912">
        <v>42731</v>
      </c>
      <c r="Q912">
        <v>99811</v>
      </c>
      <c r="R912">
        <v>4280</v>
      </c>
      <c r="S912">
        <v>2869</v>
      </c>
      <c r="T912">
        <v>78820</v>
      </c>
      <c r="U912">
        <v>41401</v>
      </c>
      <c r="V912">
        <v>27800</v>
      </c>
      <c r="W912" t="s">
        <v>61</v>
      </c>
      <c r="X912" t="s">
        <v>61</v>
      </c>
      <c r="Y912" t="s">
        <v>61</v>
      </c>
      <c r="Z912" t="s">
        <v>61</v>
      </c>
      <c r="AA912" t="s">
        <v>61</v>
      </c>
      <c r="AB912" t="s">
        <v>61</v>
      </c>
      <c r="AC912" t="s">
        <v>61</v>
      </c>
      <c r="AD912">
        <v>3768</v>
      </c>
      <c r="AE912">
        <v>3722</v>
      </c>
      <c r="AF912">
        <v>3615</v>
      </c>
      <c r="AG912">
        <v>3613</v>
      </c>
      <c r="AH912">
        <v>3764</v>
      </c>
      <c r="AI912">
        <v>3733</v>
      </c>
      <c r="AJ912">
        <v>3961</v>
      </c>
      <c r="AK912">
        <v>8872</v>
      </c>
      <c r="AL912">
        <v>9904</v>
      </c>
      <c r="AM912">
        <v>9905</v>
      </c>
      <c r="AN912">
        <v>9907</v>
      </c>
      <c r="AO912">
        <v>8853</v>
      </c>
      <c r="AP912">
        <v>8856</v>
      </c>
      <c r="AQ912" t="s">
        <v>62</v>
      </c>
      <c r="AR912" t="s">
        <v>62</v>
      </c>
      <c r="AS912">
        <v>4</v>
      </c>
      <c r="AT912">
        <v>-99</v>
      </c>
      <c r="AU912">
        <v>-99</v>
      </c>
      <c r="AV912">
        <v>-99</v>
      </c>
      <c r="AW912">
        <v>-99</v>
      </c>
      <c r="AX912">
        <v>-99</v>
      </c>
      <c r="AY912">
        <v>-99</v>
      </c>
      <c r="AZ912">
        <v>-99</v>
      </c>
      <c r="BA912">
        <v>-99</v>
      </c>
      <c r="BB912">
        <v>-99</v>
      </c>
      <c r="BC912">
        <v>-99</v>
      </c>
      <c r="BD912">
        <v>-99</v>
      </c>
      <c r="BE912">
        <v>-99</v>
      </c>
      <c r="BF912">
        <v>-99</v>
      </c>
      <c r="BG912">
        <v>-99</v>
      </c>
      <c r="BH912">
        <f t="shared" si="294"/>
        <v>4</v>
      </c>
      <c r="BI912" t="str">
        <f t="shared" si="295"/>
        <v/>
      </c>
      <c r="BJ912" t="str">
        <f t="shared" si="296"/>
        <v/>
      </c>
      <c r="BK912" t="str">
        <f t="shared" si="297"/>
        <v/>
      </c>
      <c r="BL912" t="str">
        <f t="shared" si="298"/>
        <v/>
      </c>
      <c r="BM912" t="str">
        <f t="shared" si="299"/>
        <v/>
      </c>
      <c r="BN912" t="str">
        <f t="shared" si="300"/>
        <v/>
      </c>
      <c r="BO912" t="str">
        <f t="shared" si="301"/>
        <v/>
      </c>
      <c r="BP912" t="str">
        <f t="shared" si="302"/>
        <v/>
      </c>
      <c r="BQ912" t="str">
        <f t="shared" si="303"/>
        <v/>
      </c>
      <c r="BR912" t="str">
        <f t="shared" si="304"/>
        <v/>
      </c>
      <c r="BS912" t="str">
        <f t="shared" si="305"/>
        <v/>
      </c>
      <c r="BT912" t="str">
        <f t="shared" si="306"/>
        <v/>
      </c>
      <c r="BU912" t="str">
        <f t="shared" si="307"/>
        <v/>
      </c>
      <c r="BV912" t="str">
        <f t="shared" si="308"/>
        <v/>
      </c>
      <c r="BW912">
        <f t="shared" si="309"/>
        <v>4</v>
      </c>
      <c r="BX912">
        <f t="shared" si="310"/>
        <v>0</v>
      </c>
      <c r="BY912">
        <f t="shared" si="311"/>
        <v>0</v>
      </c>
      <c r="BZ912">
        <f t="shared" si="312"/>
        <v>1</v>
      </c>
      <c r="CA912">
        <f t="shared" si="313"/>
        <v>1</v>
      </c>
      <c r="CB912">
        <f t="shared" si="314"/>
        <v>1</v>
      </c>
    </row>
    <row r="913" spans="1:80" x14ac:dyDescent="0.35">
      <c r="A913">
        <v>5.1304252000000004</v>
      </c>
      <c r="B913">
        <v>2009</v>
      </c>
      <c r="C913">
        <v>87</v>
      </c>
      <c r="D913">
        <v>0</v>
      </c>
      <c r="E913">
        <v>1</v>
      </c>
      <c r="F913">
        <v>-9</v>
      </c>
      <c r="G913">
        <v>0</v>
      </c>
      <c r="H913">
        <v>4050</v>
      </c>
      <c r="I913">
        <v>9</v>
      </c>
      <c r="J913">
        <v>1</v>
      </c>
      <c r="K913">
        <v>257215</v>
      </c>
      <c r="L913">
        <v>1</v>
      </c>
      <c r="M913">
        <v>2</v>
      </c>
      <c r="N913">
        <v>5</v>
      </c>
      <c r="O913">
        <v>42741</v>
      </c>
      <c r="P913">
        <v>4275</v>
      </c>
      <c r="Q913">
        <v>4240</v>
      </c>
      <c r="R913">
        <v>2724</v>
      </c>
      <c r="S913" t="s">
        <v>61</v>
      </c>
      <c r="T913" t="s">
        <v>61</v>
      </c>
      <c r="U913" t="s">
        <v>61</v>
      </c>
      <c r="V913" t="s">
        <v>61</v>
      </c>
      <c r="W913" t="s">
        <v>61</v>
      </c>
      <c r="X913" t="s">
        <v>61</v>
      </c>
      <c r="Y913" t="s">
        <v>61</v>
      </c>
      <c r="Z913" t="s">
        <v>61</v>
      </c>
      <c r="AA913" t="s">
        <v>61</v>
      </c>
      <c r="AB913" t="s">
        <v>61</v>
      </c>
      <c r="AC913" t="s">
        <v>61</v>
      </c>
      <c r="AD913">
        <v>3768</v>
      </c>
      <c r="AE913">
        <v>3722</v>
      </c>
      <c r="AF913">
        <v>66</v>
      </c>
      <c r="AG913">
        <v>3607</v>
      </c>
      <c r="AH913">
        <v>8856</v>
      </c>
      <c r="AI913">
        <v>45</v>
      </c>
      <c r="AJ913" t="s">
        <v>62</v>
      </c>
      <c r="AK913" t="s">
        <v>62</v>
      </c>
      <c r="AL913" t="s">
        <v>62</v>
      </c>
      <c r="AM913" t="s">
        <v>62</v>
      </c>
      <c r="AN913" t="s">
        <v>62</v>
      </c>
      <c r="AO913" t="s">
        <v>62</v>
      </c>
      <c r="AP913" t="s">
        <v>62</v>
      </c>
      <c r="AQ913" t="s">
        <v>62</v>
      </c>
      <c r="AR913" t="s">
        <v>62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-99</v>
      </c>
      <c r="AZ913">
        <v>-99</v>
      </c>
      <c r="BA913">
        <v>-99</v>
      </c>
      <c r="BB913">
        <v>-99</v>
      </c>
      <c r="BC913">
        <v>-99</v>
      </c>
      <c r="BD913">
        <v>-99</v>
      </c>
      <c r="BE913">
        <v>-99</v>
      </c>
      <c r="BF913">
        <v>-99</v>
      </c>
      <c r="BG913">
        <v>-99</v>
      </c>
      <c r="BH913">
        <f t="shared" si="294"/>
        <v>0</v>
      </c>
      <c r="BI913" t="str">
        <f t="shared" si="295"/>
        <v/>
      </c>
      <c r="BJ913" t="str">
        <f t="shared" si="296"/>
        <v/>
      </c>
      <c r="BK913" t="str">
        <f t="shared" si="297"/>
        <v/>
      </c>
      <c r="BL913" t="str">
        <f t="shared" si="298"/>
        <v/>
      </c>
      <c r="BM913" t="str">
        <f t="shared" si="299"/>
        <v/>
      </c>
      <c r="BN913" t="str">
        <f t="shared" si="300"/>
        <v/>
      </c>
      <c r="BO913" t="str">
        <f t="shared" si="301"/>
        <v/>
      </c>
      <c r="BP913" t="str">
        <f t="shared" si="302"/>
        <v/>
      </c>
      <c r="BQ913" t="str">
        <f t="shared" si="303"/>
        <v/>
      </c>
      <c r="BR913" t="str">
        <f t="shared" si="304"/>
        <v/>
      </c>
      <c r="BS913" t="str">
        <f t="shared" si="305"/>
        <v/>
      </c>
      <c r="BT913" t="str">
        <f t="shared" si="306"/>
        <v/>
      </c>
      <c r="BU913" t="str">
        <f t="shared" si="307"/>
        <v/>
      </c>
      <c r="BV913" t="str">
        <f t="shared" si="308"/>
        <v/>
      </c>
      <c r="BW913">
        <f t="shared" si="309"/>
        <v>0</v>
      </c>
      <c r="BX913">
        <f t="shared" si="310"/>
        <v>1</v>
      </c>
      <c r="BY913">
        <f t="shared" si="311"/>
        <v>0</v>
      </c>
      <c r="BZ913">
        <f t="shared" si="312"/>
        <v>0</v>
      </c>
      <c r="CA913">
        <f t="shared" si="313"/>
        <v>0</v>
      </c>
      <c r="CB913">
        <f t="shared" si="314"/>
        <v>0</v>
      </c>
    </row>
    <row r="914" spans="1:80" x14ac:dyDescent="0.35">
      <c r="A914">
        <v>5.4174651000000003</v>
      </c>
      <c r="B914">
        <v>2010</v>
      </c>
      <c r="C914">
        <v>87</v>
      </c>
      <c r="D914">
        <v>0</v>
      </c>
      <c r="E914">
        <v>1</v>
      </c>
      <c r="F914">
        <v>3</v>
      </c>
      <c r="G914">
        <v>0</v>
      </c>
      <c r="H914">
        <v>18023</v>
      </c>
      <c r="I914">
        <v>5</v>
      </c>
      <c r="J914">
        <v>1</v>
      </c>
      <c r="K914">
        <v>134696</v>
      </c>
      <c r="L914">
        <v>4</v>
      </c>
      <c r="M914">
        <v>3</v>
      </c>
      <c r="N914">
        <v>1</v>
      </c>
      <c r="O914">
        <v>41091</v>
      </c>
      <c r="P914">
        <v>78551</v>
      </c>
      <c r="Q914">
        <v>51881</v>
      </c>
      <c r="R914">
        <v>5849</v>
      </c>
      <c r="S914">
        <v>2762</v>
      </c>
      <c r="T914">
        <v>4019</v>
      </c>
      <c r="U914">
        <v>3051</v>
      </c>
      <c r="V914">
        <v>41401</v>
      </c>
      <c r="W914">
        <v>2738</v>
      </c>
      <c r="X914">
        <v>27541</v>
      </c>
      <c r="Y914">
        <v>27800</v>
      </c>
      <c r="Z914" t="s">
        <v>64</v>
      </c>
      <c r="AA914">
        <v>79029</v>
      </c>
      <c r="AB914">
        <v>2749</v>
      </c>
      <c r="AC914">
        <v>7245</v>
      </c>
      <c r="AD914">
        <v>3768</v>
      </c>
      <c r="AE914">
        <v>9671</v>
      </c>
      <c r="AF914">
        <v>3723</v>
      </c>
      <c r="AG914">
        <v>8872</v>
      </c>
      <c r="AH914" t="s">
        <v>62</v>
      </c>
      <c r="AI914" t="s">
        <v>62</v>
      </c>
      <c r="AJ914" t="s">
        <v>62</v>
      </c>
      <c r="AK914" t="s">
        <v>62</v>
      </c>
      <c r="AL914" t="s">
        <v>62</v>
      </c>
      <c r="AM914" t="s">
        <v>62</v>
      </c>
      <c r="AN914" t="s">
        <v>62</v>
      </c>
      <c r="AO914" t="s">
        <v>62</v>
      </c>
      <c r="AP914" t="s">
        <v>62</v>
      </c>
      <c r="AQ914" t="s">
        <v>62</v>
      </c>
      <c r="AR914" t="s">
        <v>62</v>
      </c>
      <c r="AS914">
        <v>1</v>
      </c>
      <c r="AT914">
        <v>0</v>
      </c>
      <c r="AU914">
        <v>1</v>
      </c>
      <c r="AV914">
        <v>1</v>
      </c>
      <c r="AW914">
        <v>-99</v>
      </c>
      <c r="AX914">
        <v>-99</v>
      </c>
      <c r="AY914">
        <v>-99</v>
      </c>
      <c r="AZ914">
        <v>-99</v>
      </c>
      <c r="BA914">
        <v>-99</v>
      </c>
      <c r="BB914">
        <v>-99</v>
      </c>
      <c r="BC914">
        <v>-99</v>
      </c>
      <c r="BD914">
        <v>-99</v>
      </c>
      <c r="BE914">
        <v>-99</v>
      </c>
      <c r="BF914">
        <v>-99</v>
      </c>
      <c r="BG914">
        <v>-99</v>
      </c>
      <c r="BH914">
        <f t="shared" si="294"/>
        <v>1</v>
      </c>
      <c r="BI914" t="str">
        <f t="shared" si="295"/>
        <v/>
      </c>
      <c r="BJ914" t="str">
        <f t="shared" si="296"/>
        <v/>
      </c>
      <c r="BK914" t="str">
        <f t="shared" si="297"/>
        <v/>
      </c>
      <c r="BL914" t="str">
        <f t="shared" si="298"/>
        <v/>
      </c>
      <c r="BM914" t="str">
        <f t="shared" si="299"/>
        <v/>
      </c>
      <c r="BN914" t="str">
        <f t="shared" si="300"/>
        <v/>
      </c>
      <c r="BO914" t="str">
        <f t="shared" si="301"/>
        <v/>
      </c>
      <c r="BP914" t="str">
        <f t="shared" si="302"/>
        <v/>
      </c>
      <c r="BQ914" t="str">
        <f t="shared" si="303"/>
        <v/>
      </c>
      <c r="BR914" t="str">
        <f t="shared" si="304"/>
        <v/>
      </c>
      <c r="BS914" t="str">
        <f t="shared" si="305"/>
        <v/>
      </c>
      <c r="BT914" t="str">
        <f t="shared" si="306"/>
        <v/>
      </c>
      <c r="BU914" t="str">
        <f t="shared" si="307"/>
        <v/>
      </c>
      <c r="BV914" t="str">
        <f t="shared" si="308"/>
        <v/>
      </c>
      <c r="BW914">
        <f t="shared" si="309"/>
        <v>1</v>
      </c>
      <c r="BX914">
        <f t="shared" si="310"/>
        <v>0</v>
      </c>
      <c r="BY914">
        <f t="shared" si="311"/>
        <v>1</v>
      </c>
      <c r="BZ914">
        <f t="shared" si="312"/>
        <v>1</v>
      </c>
      <c r="CA914">
        <f t="shared" si="313"/>
        <v>1</v>
      </c>
      <c r="CB914">
        <f t="shared" si="314"/>
        <v>0</v>
      </c>
    </row>
    <row r="915" spans="1:80" x14ac:dyDescent="0.35">
      <c r="A915">
        <v>5.4700958999999996</v>
      </c>
      <c r="B915">
        <v>2010</v>
      </c>
      <c r="C915">
        <v>87</v>
      </c>
      <c r="D915">
        <v>0</v>
      </c>
      <c r="E915">
        <v>1</v>
      </c>
      <c r="F915">
        <v>3</v>
      </c>
      <c r="G915">
        <v>1</v>
      </c>
      <c r="H915">
        <v>36188</v>
      </c>
      <c r="I915">
        <v>27</v>
      </c>
      <c r="J915">
        <v>1</v>
      </c>
      <c r="K915">
        <v>315105</v>
      </c>
      <c r="L915">
        <v>4</v>
      </c>
      <c r="M915">
        <v>1</v>
      </c>
      <c r="N915">
        <v>6</v>
      </c>
      <c r="O915">
        <v>41401</v>
      </c>
      <c r="P915">
        <v>78551</v>
      </c>
      <c r="Q915">
        <v>42832</v>
      </c>
      <c r="R915">
        <v>9972</v>
      </c>
      <c r="S915">
        <v>99812</v>
      </c>
      <c r="T915">
        <v>32723</v>
      </c>
      <c r="U915">
        <v>4019</v>
      </c>
      <c r="V915">
        <v>3051</v>
      </c>
      <c r="W915">
        <v>4280</v>
      </c>
      <c r="X915">
        <v>42789</v>
      </c>
      <c r="Y915">
        <v>45829</v>
      </c>
      <c r="Z915">
        <v>4423</v>
      </c>
      <c r="AA915" t="s">
        <v>61</v>
      </c>
      <c r="AB915" t="s">
        <v>61</v>
      </c>
      <c r="AC915" t="s">
        <v>61</v>
      </c>
      <c r="AD915">
        <v>3768</v>
      </c>
      <c r="AE915">
        <v>3722</v>
      </c>
      <c r="AF915">
        <v>66</v>
      </c>
      <c r="AG915">
        <v>8856</v>
      </c>
      <c r="AH915">
        <v>8853</v>
      </c>
      <c r="AI915">
        <v>3607</v>
      </c>
      <c r="AJ915" t="s">
        <v>62</v>
      </c>
      <c r="AK915" t="s">
        <v>62</v>
      </c>
      <c r="AL915" t="s">
        <v>62</v>
      </c>
      <c r="AM915" t="s">
        <v>62</v>
      </c>
      <c r="AN915" t="s">
        <v>62</v>
      </c>
      <c r="AO915" t="s">
        <v>62</v>
      </c>
      <c r="AP915" t="s">
        <v>62</v>
      </c>
      <c r="AQ915" t="s">
        <v>62</v>
      </c>
      <c r="AR915" t="s">
        <v>62</v>
      </c>
      <c r="AS915">
        <v>2</v>
      </c>
      <c r="AT915">
        <v>0</v>
      </c>
      <c r="AU915">
        <v>2</v>
      </c>
      <c r="AV915">
        <v>0</v>
      </c>
      <c r="AW915">
        <v>0</v>
      </c>
      <c r="AX915">
        <v>2</v>
      </c>
      <c r="AY915">
        <v>-99</v>
      </c>
      <c r="AZ915">
        <v>-99</v>
      </c>
      <c r="BA915">
        <v>-99</v>
      </c>
      <c r="BB915">
        <v>-99</v>
      </c>
      <c r="BC915">
        <v>-99</v>
      </c>
      <c r="BD915">
        <v>-99</v>
      </c>
      <c r="BE915">
        <v>-99</v>
      </c>
      <c r="BF915">
        <v>-99</v>
      </c>
      <c r="BG915">
        <v>-99</v>
      </c>
      <c r="BH915">
        <f t="shared" si="294"/>
        <v>2</v>
      </c>
      <c r="BI915" t="str">
        <f t="shared" si="295"/>
        <v/>
      </c>
      <c r="BJ915" t="str">
        <f t="shared" si="296"/>
        <v/>
      </c>
      <c r="BK915" t="str">
        <f t="shared" si="297"/>
        <v/>
      </c>
      <c r="BL915" t="str">
        <f t="shared" si="298"/>
        <v/>
      </c>
      <c r="BM915" t="str">
        <f t="shared" si="299"/>
        <v/>
      </c>
      <c r="BN915" t="str">
        <f t="shared" si="300"/>
        <v/>
      </c>
      <c r="BO915" t="str">
        <f t="shared" si="301"/>
        <v/>
      </c>
      <c r="BP915" t="str">
        <f t="shared" si="302"/>
        <v/>
      </c>
      <c r="BQ915" t="str">
        <f t="shared" si="303"/>
        <v/>
      </c>
      <c r="BR915" t="str">
        <f t="shared" si="304"/>
        <v/>
      </c>
      <c r="BS915" t="str">
        <f t="shared" si="305"/>
        <v/>
      </c>
      <c r="BT915" t="str">
        <f t="shared" si="306"/>
        <v/>
      </c>
      <c r="BU915" t="str">
        <f t="shared" si="307"/>
        <v/>
      </c>
      <c r="BV915" t="str">
        <f t="shared" si="308"/>
        <v/>
      </c>
      <c r="BW915">
        <f t="shared" si="309"/>
        <v>2</v>
      </c>
      <c r="BX915">
        <f t="shared" si="310"/>
        <v>1</v>
      </c>
      <c r="BY915">
        <f t="shared" si="311"/>
        <v>1</v>
      </c>
      <c r="BZ915">
        <f t="shared" si="312"/>
        <v>0</v>
      </c>
      <c r="CA915">
        <f t="shared" si="313"/>
        <v>0</v>
      </c>
      <c r="CB915">
        <f t="shared" si="314"/>
        <v>1</v>
      </c>
    </row>
    <row r="916" spans="1:80" x14ac:dyDescent="0.35">
      <c r="A916">
        <v>5.4700958999999996</v>
      </c>
      <c r="B916">
        <v>2010</v>
      </c>
      <c r="C916">
        <v>87</v>
      </c>
      <c r="D916">
        <v>0</v>
      </c>
      <c r="E916">
        <v>1</v>
      </c>
      <c r="F916">
        <v>3</v>
      </c>
      <c r="G916">
        <v>1</v>
      </c>
      <c r="H916">
        <v>36188</v>
      </c>
      <c r="I916">
        <v>14</v>
      </c>
      <c r="J916">
        <v>1</v>
      </c>
      <c r="K916">
        <v>244942</v>
      </c>
      <c r="L916">
        <v>4</v>
      </c>
      <c r="M916">
        <v>1</v>
      </c>
      <c r="N916">
        <v>5</v>
      </c>
      <c r="O916">
        <v>41519</v>
      </c>
      <c r="P916">
        <v>51881</v>
      </c>
      <c r="Q916">
        <v>4275</v>
      </c>
      <c r="R916">
        <v>78551</v>
      </c>
      <c r="S916">
        <v>486</v>
      </c>
      <c r="T916">
        <v>34831</v>
      </c>
      <c r="U916">
        <v>3481</v>
      </c>
      <c r="V916">
        <v>4019</v>
      </c>
      <c r="W916">
        <v>2724</v>
      </c>
      <c r="X916">
        <v>4280</v>
      </c>
      <c r="Y916">
        <v>41401</v>
      </c>
      <c r="Z916">
        <v>27800</v>
      </c>
      <c r="AA916">
        <v>25060</v>
      </c>
      <c r="AB916">
        <v>7135</v>
      </c>
      <c r="AC916">
        <v>4148</v>
      </c>
      <c r="AD916">
        <v>387</v>
      </c>
      <c r="AE916">
        <v>3768</v>
      </c>
      <c r="AF916">
        <v>3893</v>
      </c>
      <c r="AG916">
        <v>9604</v>
      </c>
      <c r="AH916">
        <v>9672</v>
      </c>
      <c r="AI916">
        <v>3722</v>
      </c>
      <c r="AJ916" t="s">
        <v>62</v>
      </c>
      <c r="AK916" t="s">
        <v>62</v>
      </c>
      <c r="AL916" t="s">
        <v>62</v>
      </c>
      <c r="AM916" t="s">
        <v>62</v>
      </c>
      <c r="AN916" t="s">
        <v>62</v>
      </c>
      <c r="AO916" t="s">
        <v>62</v>
      </c>
      <c r="AP916" t="s">
        <v>62</v>
      </c>
      <c r="AQ916" t="s">
        <v>62</v>
      </c>
      <c r="AR916" t="s">
        <v>62</v>
      </c>
      <c r="AS916">
        <v>5</v>
      </c>
      <c r="AT916">
        <v>2</v>
      </c>
      <c r="AU916">
        <v>1</v>
      </c>
      <c r="AV916">
        <v>2</v>
      </c>
      <c r="AW916">
        <v>2</v>
      </c>
      <c r="AX916">
        <v>2</v>
      </c>
      <c r="AY916">
        <v>-99</v>
      </c>
      <c r="AZ916">
        <v>-99</v>
      </c>
      <c r="BA916">
        <v>-99</v>
      </c>
      <c r="BB916">
        <v>-99</v>
      </c>
      <c r="BC916">
        <v>-99</v>
      </c>
      <c r="BD916">
        <v>-99</v>
      </c>
      <c r="BE916">
        <v>-99</v>
      </c>
      <c r="BF916">
        <v>-99</v>
      </c>
      <c r="BG916">
        <v>-99</v>
      </c>
      <c r="BH916" t="str">
        <f t="shared" si="294"/>
        <v/>
      </c>
      <c r="BI916">
        <f t="shared" si="295"/>
        <v>2</v>
      </c>
      <c r="BJ916" t="str">
        <f t="shared" si="296"/>
        <v/>
      </c>
      <c r="BK916" t="str">
        <f t="shared" si="297"/>
        <v/>
      </c>
      <c r="BL916" t="str">
        <f t="shared" si="298"/>
        <v/>
      </c>
      <c r="BM916" t="str">
        <f t="shared" si="299"/>
        <v/>
      </c>
      <c r="BN916" t="str">
        <f t="shared" si="300"/>
        <v/>
      </c>
      <c r="BO916" t="str">
        <f t="shared" si="301"/>
        <v/>
      </c>
      <c r="BP916" t="str">
        <f t="shared" si="302"/>
        <v/>
      </c>
      <c r="BQ916" t="str">
        <f t="shared" si="303"/>
        <v/>
      </c>
      <c r="BR916" t="str">
        <f t="shared" si="304"/>
        <v/>
      </c>
      <c r="BS916" t="str">
        <f t="shared" si="305"/>
        <v/>
      </c>
      <c r="BT916" t="str">
        <f t="shared" si="306"/>
        <v/>
      </c>
      <c r="BU916" t="str">
        <f t="shared" si="307"/>
        <v/>
      </c>
      <c r="BV916" t="str">
        <f t="shared" si="308"/>
        <v/>
      </c>
      <c r="BW916">
        <f t="shared" si="309"/>
        <v>2</v>
      </c>
      <c r="BX916">
        <f t="shared" si="310"/>
        <v>0</v>
      </c>
      <c r="BY916">
        <f t="shared" si="311"/>
        <v>1</v>
      </c>
      <c r="BZ916">
        <f t="shared" si="312"/>
        <v>0</v>
      </c>
      <c r="CA916">
        <f t="shared" si="313"/>
        <v>0</v>
      </c>
      <c r="CB916">
        <f t="shared" si="314"/>
        <v>1</v>
      </c>
    </row>
    <row r="917" spans="1:80" x14ac:dyDescent="0.35">
      <c r="A917">
        <v>5.3693093999999997</v>
      </c>
      <c r="B917">
        <v>2010</v>
      </c>
      <c r="C917">
        <v>87</v>
      </c>
      <c r="D917">
        <v>0</v>
      </c>
      <c r="E917">
        <v>1</v>
      </c>
      <c r="F917">
        <v>3</v>
      </c>
      <c r="G917">
        <v>0</v>
      </c>
      <c r="H917">
        <v>48057</v>
      </c>
      <c r="I917">
        <v>29</v>
      </c>
      <c r="J917">
        <v>1</v>
      </c>
      <c r="K917">
        <v>741102</v>
      </c>
      <c r="L917">
        <v>4</v>
      </c>
      <c r="M917">
        <v>1</v>
      </c>
      <c r="N917">
        <v>5</v>
      </c>
      <c r="O917">
        <v>41071</v>
      </c>
      <c r="P917">
        <v>5849</v>
      </c>
      <c r="Q917">
        <v>51881</v>
      </c>
      <c r="R917">
        <v>42741</v>
      </c>
      <c r="S917">
        <v>99812</v>
      </c>
      <c r="T917">
        <v>99779</v>
      </c>
      <c r="U917">
        <v>4539</v>
      </c>
      <c r="V917">
        <v>41402</v>
      </c>
      <c r="W917">
        <v>41401</v>
      </c>
      <c r="X917">
        <v>25000</v>
      </c>
      <c r="Y917">
        <v>2724</v>
      </c>
      <c r="Z917">
        <v>40390</v>
      </c>
      <c r="AA917">
        <v>5859</v>
      </c>
      <c r="AB917" t="s">
        <v>61</v>
      </c>
      <c r="AC917" t="s">
        <v>61</v>
      </c>
      <c r="AD917">
        <v>3768</v>
      </c>
      <c r="AE917">
        <v>3722</v>
      </c>
      <c r="AF917">
        <v>66</v>
      </c>
      <c r="AG917">
        <v>3808</v>
      </c>
      <c r="AH917">
        <v>3607</v>
      </c>
      <c r="AI917">
        <v>8856</v>
      </c>
      <c r="AJ917">
        <v>8853</v>
      </c>
      <c r="AK917">
        <v>48</v>
      </c>
      <c r="AL917">
        <v>41</v>
      </c>
      <c r="AM917">
        <v>9671</v>
      </c>
      <c r="AN917">
        <v>9604</v>
      </c>
      <c r="AO917" t="s">
        <v>62</v>
      </c>
      <c r="AP917" t="s">
        <v>62</v>
      </c>
      <c r="AQ917" t="s">
        <v>62</v>
      </c>
      <c r="AR917" t="s">
        <v>62</v>
      </c>
      <c r="AS917">
        <v>3</v>
      </c>
      <c r="AT917">
        <v>0</v>
      </c>
      <c r="AU917">
        <v>3</v>
      </c>
      <c r="AV917">
        <v>4</v>
      </c>
      <c r="AW917">
        <v>3</v>
      </c>
      <c r="AX917">
        <v>0</v>
      </c>
      <c r="AY917">
        <v>0</v>
      </c>
      <c r="AZ917">
        <v>3</v>
      </c>
      <c r="BA917">
        <v>3</v>
      </c>
      <c r="BB917">
        <v>4</v>
      </c>
      <c r="BC917">
        <v>4</v>
      </c>
      <c r="BD917">
        <v>-99</v>
      </c>
      <c r="BE917">
        <v>-99</v>
      </c>
      <c r="BF917">
        <v>-99</v>
      </c>
      <c r="BG917">
        <v>-99</v>
      </c>
      <c r="BH917">
        <f t="shared" si="294"/>
        <v>3</v>
      </c>
      <c r="BI917" t="str">
        <f t="shared" si="295"/>
        <v/>
      </c>
      <c r="BJ917" t="str">
        <f t="shared" si="296"/>
        <v/>
      </c>
      <c r="BK917" t="str">
        <f t="shared" si="297"/>
        <v/>
      </c>
      <c r="BL917" t="str">
        <f t="shared" si="298"/>
        <v/>
      </c>
      <c r="BM917" t="str">
        <f t="shared" si="299"/>
        <v/>
      </c>
      <c r="BN917" t="str">
        <f t="shared" si="300"/>
        <v/>
      </c>
      <c r="BO917" t="str">
        <f t="shared" si="301"/>
        <v/>
      </c>
      <c r="BP917" t="str">
        <f t="shared" si="302"/>
        <v/>
      </c>
      <c r="BQ917" t="str">
        <f t="shared" si="303"/>
        <v/>
      </c>
      <c r="BR917" t="str">
        <f t="shared" si="304"/>
        <v/>
      </c>
      <c r="BS917" t="str">
        <f t="shared" si="305"/>
        <v/>
      </c>
      <c r="BT917" t="str">
        <f t="shared" si="306"/>
        <v/>
      </c>
      <c r="BU917" t="str">
        <f t="shared" si="307"/>
        <v/>
      </c>
      <c r="BV917" t="str">
        <f t="shared" si="308"/>
        <v/>
      </c>
      <c r="BW917">
        <f t="shared" si="309"/>
        <v>3</v>
      </c>
      <c r="BX917">
        <f t="shared" si="310"/>
        <v>1</v>
      </c>
      <c r="BY917">
        <f t="shared" si="311"/>
        <v>0</v>
      </c>
      <c r="BZ917">
        <f t="shared" si="312"/>
        <v>1</v>
      </c>
      <c r="CA917">
        <f t="shared" si="313"/>
        <v>1</v>
      </c>
      <c r="CB917">
        <f t="shared" si="314"/>
        <v>0</v>
      </c>
    </row>
    <row r="918" spans="1:80" x14ac:dyDescent="0.35">
      <c r="A918">
        <v>4.8175211999999998</v>
      </c>
      <c r="B918">
        <v>2010</v>
      </c>
      <c r="C918">
        <v>87</v>
      </c>
      <c r="D918">
        <v>1</v>
      </c>
      <c r="E918">
        <v>1</v>
      </c>
      <c r="F918">
        <v>3</v>
      </c>
      <c r="G918">
        <v>0</v>
      </c>
      <c r="H918">
        <v>48099</v>
      </c>
      <c r="I918">
        <v>18</v>
      </c>
      <c r="J918">
        <v>1</v>
      </c>
      <c r="K918">
        <v>288604</v>
      </c>
      <c r="L918">
        <v>4</v>
      </c>
      <c r="M918">
        <v>1</v>
      </c>
      <c r="N918">
        <v>20</v>
      </c>
      <c r="O918">
        <v>42843</v>
      </c>
      <c r="P918">
        <v>2536</v>
      </c>
      <c r="Q918">
        <v>41400</v>
      </c>
      <c r="R918">
        <v>2724</v>
      </c>
      <c r="S918">
        <v>51889</v>
      </c>
      <c r="T918">
        <v>49390</v>
      </c>
      <c r="U918">
        <v>5852</v>
      </c>
      <c r="V918">
        <v>99812</v>
      </c>
      <c r="W918">
        <v>56400</v>
      </c>
      <c r="X918">
        <v>4111</v>
      </c>
      <c r="Y918">
        <v>4779</v>
      </c>
      <c r="Z918">
        <v>4280</v>
      </c>
      <c r="AA918">
        <v>310</v>
      </c>
      <c r="AB918">
        <v>2809</v>
      </c>
      <c r="AC918">
        <v>4821</v>
      </c>
      <c r="AD918">
        <v>3768</v>
      </c>
      <c r="AE918">
        <v>66</v>
      </c>
      <c r="AF918">
        <v>8853</v>
      </c>
      <c r="AG918">
        <v>41</v>
      </c>
      <c r="AH918">
        <v>48</v>
      </c>
      <c r="AI918">
        <v>3893</v>
      </c>
      <c r="AJ918">
        <v>9904</v>
      </c>
      <c r="AK918">
        <v>8856</v>
      </c>
      <c r="AL918">
        <v>3607</v>
      </c>
      <c r="AM918">
        <v>44</v>
      </c>
      <c r="AN918">
        <v>3723</v>
      </c>
      <c r="AO918" t="s">
        <v>62</v>
      </c>
      <c r="AP918" t="s">
        <v>62</v>
      </c>
      <c r="AQ918" t="s">
        <v>62</v>
      </c>
      <c r="AR918" t="s">
        <v>62</v>
      </c>
      <c r="AS918">
        <v>3</v>
      </c>
      <c r="AT918">
        <v>3</v>
      </c>
      <c r="AU918">
        <v>1</v>
      </c>
      <c r="AV918">
        <v>3</v>
      </c>
      <c r="AW918">
        <v>3</v>
      </c>
      <c r="AX918">
        <v>7</v>
      </c>
      <c r="AY918">
        <v>1</v>
      </c>
      <c r="AZ918">
        <v>1</v>
      </c>
      <c r="BA918">
        <v>3</v>
      </c>
      <c r="BB918">
        <v>3</v>
      </c>
      <c r="BC918">
        <v>1</v>
      </c>
      <c r="BD918">
        <v>-99</v>
      </c>
      <c r="BE918">
        <v>-99</v>
      </c>
      <c r="BF918">
        <v>-99</v>
      </c>
      <c r="BG918">
        <v>-99</v>
      </c>
      <c r="BH918">
        <f t="shared" si="294"/>
        <v>3</v>
      </c>
      <c r="BI918" t="str">
        <f t="shared" si="295"/>
        <v/>
      </c>
      <c r="BJ918" t="str">
        <f t="shared" si="296"/>
        <v/>
      </c>
      <c r="BK918" t="str">
        <f t="shared" si="297"/>
        <v/>
      </c>
      <c r="BL918" t="str">
        <f t="shared" si="298"/>
        <v/>
      </c>
      <c r="BM918" t="str">
        <f t="shared" si="299"/>
        <v/>
      </c>
      <c r="BN918" t="str">
        <f t="shared" si="300"/>
        <v/>
      </c>
      <c r="BO918" t="str">
        <f t="shared" si="301"/>
        <v/>
      </c>
      <c r="BP918" t="str">
        <f t="shared" si="302"/>
        <v/>
      </c>
      <c r="BQ918" t="str">
        <f t="shared" si="303"/>
        <v/>
      </c>
      <c r="BR918" t="str">
        <f t="shared" si="304"/>
        <v/>
      </c>
      <c r="BS918" t="str">
        <f t="shared" si="305"/>
        <v/>
      </c>
      <c r="BT918" t="str">
        <f t="shared" si="306"/>
        <v/>
      </c>
      <c r="BU918" t="str">
        <f t="shared" si="307"/>
        <v/>
      </c>
      <c r="BV918" t="str">
        <f t="shared" si="308"/>
        <v/>
      </c>
      <c r="BW918">
        <f t="shared" si="309"/>
        <v>3</v>
      </c>
      <c r="BX918">
        <f t="shared" si="310"/>
        <v>1</v>
      </c>
      <c r="BY918">
        <f t="shared" si="311"/>
        <v>0</v>
      </c>
      <c r="BZ918">
        <f t="shared" si="312"/>
        <v>0</v>
      </c>
      <c r="CA918">
        <f t="shared" si="313"/>
        <v>0</v>
      </c>
      <c r="CB918">
        <f t="shared" si="314"/>
        <v>1</v>
      </c>
    </row>
    <row r="919" spans="1:80" x14ac:dyDescent="0.35">
      <c r="A919">
        <v>4.6712274000000003</v>
      </c>
      <c r="B919">
        <v>2010</v>
      </c>
      <c r="C919">
        <v>87</v>
      </c>
      <c r="D919">
        <v>0</v>
      </c>
      <c r="E919">
        <v>1</v>
      </c>
      <c r="F919">
        <v>6</v>
      </c>
      <c r="G919">
        <v>0</v>
      </c>
      <c r="H919">
        <v>48534</v>
      </c>
      <c r="I919">
        <v>7</v>
      </c>
      <c r="J919">
        <v>1</v>
      </c>
      <c r="K919">
        <v>132096</v>
      </c>
      <c r="L919">
        <v>1</v>
      </c>
      <c r="M919">
        <v>2</v>
      </c>
      <c r="N919">
        <v>1</v>
      </c>
      <c r="O919">
        <v>4270</v>
      </c>
      <c r="P919">
        <v>41071</v>
      </c>
      <c r="Q919">
        <v>41401</v>
      </c>
      <c r="R919">
        <v>4142</v>
      </c>
      <c r="S919" t="s">
        <v>64</v>
      </c>
      <c r="T919">
        <v>4148</v>
      </c>
      <c r="U919">
        <v>4263</v>
      </c>
      <c r="V919">
        <v>4019</v>
      </c>
      <c r="W919">
        <v>25000</v>
      </c>
      <c r="X919">
        <v>2724</v>
      </c>
      <c r="Y919">
        <v>4240</v>
      </c>
      <c r="Z919" t="s">
        <v>61</v>
      </c>
      <c r="AA919" t="s">
        <v>61</v>
      </c>
      <c r="AB919" t="s">
        <v>61</v>
      </c>
      <c r="AC919" t="s">
        <v>61</v>
      </c>
      <c r="AD919">
        <v>3768</v>
      </c>
      <c r="AE919">
        <v>8855</v>
      </c>
      <c r="AF919">
        <v>66</v>
      </c>
      <c r="AG919">
        <v>3734</v>
      </c>
      <c r="AH919">
        <v>8847</v>
      </c>
      <c r="AI919">
        <v>8847</v>
      </c>
      <c r="AJ919">
        <v>47</v>
      </c>
      <c r="AK919">
        <v>41</v>
      </c>
      <c r="AL919">
        <v>24</v>
      </c>
      <c r="AM919">
        <v>3729</v>
      </c>
      <c r="AN919">
        <v>3726</v>
      </c>
      <c r="AO919">
        <v>9920</v>
      </c>
      <c r="AP919" t="s">
        <v>62</v>
      </c>
      <c r="AQ919" t="s">
        <v>62</v>
      </c>
      <c r="AR919" t="s">
        <v>62</v>
      </c>
      <c r="AS919">
        <v>3</v>
      </c>
      <c r="AT919">
        <v>3</v>
      </c>
      <c r="AU919">
        <v>3</v>
      </c>
      <c r="AV919">
        <v>5</v>
      </c>
      <c r="AW919">
        <v>3</v>
      </c>
      <c r="AX919">
        <v>3</v>
      </c>
      <c r="AY919">
        <v>3</v>
      </c>
      <c r="AZ919">
        <v>3</v>
      </c>
      <c r="BA919">
        <v>3</v>
      </c>
      <c r="BB919">
        <v>5</v>
      </c>
      <c r="BC919">
        <v>5</v>
      </c>
      <c r="BD919">
        <v>5</v>
      </c>
      <c r="BE919">
        <v>-99</v>
      </c>
      <c r="BF919">
        <v>-99</v>
      </c>
      <c r="BG919">
        <v>-99</v>
      </c>
      <c r="BH919">
        <f t="shared" si="294"/>
        <v>3</v>
      </c>
      <c r="BI919" t="str">
        <f t="shared" si="295"/>
        <v/>
      </c>
      <c r="BJ919" t="str">
        <f t="shared" si="296"/>
        <v/>
      </c>
      <c r="BK919" t="str">
        <f t="shared" si="297"/>
        <v/>
      </c>
      <c r="BL919" t="str">
        <f t="shared" si="298"/>
        <v/>
      </c>
      <c r="BM919" t="str">
        <f t="shared" si="299"/>
        <v/>
      </c>
      <c r="BN919" t="str">
        <f t="shared" si="300"/>
        <v/>
      </c>
      <c r="BO919" t="str">
        <f t="shared" si="301"/>
        <v/>
      </c>
      <c r="BP919" t="str">
        <f t="shared" si="302"/>
        <v/>
      </c>
      <c r="BQ919" t="str">
        <f t="shared" si="303"/>
        <v/>
      </c>
      <c r="BR919" t="str">
        <f t="shared" si="304"/>
        <v/>
      </c>
      <c r="BS919" t="str">
        <f t="shared" si="305"/>
        <v/>
      </c>
      <c r="BT919" t="str">
        <f t="shared" si="306"/>
        <v/>
      </c>
      <c r="BU919" t="str">
        <f t="shared" si="307"/>
        <v/>
      </c>
      <c r="BV919" t="str">
        <f t="shared" si="308"/>
        <v/>
      </c>
      <c r="BW919">
        <f t="shared" si="309"/>
        <v>3</v>
      </c>
      <c r="BX919">
        <f t="shared" si="310"/>
        <v>1</v>
      </c>
      <c r="BY919">
        <f t="shared" si="311"/>
        <v>0</v>
      </c>
      <c r="BZ919">
        <f t="shared" si="312"/>
        <v>1</v>
      </c>
      <c r="CA919">
        <f t="shared" si="313"/>
        <v>1</v>
      </c>
      <c r="CB919">
        <f t="shared" si="314"/>
        <v>0</v>
      </c>
    </row>
    <row r="920" spans="1:80" x14ac:dyDescent="0.35">
      <c r="A920">
        <v>5.6696948000000003</v>
      </c>
      <c r="B920">
        <v>2011</v>
      </c>
      <c r="C920">
        <v>87</v>
      </c>
      <c r="D920">
        <v>0</v>
      </c>
      <c r="E920">
        <v>1</v>
      </c>
      <c r="F920">
        <v>-9</v>
      </c>
      <c r="G920">
        <v>1</v>
      </c>
      <c r="H920">
        <v>4088</v>
      </c>
      <c r="I920">
        <v>14</v>
      </c>
      <c r="J920">
        <v>1</v>
      </c>
      <c r="K920">
        <v>300615</v>
      </c>
      <c r="L920">
        <v>1</v>
      </c>
      <c r="M920">
        <v>1</v>
      </c>
      <c r="N920">
        <v>1</v>
      </c>
      <c r="O920">
        <v>41401</v>
      </c>
      <c r="P920">
        <v>4111</v>
      </c>
      <c r="Q920">
        <v>25000</v>
      </c>
      <c r="R920">
        <v>4148</v>
      </c>
      <c r="S920">
        <v>4439</v>
      </c>
      <c r="T920">
        <v>412</v>
      </c>
      <c r="U920" t="s">
        <v>66</v>
      </c>
      <c r="V920" t="s">
        <v>75</v>
      </c>
      <c r="W920" t="s">
        <v>65</v>
      </c>
      <c r="X920" t="s">
        <v>76</v>
      </c>
      <c r="Y920" t="s">
        <v>61</v>
      </c>
      <c r="Z920" t="s">
        <v>61</v>
      </c>
      <c r="AA920" t="s">
        <v>61</v>
      </c>
      <c r="AB920" t="s">
        <v>61</v>
      </c>
      <c r="AC920" t="s">
        <v>61</v>
      </c>
      <c r="AD920">
        <v>3768</v>
      </c>
      <c r="AE920">
        <v>8856</v>
      </c>
      <c r="AF920">
        <v>66</v>
      </c>
      <c r="AG920">
        <v>3607</v>
      </c>
      <c r="AH920">
        <v>45</v>
      </c>
      <c r="AI920">
        <v>40</v>
      </c>
      <c r="AJ920">
        <v>59</v>
      </c>
      <c r="AK920">
        <v>8842</v>
      </c>
      <c r="AL920" t="s">
        <v>62</v>
      </c>
      <c r="AM920" t="s">
        <v>62</v>
      </c>
      <c r="AN920" t="s">
        <v>62</v>
      </c>
      <c r="AO920" t="s">
        <v>62</v>
      </c>
      <c r="AP920" t="s">
        <v>62</v>
      </c>
      <c r="AQ920" t="s">
        <v>62</v>
      </c>
      <c r="AR920" t="s">
        <v>62</v>
      </c>
      <c r="AS920">
        <v>4</v>
      </c>
      <c r="AT920">
        <v>3</v>
      </c>
      <c r="AU920">
        <v>4</v>
      </c>
      <c r="AV920">
        <v>4</v>
      </c>
      <c r="AW920">
        <v>4</v>
      </c>
      <c r="AX920">
        <v>4</v>
      </c>
      <c r="AY920">
        <v>3</v>
      </c>
      <c r="AZ920">
        <v>3</v>
      </c>
      <c r="BA920">
        <v>-99</v>
      </c>
      <c r="BB920">
        <v>-99</v>
      </c>
      <c r="BC920">
        <v>-99</v>
      </c>
      <c r="BD920">
        <v>-99</v>
      </c>
      <c r="BE920">
        <v>-99</v>
      </c>
      <c r="BF920">
        <v>-99</v>
      </c>
      <c r="BG920">
        <v>-99</v>
      </c>
      <c r="BH920">
        <f t="shared" si="294"/>
        <v>4</v>
      </c>
      <c r="BI920" t="str">
        <f t="shared" si="295"/>
        <v/>
      </c>
      <c r="BJ920" t="str">
        <f t="shared" si="296"/>
        <v/>
      </c>
      <c r="BK920" t="str">
        <f t="shared" si="297"/>
        <v/>
      </c>
      <c r="BL920" t="str">
        <f t="shared" si="298"/>
        <v/>
      </c>
      <c r="BM920" t="str">
        <f t="shared" si="299"/>
        <v/>
      </c>
      <c r="BN920" t="str">
        <f t="shared" si="300"/>
        <v/>
      </c>
      <c r="BO920" t="str">
        <f t="shared" si="301"/>
        <v/>
      </c>
      <c r="BP920" t="str">
        <f t="shared" si="302"/>
        <v/>
      </c>
      <c r="BQ920" t="str">
        <f t="shared" si="303"/>
        <v/>
      </c>
      <c r="BR920" t="str">
        <f t="shared" si="304"/>
        <v/>
      </c>
      <c r="BS920" t="str">
        <f t="shared" si="305"/>
        <v/>
      </c>
      <c r="BT920" t="str">
        <f t="shared" si="306"/>
        <v/>
      </c>
      <c r="BU920" t="str">
        <f t="shared" si="307"/>
        <v/>
      </c>
      <c r="BV920" t="str">
        <f t="shared" si="308"/>
        <v/>
      </c>
      <c r="BW920">
        <f t="shared" si="309"/>
        <v>4</v>
      </c>
      <c r="BX920">
        <f t="shared" si="310"/>
        <v>1</v>
      </c>
      <c r="BY920">
        <f t="shared" si="311"/>
        <v>0</v>
      </c>
      <c r="BZ920">
        <f t="shared" si="312"/>
        <v>0</v>
      </c>
      <c r="CA920">
        <f t="shared" si="313"/>
        <v>0</v>
      </c>
      <c r="CB920">
        <f t="shared" si="314"/>
        <v>0</v>
      </c>
    </row>
    <row r="921" spans="1:80" x14ac:dyDescent="0.35">
      <c r="A921">
        <v>4.6285534999999998</v>
      </c>
      <c r="B921">
        <v>2011</v>
      </c>
      <c r="C921">
        <v>87</v>
      </c>
      <c r="D921">
        <v>0</v>
      </c>
      <c r="E921">
        <v>1</v>
      </c>
      <c r="F921">
        <v>-9</v>
      </c>
      <c r="G921">
        <v>0</v>
      </c>
      <c r="H921">
        <v>12006</v>
      </c>
      <c r="I921">
        <v>21</v>
      </c>
      <c r="J921">
        <v>1</v>
      </c>
      <c r="K921">
        <v>270190</v>
      </c>
      <c r="L921">
        <v>1</v>
      </c>
      <c r="M921">
        <v>3</v>
      </c>
      <c r="N921">
        <v>6</v>
      </c>
      <c r="O921">
        <v>41071</v>
      </c>
      <c r="P921">
        <v>42823</v>
      </c>
      <c r="Q921">
        <v>99672</v>
      </c>
      <c r="R921">
        <v>4254</v>
      </c>
      <c r="S921">
        <v>4280</v>
      </c>
      <c r="T921">
        <v>41401</v>
      </c>
      <c r="U921" t="s">
        <v>64</v>
      </c>
      <c r="V921" t="s">
        <v>66</v>
      </c>
      <c r="W921">
        <v>4019</v>
      </c>
      <c r="X921">
        <v>2724</v>
      </c>
      <c r="Y921">
        <v>496</v>
      </c>
      <c r="Z921">
        <v>43811</v>
      </c>
      <c r="AA921">
        <v>79029</v>
      </c>
      <c r="AB921" t="s">
        <v>65</v>
      </c>
      <c r="AC921" t="s">
        <v>61</v>
      </c>
      <c r="AD921">
        <v>3768</v>
      </c>
      <c r="AE921">
        <v>3723</v>
      </c>
      <c r="AF921">
        <v>66</v>
      </c>
      <c r="AG921">
        <v>3607</v>
      </c>
      <c r="AH921">
        <v>48</v>
      </c>
      <c r="AI921">
        <v>24</v>
      </c>
      <c r="AJ921">
        <v>42</v>
      </c>
      <c r="AK921">
        <v>8853</v>
      </c>
      <c r="AL921">
        <v>8856</v>
      </c>
      <c r="AM921" t="s">
        <v>62</v>
      </c>
      <c r="AN921" t="s">
        <v>62</v>
      </c>
      <c r="AO921" t="s">
        <v>62</v>
      </c>
      <c r="AP921" t="s">
        <v>62</v>
      </c>
      <c r="AQ921" t="s">
        <v>62</v>
      </c>
      <c r="AR921" t="s">
        <v>62</v>
      </c>
      <c r="AS921">
        <v>5</v>
      </c>
      <c r="AT921">
        <v>4</v>
      </c>
      <c r="AU921">
        <v>5</v>
      </c>
      <c r="AV921">
        <v>5</v>
      </c>
      <c r="AW921">
        <v>5</v>
      </c>
      <c r="AX921">
        <v>5</v>
      </c>
      <c r="AY921">
        <v>5</v>
      </c>
      <c r="AZ921">
        <v>4</v>
      </c>
      <c r="BA921">
        <v>4</v>
      </c>
      <c r="BB921">
        <v>-99</v>
      </c>
      <c r="BC921">
        <v>-99</v>
      </c>
      <c r="BD921">
        <v>-99</v>
      </c>
      <c r="BE921">
        <v>-99</v>
      </c>
      <c r="BF921">
        <v>-99</v>
      </c>
      <c r="BG921">
        <v>-99</v>
      </c>
      <c r="BH921">
        <f t="shared" si="294"/>
        <v>5</v>
      </c>
      <c r="BI921" t="str">
        <f t="shared" si="295"/>
        <v/>
      </c>
      <c r="BJ921" t="str">
        <f t="shared" si="296"/>
        <v/>
      </c>
      <c r="BK921" t="str">
        <f t="shared" si="297"/>
        <v/>
      </c>
      <c r="BL921" t="str">
        <f t="shared" si="298"/>
        <v/>
      </c>
      <c r="BM921" t="str">
        <f t="shared" si="299"/>
        <v/>
      </c>
      <c r="BN921" t="str">
        <f t="shared" si="300"/>
        <v/>
      </c>
      <c r="BO921" t="str">
        <f t="shared" si="301"/>
        <v/>
      </c>
      <c r="BP921" t="str">
        <f t="shared" si="302"/>
        <v/>
      </c>
      <c r="BQ921" t="str">
        <f t="shared" si="303"/>
        <v/>
      </c>
      <c r="BR921" t="str">
        <f t="shared" si="304"/>
        <v/>
      </c>
      <c r="BS921" t="str">
        <f t="shared" si="305"/>
        <v/>
      </c>
      <c r="BT921" t="str">
        <f t="shared" si="306"/>
        <v/>
      </c>
      <c r="BU921" t="str">
        <f t="shared" si="307"/>
        <v/>
      </c>
      <c r="BV921" t="str">
        <f t="shared" si="308"/>
        <v/>
      </c>
      <c r="BW921">
        <f t="shared" si="309"/>
        <v>5</v>
      </c>
      <c r="BX921">
        <f t="shared" si="310"/>
        <v>1</v>
      </c>
      <c r="BY921">
        <f t="shared" si="311"/>
        <v>0</v>
      </c>
      <c r="BZ921">
        <f t="shared" si="312"/>
        <v>1</v>
      </c>
      <c r="CA921">
        <f t="shared" si="313"/>
        <v>1</v>
      </c>
      <c r="CB921">
        <f t="shared" si="314"/>
        <v>1</v>
      </c>
    </row>
    <row r="922" spans="1:80" x14ac:dyDescent="0.35">
      <c r="A922">
        <v>4.9331503999999997</v>
      </c>
      <c r="B922">
        <v>2011</v>
      </c>
      <c r="C922">
        <v>87</v>
      </c>
      <c r="D922">
        <v>1</v>
      </c>
      <c r="E922">
        <v>1</v>
      </c>
      <c r="F922">
        <v>-9</v>
      </c>
      <c r="G922">
        <v>0</v>
      </c>
      <c r="H922">
        <v>12340</v>
      </c>
      <c r="I922">
        <v>1</v>
      </c>
      <c r="J922">
        <v>1</v>
      </c>
      <c r="K922">
        <v>168745</v>
      </c>
      <c r="L922">
        <v>2</v>
      </c>
      <c r="M922">
        <v>3</v>
      </c>
      <c r="N922">
        <v>20</v>
      </c>
      <c r="O922">
        <v>41071</v>
      </c>
      <c r="P922">
        <v>2639</v>
      </c>
      <c r="Q922">
        <v>41401</v>
      </c>
      <c r="R922">
        <v>496</v>
      </c>
      <c r="S922">
        <v>7140</v>
      </c>
      <c r="T922">
        <v>7291</v>
      </c>
      <c r="U922">
        <v>2724</v>
      </c>
      <c r="V922" t="s">
        <v>118</v>
      </c>
      <c r="W922">
        <v>4240</v>
      </c>
      <c r="X922">
        <v>4280</v>
      </c>
      <c r="Y922" t="s">
        <v>61</v>
      </c>
      <c r="Z922" t="s">
        <v>61</v>
      </c>
      <c r="AA922" t="s">
        <v>61</v>
      </c>
      <c r="AB922" t="s">
        <v>61</v>
      </c>
      <c r="AC922" t="s">
        <v>61</v>
      </c>
      <c r="AD922">
        <v>3768</v>
      </c>
      <c r="AE922">
        <v>3722</v>
      </c>
      <c r="AF922">
        <v>66</v>
      </c>
      <c r="AG922">
        <v>8856</v>
      </c>
      <c r="AH922">
        <v>8853</v>
      </c>
      <c r="AI922">
        <v>3722</v>
      </c>
      <c r="AJ922">
        <v>8856</v>
      </c>
      <c r="AK922">
        <v>8847</v>
      </c>
      <c r="AL922">
        <v>3607</v>
      </c>
      <c r="AM922">
        <v>3606</v>
      </c>
      <c r="AN922">
        <v>48</v>
      </c>
      <c r="AO922">
        <v>43</v>
      </c>
      <c r="AP922" t="s">
        <v>62</v>
      </c>
      <c r="AQ922" t="s">
        <v>62</v>
      </c>
      <c r="AR922" t="s">
        <v>62</v>
      </c>
      <c r="AS922">
        <v>5</v>
      </c>
      <c r="AT922">
        <v>5</v>
      </c>
      <c r="AU922">
        <v>5</v>
      </c>
      <c r="AV922">
        <v>5</v>
      </c>
      <c r="AW922">
        <v>0</v>
      </c>
      <c r="AX922">
        <v>0</v>
      </c>
      <c r="AY922">
        <v>0</v>
      </c>
      <c r="AZ922">
        <v>5</v>
      </c>
      <c r="BA922">
        <v>5</v>
      </c>
      <c r="BB922">
        <v>5</v>
      </c>
      <c r="BC922">
        <v>5</v>
      </c>
      <c r="BD922">
        <v>5</v>
      </c>
      <c r="BE922">
        <v>-99</v>
      </c>
      <c r="BF922">
        <v>-99</v>
      </c>
      <c r="BG922">
        <v>-99</v>
      </c>
      <c r="BH922">
        <f t="shared" si="294"/>
        <v>5</v>
      </c>
      <c r="BI922" t="str">
        <f t="shared" si="295"/>
        <v/>
      </c>
      <c r="BJ922" t="str">
        <f t="shared" si="296"/>
        <v/>
      </c>
      <c r="BK922" t="str">
        <f t="shared" si="297"/>
        <v/>
      </c>
      <c r="BL922" t="str">
        <f t="shared" si="298"/>
        <v/>
      </c>
      <c r="BM922" t="str">
        <f t="shared" si="299"/>
        <v/>
      </c>
      <c r="BN922" t="str">
        <f t="shared" si="300"/>
        <v/>
      </c>
      <c r="BO922" t="str">
        <f t="shared" si="301"/>
        <v/>
      </c>
      <c r="BP922" t="str">
        <f t="shared" si="302"/>
        <v/>
      </c>
      <c r="BQ922" t="str">
        <f t="shared" si="303"/>
        <v/>
      </c>
      <c r="BR922" t="str">
        <f t="shared" si="304"/>
        <v/>
      </c>
      <c r="BS922" t="str">
        <f t="shared" si="305"/>
        <v/>
      </c>
      <c r="BT922" t="str">
        <f t="shared" si="306"/>
        <v/>
      </c>
      <c r="BU922" t="str">
        <f t="shared" si="307"/>
        <v/>
      </c>
      <c r="BV922" t="str">
        <f t="shared" si="308"/>
        <v/>
      </c>
      <c r="BW922">
        <f t="shared" si="309"/>
        <v>5</v>
      </c>
      <c r="BX922">
        <f t="shared" si="310"/>
        <v>1</v>
      </c>
      <c r="BY922">
        <f t="shared" si="311"/>
        <v>0</v>
      </c>
      <c r="BZ922">
        <f t="shared" si="312"/>
        <v>1</v>
      </c>
      <c r="CA922">
        <f t="shared" si="313"/>
        <v>1</v>
      </c>
      <c r="CB922">
        <f t="shared" si="314"/>
        <v>1</v>
      </c>
    </row>
    <row r="923" spans="1:80" x14ac:dyDescent="0.35">
      <c r="A923">
        <v>4.8386114999999998</v>
      </c>
      <c r="B923">
        <v>2011</v>
      </c>
      <c r="C923">
        <v>87</v>
      </c>
      <c r="D923">
        <v>0</v>
      </c>
      <c r="E923">
        <v>1</v>
      </c>
      <c r="F923">
        <v>-9</v>
      </c>
      <c r="G923">
        <v>0</v>
      </c>
      <c r="H923">
        <v>19077</v>
      </c>
      <c r="I923">
        <v>7</v>
      </c>
      <c r="J923">
        <v>1</v>
      </c>
      <c r="K923">
        <v>114328</v>
      </c>
      <c r="L923">
        <v>1</v>
      </c>
      <c r="M923">
        <v>1</v>
      </c>
      <c r="N923">
        <v>1</v>
      </c>
      <c r="O923">
        <v>41071</v>
      </c>
      <c r="P923">
        <v>42823</v>
      </c>
      <c r="Q923">
        <v>5849</v>
      </c>
      <c r="R923">
        <v>45341</v>
      </c>
      <c r="S923">
        <v>42979</v>
      </c>
      <c r="T923">
        <v>9972</v>
      </c>
      <c r="U923">
        <v>496</v>
      </c>
      <c r="V923">
        <v>4019</v>
      </c>
      <c r="W923">
        <v>4148</v>
      </c>
      <c r="X923">
        <v>2859</v>
      </c>
      <c r="Y923">
        <v>3962</v>
      </c>
      <c r="Z923">
        <v>30503</v>
      </c>
      <c r="AA923">
        <v>41401</v>
      </c>
      <c r="AB923">
        <v>2724</v>
      </c>
      <c r="AC923">
        <v>3051</v>
      </c>
      <c r="AD923">
        <v>3768</v>
      </c>
      <c r="AE923">
        <v>3722</v>
      </c>
      <c r="AF923">
        <v>8848</v>
      </c>
      <c r="AG923">
        <v>8856</v>
      </c>
      <c r="AH923" t="s">
        <v>62</v>
      </c>
      <c r="AI923" t="s">
        <v>62</v>
      </c>
      <c r="AJ923" t="s">
        <v>62</v>
      </c>
      <c r="AK923" t="s">
        <v>62</v>
      </c>
      <c r="AL923" t="s">
        <v>62</v>
      </c>
      <c r="AM923" t="s">
        <v>62</v>
      </c>
      <c r="AN923" t="s">
        <v>62</v>
      </c>
      <c r="AO923" t="s">
        <v>62</v>
      </c>
      <c r="AP923" t="s">
        <v>62</v>
      </c>
      <c r="AQ923" t="s">
        <v>62</v>
      </c>
      <c r="AR923" t="s">
        <v>62</v>
      </c>
      <c r="AS923">
        <v>6</v>
      </c>
      <c r="AT923">
        <v>6</v>
      </c>
      <c r="AU923">
        <v>6</v>
      </c>
      <c r="AV923">
        <v>6</v>
      </c>
      <c r="AW923">
        <v>-99</v>
      </c>
      <c r="AX923">
        <v>-99</v>
      </c>
      <c r="AY923">
        <v>-99</v>
      </c>
      <c r="AZ923">
        <v>-99</v>
      </c>
      <c r="BA923">
        <v>-99</v>
      </c>
      <c r="BB923">
        <v>-99</v>
      </c>
      <c r="BC923">
        <v>-99</v>
      </c>
      <c r="BD923">
        <v>-99</v>
      </c>
      <c r="BE923">
        <v>-99</v>
      </c>
      <c r="BF923">
        <v>-99</v>
      </c>
      <c r="BG923">
        <v>-99</v>
      </c>
      <c r="BH923">
        <f t="shared" si="294"/>
        <v>6</v>
      </c>
      <c r="BI923" t="str">
        <f t="shared" si="295"/>
        <v/>
      </c>
      <c r="BJ923" t="str">
        <f t="shared" si="296"/>
        <v/>
      </c>
      <c r="BK923" t="str">
        <f t="shared" si="297"/>
        <v/>
      </c>
      <c r="BL923" t="str">
        <f t="shared" si="298"/>
        <v/>
      </c>
      <c r="BM923" t="str">
        <f t="shared" si="299"/>
        <v/>
      </c>
      <c r="BN923" t="str">
        <f t="shared" si="300"/>
        <v/>
      </c>
      <c r="BO923" t="str">
        <f t="shared" si="301"/>
        <v/>
      </c>
      <c r="BP923" t="str">
        <f t="shared" si="302"/>
        <v/>
      </c>
      <c r="BQ923" t="str">
        <f t="shared" si="303"/>
        <v/>
      </c>
      <c r="BR923" t="str">
        <f t="shared" si="304"/>
        <v/>
      </c>
      <c r="BS923" t="str">
        <f t="shared" si="305"/>
        <v/>
      </c>
      <c r="BT923" t="str">
        <f t="shared" si="306"/>
        <v/>
      </c>
      <c r="BU923" t="str">
        <f t="shared" si="307"/>
        <v/>
      </c>
      <c r="BV923" t="str">
        <f t="shared" si="308"/>
        <v/>
      </c>
      <c r="BW923">
        <f t="shared" si="309"/>
        <v>6</v>
      </c>
      <c r="BX923">
        <f t="shared" si="310"/>
        <v>0</v>
      </c>
      <c r="BY923">
        <f t="shared" si="311"/>
        <v>0</v>
      </c>
      <c r="BZ923">
        <f t="shared" si="312"/>
        <v>1</v>
      </c>
      <c r="CA923">
        <f t="shared" si="313"/>
        <v>1</v>
      </c>
      <c r="CB923">
        <f t="shared" si="314"/>
        <v>0</v>
      </c>
    </row>
    <row r="924" spans="1:80" x14ac:dyDescent="0.35">
      <c r="A924">
        <v>5.8694335000000004</v>
      </c>
      <c r="B924">
        <v>2009</v>
      </c>
      <c r="C924">
        <v>88</v>
      </c>
      <c r="D924">
        <v>0</v>
      </c>
      <c r="E924">
        <v>1</v>
      </c>
      <c r="F924">
        <v>-9</v>
      </c>
      <c r="G924">
        <v>1</v>
      </c>
      <c r="H924">
        <v>4070</v>
      </c>
      <c r="I924">
        <v>4</v>
      </c>
      <c r="J924">
        <v>1</v>
      </c>
      <c r="K924">
        <v>254244</v>
      </c>
      <c r="L924">
        <v>2</v>
      </c>
      <c r="M924">
        <v>2</v>
      </c>
      <c r="N924">
        <v>5</v>
      </c>
      <c r="O924">
        <v>41021</v>
      </c>
      <c r="P924">
        <v>78551</v>
      </c>
      <c r="Q924">
        <v>42821</v>
      </c>
      <c r="R924">
        <v>7991</v>
      </c>
      <c r="S924">
        <v>4260</v>
      </c>
      <c r="T924">
        <v>496</v>
      </c>
      <c r="U924">
        <v>3051</v>
      </c>
      <c r="V924" t="s">
        <v>61</v>
      </c>
      <c r="W924" t="s">
        <v>61</v>
      </c>
      <c r="X924" t="s">
        <v>61</v>
      </c>
      <c r="Y924" t="s">
        <v>61</v>
      </c>
      <c r="Z924" t="s">
        <v>61</v>
      </c>
      <c r="AA924" t="s">
        <v>61</v>
      </c>
      <c r="AB924" t="s">
        <v>61</v>
      </c>
      <c r="AC924" t="s">
        <v>61</v>
      </c>
      <c r="AD924">
        <v>3768</v>
      </c>
      <c r="AE924">
        <v>3722</v>
      </c>
      <c r="AF924">
        <v>66</v>
      </c>
      <c r="AG924">
        <v>3607</v>
      </c>
      <c r="AH924">
        <v>8856</v>
      </c>
      <c r="AI924">
        <v>8853</v>
      </c>
      <c r="AJ924" t="s">
        <v>62</v>
      </c>
      <c r="AK924" t="s">
        <v>62</v>
      </c>
      <c r="AL924" t="s">
        <v>62</v>
      </c>
      <c r="AM924" t="s">
        <v>62</v>
      </c>
      <c r="AN924" t="s">
        <v>62</v>
      </c>
      <c r="AO924" t="s">
        <v>62</v>
      </c>
      <c r="AP924" t="s">
        <v>62</v>
      </c>
      <c r="AQ924" t="s">
        <v>62</v>
      </c>
      <c r="AR924" t="s">
        <v>62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-99</v>
      </c>
      <c r="AZ924">
        <v>-99</v>
      </c>
      <c r="BA924">
        <v>-99</v>
      </c>
      <c r="BB924">
        <v>-99</v>
      </c>
      <c r="BC924">
        <v>-99</v>
      </c>
      <c r="BD924">
        <v>-99</v>
      </c>
      <c r="BE924">
        <v>-99</v>
      </c>
      <c r="BF924">
        <v>-99</v>
      </c>
      <c r="BG924">
        <v>-99</v>
      </c>
      <c r="BH924">
        <f t="shared" si="294"/>
        <v>0</v>
      </c>
      <c r="BI924" t="str">
        <f t="shared" si="295"/>
        <v/>
      </c>
      <c r="BJ924" t="str">
        <f t="shared" si="296"/>
        <v/>
      </c>
      <c r="BK924" t="str">
        <f t="shared" si="297"/>
        <v/>
      </c>
      <c r="BL924" t="str">
        <f t="shared" si="298"/>
        <v/>
      </c>
      <c r="BM924" t="str">
        <f t="shared" si="299"/>
        <v/>
      </c>
      <c r="BN924" t="str">
        <f t="shared" si="300"/>
        <v/>
      </c>
      <c r="BO924" t="str">
        <f t="shared" si="301"/>
        <v/>
      </c>
      <c r="BP924" t="str">
        <f t="shared" si="302"/>
        <v/>
      </c>
      <c r="BQ924" t="str">
        <f t="shared" si="303"/>
        <v/>
      </c>
      <c r="BR924" t="str">
        <f t="shared" si="304"/>
        <v/>
      </c>
      <c r="BS924" t="str">
        <f t="shared" si="305"/>
        <v/>
      </c>
      <c r="BT924" t="str">
        <f t="shared" si="306"/>
        <v/>
      </c>
      <c r="BU924" t="str">
        <f t="shared" si="307"/>
        <v/>
      </c>
      <c r="BV924" t="str">
        <f t="shared" si="308"/>
        <v/>
      </c>
      <c r="BW924">
        <f t="shared" si="309"/>
        <v>0</v>
      </c>
      <c r="BX924">
        <f t="shared" si="310"/>
        <v>1</v>
      </c>
      <c r="BY924">
        <f t="shared" si="311"/>
        <v>1</v>
      </c>
      <c r="BZ924">
        <f t="shared" si="312"/>
        <v>1</v>
      </c>
      <c r="CA924">
        <f t="shared" si="313"/>
        <v>1</v>
      </c>
      <c r="CB924">
        <f t="shared" si="314"/>
        <v>0</v>
      </c>
    </row>
    <row r="925" spans="1:80" x14ac:dyDescent="0.35">
      <c r="A925">
        <v>4.8175211999999998</v>
      </c>
      <c r="B925">
        <v>2010</v>
      </c>
      <c r="C925">
        <v>88</v>
      </c>
      <c r="D925">
        <v>0</v>
      </c>
      <c r="E925">
        <v>1</v>
      </c>
      <c r="F925">
        <v>-9</v>
      </c>
      <c r="G925">
        <v>0</v>
      </c>
      <c r="H925">
        <v>12017</v>
      </c>
      <c r="I925">
        <v>3</v>
      </c>
      <c r="J925">
        <v>1</v>
      </c>
      <c r="K925">
        <v>584267</v>
      </c>
      <c r="L925">
        <v>1</v>
      </c>
      <c r="M925">
        <v>3</v>
      </c>
      <c r="N925">
        <v>1</v>
      </c>
      <c r="O925">
        <v>41071</v>
      </c>
      <c r="P925">
        <v>42821</v>
      </c>
      <c r="Q925">
        <v>5849</v>
      </c>
      <c r="R925">
        <v>4271</v>
      </c>
      <c r="S925">
        <v>2762</v>
      </c>
      <c r="T925">
        <v>28749</v>
      </c>
      <c r="U925">
        <v>40391</v>
      </c>
      <c r="V925">
        <v>5856</v>
      </c>
      <c r="W925">
        <v>2761</v>
      </c>
      <c r="X925">
        <v>41401</v>
      </c>
      <c r="Y925">
        <v>4280</v>
      </c>
      <c r="Z925">
        <v>4148</v>
      </c>
      <c r="AA925">
        <v>2722</v>
      </c>
      <c r="AB925">
        <v>27800</v>
      </c>
      <c r="AC925">
        <v>44029</v>
      </c>
      <c r="AD925">
        <v>3768</v>
      </c>
      <c r="AE925">
        <v>3722</v>
      </c>
      <c r="AF925">
        <v>66</v>
      </c>
      <c r="AG925">
        <v>3764</v>
      </c>
      <c r="AH925">
        <v>66</v>
      </c>
      <c r="AI925">
        <v>3995</v>
      </c>
      <c r="AJ925">
        <v>8853</v>
      </c>
      <c r="AK925">
        <v>8856</v>
      </c>
      <c r="AL925">
        <v>3607</v>
      </c>
      <c r="AM925">
        <v>46</v>
      </c>
      <c r="AN925">
        <v>40</v>
      </c>
      <c r="AO925">
        <v>3895</v>
      </c>
      <c r="AP925" t="s">
        <v>62</v>
      </c>
      <c r="AQ925" t="s">
        <v>62</v>
      </c>
      <c r="AR925" t="s">
        <v>62</v>
      </c>
      <c r="AS925">
        <v>1</v>
      </c>
      <c r="AT925">
        <v>0</v>
      </c>
      <c r="AU925">
        <v>1</v>
      </c>
      <c r="AV925">
        <v>2</v>
      </c>
      <c r="AW925">
        <v>2</v>
      </c>
      <c r="AX925">
        <v>5</v>
      </c>
      <c r="AY925">
        <v>0</v>
      </c>
      <c r="AZ925">
        <v>0</v>
      </c>
      <c r="BA925">
        <v>1</v>
      </c>
      <c r="BB925">
        <v>1</v>
      </c>
      <c r="BC925">
        <v>1</v>
      </c>
      <c r="BD925">
        <v>8</v>
      </c>
      <c r="BE925">
        <v>-99</v>
      </c>
      <c r="BF925">
        <v>-99</v>
      </c>
      <c r="BG925">
        <v>-99</v>
      </c>
      <c r="BH925">
        <f t="shared" si="294"/>
        <v>1</v>
      </c>
      <c r="BI925" t="str">
        <f t="shared" si="295"/>
        <v/>
      </c>
      <c r="BJ925" t="str">
        <f t="shared" si="296"/>
        <v/>
      </c>
      <c r="BK925" t="str">
        <f t="shared" si="297"/>
        <v/>
      </c>
      <c r="BL925" t="str">
        <f t="shared" si="298"/>
        <v/>
      </c>
      <c r="BM925" t="str">
        <f t="shared" si="299"/>
        <v/>
      </c>
      <c r="BN925" t="str">
        <f t="shared" si="300"/>
        <v/>
      </c>
      <c r="BO925" t="str">
        <f t="shared" si="301"/>
        <v/>
      </c>
      <c r="BP925" t="str">
        <f t="shared" si="302"/>
        <v/>
      </c>
      <c r="BQ925" t="str">
        <f t="shared" si="303"/>
        <v/>
      </c>
      <c r="BR925" t="str">
        <f t="shared" si="304"/>
        <v/>
      </c>
      <c r="BS925" t="str">
        <f t="shared" si="305"/>
        <v/>
      </c>
      <c r="BT925" t="str">
        <f t="shared" si="306"/>
        <v/>
      </c>
      <c r="BU925" t="str">
        <f t="shared" si="307"/>
        <v/>
      </c>
      <c r="BV925" t="str">
        <f t="shared" si="308"/>
        <v/>
      </c>
      <c r="BW925">
        <f t="shared" si="309"/>
        <v>1</v>
      </c>
      <c r="BX925">
        <f t="shared" si="310"/>
        <v>2</v>
      </c>
      <c r="BY925">
        <f t="shared" si="311"/>
        <v>0</v>
      </c>
      <c r="BZ925">
        <f t="shared" si="312"/>
        <v>1</v>
      </c>
      <c r="CA925">
        <f t="shared" si="313"/>
        <v>1</v>
      </c>
      <c r="CB925">
        <f t="shared" si="314"/>
        <v>1</v>
      </c>
    </row>
    <row r="926" spans="1:80" x14ac:dyDescent="0.35">
      <c r="A926">
        <v>5.1950630000000002</v>
      </c>
      <c r="B926">
        <v>2010</v>
      </c>
      <c r="C926">
        <v>88</v>
      </c>
      <c r="D926">
        <v>1</v>
      </c>
      <c r="E926">
        <v>1</v>
      </c>
      <c r="F926">
        <v>-9</v>
      </c>
      <c r="G926">
        <v>0</v>
      </c>
      <c r="H926">
        <v>39031</v>
      </c>
      <c r="I926">
        <v>10</v>
      </c>
      <c r="J926">
        <v>-9</v>
      </c>
      <c r="K926">
        <v>280465</v>
      </c>
      <c r="L926">
        <v>4</v>
      </c>
      <c r="M926">
        <v>1</v>
      </c>
      <c r="N926">
        <v>20</v>
      </c>
      <c r="O926">
        <v>41401</v>
      </c>
      <c r="P926">
        <v>42823</v>
      </c>
      <c r="Q926">
        <v>41071</v>
      </c>
      <c r="R926">
        <v>2875</v>
      </c>
      <c r="S926">
        <v>4142</v>
      </c>
      <c r="T926">
        <v>4280</v>
      </c>
      <c r="U926">
        <v>4148</v>
      </c>
      <c r="V926">
        <v>42731</v>
      </c>
      <c r="W926">
        <v>7906</v>
      </c>
      <c r="X926" t="s">
        <v>60</v>
      </c>
      <c r="Y926" t="s">
        <v>72</v>
      </c>
      <c r="Z926" t="s">
        <v>65</v>
      </c>
      <c r="AA926">
        <v>3004</v>
      </c>
      <c r="AB926">
        <v>2724</v>
      </c>
      <c r="AC926" t="s">
        <v>66</v>
      </c>
      <c r="AD926">
        <v>3768</v>
      </c>
      <c r="AE926" t="s">
        <v>62</v>
      </c>
      <c r="AF926" t="s">
        <v>62</v>
      </c>
      <c r="AG926" t="s">
        <v>62</v>
      </c>
      <c r="AH926" t="s">
        <v>62</v>
      </c>
      <c r="AI926" t="s">
        <v>62</v>
      </c>
      <c r="AJ926" t="s">
        <v>62</v>
      </c>
      <c r="AK926" t="s">
        <v>62</v>
      </c>
      <c r="AL926" t="s">
        <v>62</v>
      </c>
      <c r="AM926" t="s">
        <v>62</v>
      </c>
      <c r="AN926" t="s">
        <v>62</v>
      </c>
      <c r="AO926" t="s">
        <v>62</v>
      </c>
      <c r="AP926" t="s">
        <v>62</v>
      </c>
      <c r="AQ926" t="s">
        <v>62</v>
      </c>
      <c r="AR926" t="s">
        <v>62</v>
      </c>
      <c r="AS926">
        <v>2</v>
      </c>
      <c r="AT926">
        <v>-99</v>
      </c>
      <c r="AU926">
        <v>-99</v>
      </c>
      <c r="AV926">
        <v>-99</v>
      </c>
      <c r="AW926">
        <v>-99</v>
      </c>
      <c r="AX926">
        <v>-99</v>
      </c>
      <c r="AY926">
        <v>-99</v>
      </c>
      <c r="AZ926">
        <v>-99</v>
      </c>
      <c r="BA926">
        <v>-99</v>
      </c>
      <c r="BB926">
        <v>-99</v>
      </c>
      <c r="BC926">
        <v>-99</v>
      </c>
      <c r="BD926">
        <v>-99</v>
      </c>
      <c r="BE926">
        <v>-99</v>
      </c>
      <c r="BF926">
        <v>-99</v>
      </c>
      <c r="BG926">
        <v>-99</v>
      </c>
      <c r="BH926">
        <f t="shared" si="294"/>
        <v>2</v>
      </c>
      <c r="BI926" t="str">
        <f t="shared" si="295"/>
        <v/>
      </c>
      <c r="BJ926" t="str">
        <f t="shared" si="296"/>
        <v/>
      </c>
      <c r="BK926" t="str">
        <f t="shared" si="297"/>
        <v/>
      </c>
      <c r="BL926" t="str">
        <f t="shared" si="298"/>
        <v/>
      </c>
      <c r="BM926" t="str">
        <f t="shared" si="299"/>
        <v/>
      </c>
      <c r="BN926" t="str">
        <f t="shared" si="300"/>
        <v/>
      </c>
      <c r="BO926" t="str">
        <f t="shared" si="301"/>
        <v/>
      </c>
      <c r="BP926" t="str">
        <f t="shared" si="302"/>
        <v/>
      </c>
      <c r="BQ926" t="str">
        <f t="shared" si="303"/>
        <v/>
      </c>
      <c r="BR926" t="str">
        <f t="shared" si="304"/>
        <v/>
      </c>
      <c r="BS926" t="str">
        <f t="shared" si="305"/>
        <v/>
      </c>
      <c r="BT926" t="str">
        <f t="shared" si="306"/>
        <v/>
      </c>
      <c r="BU926" t="str">
        <f t="shared" si="307"/>
        <v/>
      </c>
      <c r="BV926" t="str">
        <f t="shared" si="308"/>
        <v/>
      </c>
      <c r="BW926">
        <f t="shared" si="309"/>
        <v>2</v>
      </c>
      <c r="BX926">
        <f t="shared" si="310"/>
        <v>0</v>
      </c>
      <c r="BY926">
        <f t="shared" si="311"/>
        <v>0</v>
      </c>
      <c r="BZ926">
        <f t="shared" si="312"/>
        <v>1</v>
      </c>
      <c r="CA926">
        <f t="shared" si="313"/>
        <v>1</v>
      </c>
      <c r="CB926">
        <f t="shared" si="314"/>
        <v>1</v>
      </c>
    </row>
    <row r="927" spans="1:80" x14ac:dyDescent="0.35">
      <c r="A927">
        <v>5.6696948000000003</v>
      </c>
      <c r="B927">
        <v>2011</v>
      </c>
      <c r="C927">
        <v>88</v>
      </c>
      <c r="D927">
        <v>1</v>
      </c>
      <c r="E927">
        <v>1</v>
      </c>
      <c r="F927">
        <v>-9</v>
      </c>
      <c r="G927">
        <v>1</v>
      </c>
      <c r="H927">
        <v>6624</v>
      </c>
      <c r="I927">
        <v>3</v>
      </c>
      <c r="J927">
        <v>1</v>
      </c>
      <c r="K927">
        <v>255495</v>
      </c>
      <c r="L927">
        <v>4</v>
      </c>
      <c r="M927">
        <v>-9</v>
      </c>
      <c r="N927">
        <v>20</v>
      </c>
      <c r="O927">
        <v>41401</v>
      </c>
      <c r="P927">
        <v>41091</v>
      </c>
      <c r="Q927">
        <v>51881</v>
      </c>
      <c r="R927">
        <v>5845</v>
      </c>
      <c r="S927">
        <v>78551</v>
      </c>
      <c r="T927">
        <v>486</v>
      </c>
      <c r="U927">
        <v>4271</v>
      </c>
      <c r="V927">
        <v>2875</v>
      </c>
      <c r="W927">
        <v>42731</v>
      </c>
      <c r="X927">
        <v>2851</v>
      </c>
      <c r="Y927">
        <v>2760</v>
      </c>
      <c r="Z927">
        <v>2639</v>
      </c>
      <c r="AA927">
        <v>25000</v>
      </c>
      <c r="AB927">
        <v>70709</v>
      </c>
      <c r="AC927">
        <v>70721</v>
      </c>
      <c r="AD927">
        <v>3768</v>
      </c>
      <c r="AE927">
        <v>8856</v>
      </c>
      <c r="AF927">
        <v>3612</v>
      </c>
      <c r="AG927">
        <v>9672</v>
      </c>
      <c r="AH927">
        <v>3615</v>
      </c>
      <c r="AI927">
        <v>66</v>
      </c>
      <c r="AJ927">
        <v>3961</v>
      </c>
      <c r="AK927">
        <v>3607</v>
      </c>
      <c r="AL927">
        <v>9962</v>
      </c>
      <c r="AM927">
        <v>9604</v>
      </c>
      <c r="AN927">
        <v>45</v>
      </c>
      <c r="AO927">
        <v>40</v>
      </c>
      <c r="AP927">
        <v>3322</v>
      </c>
      <c r="AQ927">
        <v>9605</v>
      </c>
      <c r="AR927">
        <v>8848</v>
      </c>
      <c r="AS927">
        <v>4</v>
      </c>
      <c r="AT927">
        <v>4</v>
      </c>
      <c r="AU927">
        <v>0</v>
      </c>
      <c r="AV927">
        <v>0</v>
      </c>
      <c r="AW927">
        <v>0</v>
      </c>
      <c r="AX927">
        <v>4</v>
      </c>
      <c r="AY927">
        <v>0</v>
      </c>
      <c r="AZ927">
        <v>4</v>
      </c>
      <c r="BA927">
        <v>8</v>
      </c>
      <c r="BB927">
        <v>8</v>
      </c>
      <c r="BC927">
        <v>4</v>
      </c>
      <c r="BD927">
        <v>4</v>
      </c>
      <c r="BE927">
        <v>8</v>
      </c>
      <c r="BF927">
        <v>8</v>
      </c>
      <c r="BG927">
        <v>4</v>
      </c>
      <c r="BH927">
        <f t="shared" si="294"/>
        <v>4</v>
      </c>
      <c r="BI927" t="str">
        <f t="shared" si="295"/>
        <v/>
      </c>
      <c r="BJ927" t="str">
        <f t="shared" si="296"/>
        <v/>
      </c>
      <c r="BK927" t="str">
        <f t="shared" si="297"/>
        <v/>
      </c>
      <c r="BL927" t="str">
        <f t="shared" si="298"/>
        <v/>
      </c>
      <c r="BM927" t="str">
        <f t="shared" si="299"/>
        <v/>
      </c>
      <c r="BN927" t="str">
        <f t="shared" si="300"/>
        <v/>
      </c>
      <c r="BO927" t="str">
        <f t="shared" si="301"/>
        <v/>
      </c>
      <c r="BP927" t="str">
        <f t="shared" si="302"/>
        <v/>
      </c>
      <c r="BQ927" t="str">
        <f t="shared" si="303"/>
        <v/>
      </c>
      <c r="BR927" t="str">
        <f t="shared" si="304"/>
        <v/>
      </c>
      <c r="BS927" t="str">
        <f t="shared" si="305"/>
        <v/>
      </c>
      <c r="BT927" t="str">
        <f t="shared" si="306"/>
        <v/>
      </c>
      <c r="BU927" t="str">
        <f t="shared" si="307"/>
        <v/>
      </c>
      <c r="BV927" t="str">
        <f t="shared" si="308"/>
        <v/>
      </c>
      <c r="BW927">
        <f t="shared" si="309"/>
        <v>4</v>
      </c>
      <c r="BX927">
        <f t="shared" si="310"/>
        <v>1</v>
      </c>
      <c r="BY927">
        <f t="shared" si="311"/>
        <v>1</v>
      </c>
      <c r="BZ927">
        <f t="shared" si="312"/>
        <v>1</v>
      </c>
      <c r="CA927">
        <f t="shared" si="313"/>
        <v>1</v>
      </c>
      <c r="CB927">
        <f t="shared" si="314"/>
        <v>0</v>
      </c>
    </row>
    <row r="928" spans="1:80" x14ac:dyDescent="0.35">
      <c r="A928">
        <v>4.5205622999999999</v>
      </c>
      <c r="B928">
        <v>2011</v>
      </c>
      <c r="C928">
        <v>88</v>
      </c>
      <c r="D928">
        <v>0</v>
      </c>
      <c r="E928">
        <v>1</v>
      </c>
      <c r="F928">
        <v>1</v>
      </c>
      <c r="G928">
        <v>1</v>
      </c>
      <c r="H928">
        <v>26022</v>
      </c>
      <c r="I928">
        <v>2</v>
      </c>
      <c r="J928">
        <v>-9</v>
      </c>
      <c r="K928">
        <v>87231</v>
      </c>
      <c r="L928">
        <v>2</v>
      </c>
      <c r="M928">
        <v>2</v>
      </c>
      <c r="N928">
        <v>1</v>
      </c>
      <c r="O928">
        <v>41401</v>
      </c>
      <c r="P928">
        <v>42823</v>
      </c>
      <c r="Q928">
        <v>4148</v>
      </c>
      <c r="R928">
        <v>412</v>
      </c>
      <c r="S928">
        <v>25000</v>
      </c>
      <c r="T928">
        <v>4019</v>
      </c>
      <c r="U928">
        <v>2724</v>
      </c>
      <c r="V928">
        <v>7291</v>
      </c>
      <c r="W928">
        <v>71590</v>
      </c>
      <c r="X928">
        <v>53081</v>
      </c>
      <c r="Y928">
        <v>311</v>
      </c>
      <c r="Z928">
        <v>4549</v>
      </c>
      <c r="AA928">
        <v>4280</v>
      </c>
      <c r="AB928">
        <v>5939</v>
      </c>
      <c r="AC928">
        <v>7804</v>
      </c>
      <c r="AD928">
        <v>3768</v>
      </c>
      <c r="AE928">
        <v>3723</v>
      </c>
      <c r="AF928">
        <v>66</v>
      </c>
      <c r="AG928">
        <v>8856</v>
      </c>
      <c r="AH928">
        <v>8853</v>
      </c>
      <c r="AI928">
        <v>8963</v>
      </c>
      <c r="AJ928">
        <v>8872</v>
      </c>
      <c r="AK928">
        <v>3607</v>
      </c>
      <c r="AL928">
        <v>24</v>
      </c>
      <c r="AM928">
        <v>8842</v>
      </c>
      <c r="AN928">
        <v>47</v>
      </c>
      <c r="AO928">
        <v>42</v>
      </c>
      <c r="AP928" t="s">
        <v>62</v>
      </c>
      <c r="AQ928" t="s">
        <v>62</v>
      </c>
      <c r="AR928" t="s">
        <v>62</v>
      </c>
      <c r="AS928">
        <v>7</v>
      </c>
      <c r="AT928">
        <v>0</v>
      </c>
      <c r="AU928">
        <v>7</v>
      </c>
      <c r="AV928">
        <v>0</v>
      </c>
      <c r="AW928">
        <v>0</v>
      </c>
      <c r="AX928">
        <v>0</v>
      </c>
      <c r="AY928">
        <v>4</v>
      </c>
      <c r="AZ928">
        <v>7</v>
      </c>
      <c r="BA928">
        <v>7</v>
      </c>
      <c r="BB928">
        <v>7</v>
      </c>
      <c r="BC928">
        <v>7</v>
      </c>
      <c r="BD928">
        <v>7</v>
      </c>
      <c r="BE928">
        <v>-99</v>
      </c>
      <c r="BF928">
        <v>-99</v>
      </c>
      <c r="BG928">
        <v>-99</v>
      </c>
      <c r="BH928">
        <f t="shared" si="294"/>
        <v>7</v>
      </c>
      <c r="BI928" t="str">
        <f t="shared" si="295"/>
        <v/>
      </c>
      <c r="BJ928" t="str">
        <f t="shared" si="296"/>
        <v/>
      </c>
      <c r="BK928" t="str">
        <f t="shared" si="297"/>
        <v/>
      </c>
      <c r="BL928" t="str">
        <f t="shared" si="298"/>
        <v/>
      </c>
      <c r="BM928" t="str">
        <f t="shared" si="299"/>
        <v/>
      </c>
      <c r="BN928" t="str">
        <f t="shared" si="300"/>
        <v/>
      </c>
      <c r="BO928" t="str">
        <f t="shared" si="301"/>
        <v/>
      </c>
      <c r="BP928" t="str">
        <f t="shared" si="302"/>
        <v/>
      </c>
      <c r="BQ928" t="str">
        <f t="shared" si="303"/>
        <v/>
      </c>
      <c r="BR928" t="str">
        <f t="shared" si="304"/>
        <v/>
      </c>
      <c r="BS928" t="str">
        <f t="shared" si="305"/>
        <v/>
      </c>
      <c r="BT928" t="str">
        <f t="shared" si="306"/>
        <v/>
      </c>
      <c r="BU928" t="str">
        <f t="shared" si="307"/>
        <v/>
      </c>
      <c r="BV928" t="str">
        <f t="shared" si="308"/>
        <v/>
      </c>
      <c r="BW928">
        <f t="shared" si="309"/>
        <v>7</v>
      </c>
      <c r="BX928">
        <f t="shared" si="310"/>
        <v>1</v>
      </c>
      <c r="BY928">
        <f t="shared" si="311"/>
        <v>0</v>
      </c>
      <c r="BZ928">
        <f t="shared" si="312"/>
        <v>0</v>
      </c>
      <c r="CA928">
        <f t="shared" si="313"/>
        <v>0</v>
      </c>
      <c r="CB928">
        <f t="shared" si="314"/>
        <v>1</v>
      </c>
    </row>
    <row r="929" spans="1:80" x14ac:dyDescent="0.35">
      <c r="A929">
        <v>4.5205622999999999</v>
      </c>
      <c r="B929">
        <v>2011</v>
      </c>
      <c r="C929">
        <v>88</v>
      </c>
      <c r="D929">
        <v>0</v>
      </c>
      <c r="E929">
        <v>1</v>
      </c>
      <c r="F929">
        <v>1</v>
      </c>
      <c r="G929">
        <v>0</v>
      </c>
      <c r="H929">
        <v>26022</v>
      </c>
      <c r="I929">
        <v>8</v>
      </c>
      <c r="J929">
        <v>1</v>
      </c>
      <c r="K929">
        <v>100088</v>
      </c>
      <c r="L929">
        <v>3</v>
      </c>
      <c r="M929">
        <v>1</v>
      </c>
      <c r="N929">
        <v>6</v>
      </c>
      <c r="O929">
        <v>41071</v>
      </c>
      <c r="P929">
        <v>5856</v>
      </c>
      <c r="Q929">
        <v>5307</v>
      </c>
      <c r="R929">
        <v>25040</v>
      </c>
      <c r="S929">
        <v>40391</v>
      </c>
      <c r="T929">
        <v>42830</v>
      </c>
      <c r="U929">
        <v>4280</v>
      </c>
      <c r="V929">
        <v>41072</v>
      </c>
      <c r="W929">
        <v>4241</v>
      </c>
      <c r="X929">
        <v>28521</v>
      </c>
      <c r="Y929">
        <v>41401</v>
      </c>
      <c r="Z929" t="s">
        <v>80</v>
      </c>
      <c r="AA929">
        <v>4439</v>
      </c>
      <c r="AB929" t="s">
        <v>72</v>
      </c>
      <c r="AC929">
        <v>2449</v>
      </c>
      <c r="AD929">
        <v>3768</v>
      </c>
      <c r="AE929">
        <v>3722</v>
      </c>
      <c r="AF929">
        <v>66</v>
      </c>
      <c r="AG929">
        <v>66</v>
      </c>
      <c r="AH929">
        <v>3607</v>
      </c>
      <c r="AI929">
        <v>45</v>
      </c>
      <c r="AJ929">
        <v>40</v>
      </c>
      <c r="AK929">
        <v>24</v>
      </c>
      <c r="AL929">
        <v>3995</v>
      </c>
      <c r="AM929">
        <v>4513</v>
      </c>
      <c r="AN929">
        <v>3607</v>
      </c>
      <c r="AO929">
        <v>46</v>
      </c>
      <c r="AP929" t="s">
        <v>62</v>
      </c>
      <c r="AQ929" t="s">
        <v>62</v>
      </c>
      <c r="AR929" t="s">
        <v>62</v>
      </c>
      <c r="AS929">
        <v>8</v>
      </c>
      <c r="AT929">
        <v>2</v>
      </c>
      <c r="AU929">
        <v>2</v>
      </c>
      <c r="AV929">
        <v>8</v>
      </c>
      <c r="AW929">
        <v>2</v>
      </c>
      <c r="AX929">
        <v>2</v>
      </c>
      <c r="AY929">
        <v>2</v>
      </c>
      <c r="AZ929">
        <v>2</v>
      </c>
      <c r="BA929">
        <v>1</v>
      </c>
      <c r="BB929">
        <v>1</v>
      </c>
      <c r="BC929">
        <v>8</v>
      </c>
      <c r="BD929">
        <v>8</v>
      </c>
      <c r="BE929">
        <v>-99</v>
      </c>
      <c r="BF929">
        <v>-99</v>
      </c>
      <c r="BG929">
        <v>-99</v>
      </c>
      <c r="BH929">
        <f t="shared" si="294"/>
        <v>8</v>
      </c>
      <c r="BI929" t="str">
        <f t="shared" si="295"/>
        <v/>
      </c>
      <c r="BJ929" t="str">
        <f t="shared" si="296"/>
        <v/>
      </c>
      <c r="BK929" t="str">
        <f t="shared" si="297"/>
        <v/>
      </c>
      <c r="BL929" t="str">
        <f t="shared" si="298"/>
        <v/>
      </c>
      <c r="BM929" t="str">
        <f t="shared" si="299"/>
        <v/>
      </c>
      <c r="BN929" t="str">
        <f t="shared" si="300"/>
        <v/>
      </c>
      <c r="BO929" t="str">
        <f t="shared" si="301"/>
        <v/>
      </c>
      <c r="BP929" t="str">
        <f t="shared" si="302"/>
        <v/>
      </c>
      <c r="BQ929" t="str">
        <f t="shared" si="303"/>
        <v/>
      </c>
      <c r="BR929" t="str">
        <f t="shared" si="304"/>
        <v/>
      </c>
      <c r="BS929" t="str">
        <f t="shared" si="305"/>
        <v/>
      </c>
      <c r="BT929" t="str">
        <f t="shared" si="306"/>
        <v/>
      </c>
      <c r="BU929" t="str">
        <f t="shared" si="307"/>
        <v/>
      </c>
      <c r="BV929" t="str">
        <f t="shared" si="308"/>
        <v/>
      </c>
      <c r="BW929">
        <f t="shared" si="309"/>
        <v>8</v>
      </c>
      <c r="BX929">
        <f t="shared" si="310"/>
        <v>2</v>
      </c>
      <c r="BY929">
        <f t="shared" si="311"/>
        <v>0</v>
      </c>
      <c r="BZ929">
        <f t="shared" si="312"/>
        <v>2</v>
      </c>
      <c r="CA929">
        <f t="shared" si="313"/>
        <v>2</v>
      </c>
      <c r="CB929">
        <f t="shared" si="314"/>
        <v>1</v>
      </c>
    </row>
    <row r="930" spans="1:80" x14ac:dyDescent="0.35">
      <c r="A930">
        <v>5.1943542000000003</v>
      </c>
      <c r="B930">
        <v>2005</v>
      </c>
      <c r="C930">
        <v>89</v>
      </c>
      <c r="D930">
        <v>0</v>
      </c>
      <c r="E930">
        <v>1</v>
      </c>
      <c r="F930">
        <v>3</v>
      </c>
      <c r="G930">
        <v>0</v>
      </c>
      <c r="H930">
        <v>36137</v>
      </c>
      <c r="I930">
        <v>21</v>
      </c>
      <c r="J930">
        <v>-9</v>
      </c>
      <c r="K930">
        <v>361500</v>
      </c>
      <c r="L930">
        <v>3</v>
      </c>
      <c r="M930">
        <v>1</v>
      </c>
      <c r="N930">
        <v>6</v>
      </c>
      <c r="O930">
        <v>4254</v>
      </c>
      <c r="P930">
        <v>4271</v>
      </c>
      <c r="Q930">
        <v>4239</v>
      </c>
      <c r="R930">
        <v>5730</v>
      </c>
      <c r="S930">
        <v>9982</v>
      </c>
      <c r="T930" t="s">
        <v>61</v>
      </c>
      <c r="U930" t="s">
        <v>61</v>
      </c>
      <c r="V930" t="s">
        <v>61</v>
      </c>
      <c r="W930" t="s">
        <v>61</v>
      </c>
      <c r="X930" t="s">
        <v>61</v>
      </c>
      <c r="Y930" t="s">
        <v>61</v>
      </c>
      <c r="Z930" t="s">
        <v>61</v>
      </c>
      <c r="AA930" t="s">
        <v>61</v>
      </c>
      <c r="AB930" t="s">
        <v>61</v>
      </c>
      <c r="AC930" t="s">
        <v>61</v>
      </c>
      <c r="AD930">
        <v>3768</v>
      </c>
      <c r="AE930">
        <v>3723</v>
      </c>
      <c r="AF930">
        <v>3725</v>
      </c>
      <c r="AG930">
        <v>3541</v>
      </c>
      <c r="AH930">
        <v>3595</v>
      </c>
      <c r="AI930">
        <v>9960</v>
      </c>
      <c r="AJ930">
        <v>3799</v>
      </c>
      <c r="AK930" t="s">
        <v>62</v>
      </c>
      <c r="AL930" t="s">
        <v>62</v>
      </c>
      <c r="AM930" t="s">
        <v>62</v>
      </c>
      <c r="AN930" t="s">
        <v>62</v>
      </c>
      <c r="AO930" t="s">
        <v>62</v>
      </c>
      <c r="AP930" t="s">
        <v>62</v>
      </c>
      <c r="AQ930" t="s">
        <v>62</v>
      </c>
      <c r="AR930" t="s">
        <v>62</v>
      </c>
      <c r="AS930">
        <v>0</v>
      </c>
      <c r="AT930">
        <v>1</v>
      </c>
      <c r="AU930">
        <v>1</v>
      </c>
      <c r="AV930">
        <v>1</v>
      </c>
      <c r="AW930">
        <v>2</v>
      </c>
      <c r="AX930">
        <v>0</v>
      </c>
      <c r="AY930">
        <v>2</v>
      </c>
      <c r="AZ930">
        <v>-99</v>
      </c>
      <c r="BA930">
        <v>-99</v>
      </c>
      <c r="BB930">
        <v>-99</v>
      </c>
      <c r="BC930">
        <v>-99</v>
      </c>
      <c r="BD930">
        <v>-99</v>
      </c>
      <c r="BE930">
        <v>-99</v>
      </c>
      <c r="BF930">
        <v>-99</v>
      </c>
      <c r="BG930">
        <v>-99</v>
      </c>
      <c r="BH930">
        <f t="shared" si="294"/>
        <v>0</v>
      </c>
      <c r="BI930" t="str">
        <f t="shared" si="295"/>
        <v/>
      </c>
      <c r="BJ930" t="str">
        <f t="shared" si="296"/>
        <v/>
      </c>
      <c r="BK930" t="str">
        <f t="shared" si="297"/>
        <v/>
      </c>
      <c r="BL930" t="str">
        <f t="shared" si="298"/>
        <v/>
      </c>
      <c r="BM930" t="str">
        <f t="shared" si="299"/>
        <v/>
      </c>
      <c r="BN930" t="str">
        <f t="shared" si="300"/>
        <v/>
      </c>
      <c r="BO930" t="str">
        <f t="shared" si="301"/>
        <v/>
      </c>
      <c r="BP930" t="str">
        <f t="shared" si="302"/>
        <v/>
      </c>
      <c r="BQ930" t="str">
        <f t="shared" si="303"/>
        <v/>
      </c>
      <c r="BR930" t="str">
        <f t="shared" si="304"/>
        <v/>
      </c>
      <c r="BS930" t="str">
        <f t="shared" si="305"/>
        <v/>
      </c>
      <c r="BT930" t="str">
        <f t="shared" si="306"/>
        <v/>
      </c>
      <c r="BU930" t="str">
        <f t="shared" si="307"/>
        <v/>
      </c>
      <c r="BV930" t="str">
        <f t="shared" si="308"/>
        <v/>
      </c>
      <c r="BW930">
        <f t="shared" si="309"/>
        <v>0</v>
      </c>
      <c r="BX930">
        <f t="shared" si="310"/>
        <v>0</v>
      </c>
      <c r="BY930">
        <f t="shared" si="311"/>
        <v>0</v>
      </c>
      <c r="BZ930">
        <f t="shared" si="312"/>
        <v>0</v>
      </c>
      <c r="CA930">
        <f t="shared" si="313"/>
        <v>0</v>
      </c>
      <c r="CB930">
        <f t="shared" si="314"/>
        <v>0</v>
      </c>
    </row>
    <row r="931" spans="1:80" x14ac:dyDescent="0.35">
      <c r="A931">
        <v>4.5136609999999999</v>
      </c>
      <c r="B931">
        <v>2010</v>
      </c>
      <c r="C931">
        <v>89</v>
      </c>
      <c r="D931">
        <v>1</v>
      </c>
      <c r="E931">
        <v>1</v>
      </c>
      <c r="F931">
        <v>-9</v>
      </c>
      <c r="G931">
        <v>1</v>
      </c>
      <c r="H931">
        <v>29218</v>
      </c>
      <c r="I931">
        <v>3</v>
      </c>
      <c r="J931">
        <v>1</v>
      </c>
      <c r="K931">
        <v>163537</v>
      </c>
      <c r="L931">
        <v>3</v>
      </c>
      <c r="M931">
        <v>1</v>
      </c>
      <c r="N931">
        <v>20</v>
      </c>
      <c r="O931">
        <v>3811</v>
      </c>
      <c r="P931">
        <v>3811</v>
      </c>
      <c r="Q931">
        <v>51881</v>
      </c>
      <c r="R931">
        <v>4271</v>
      </c>
      <c r="S931">
        <v>2762</v>
      </c>
      <c r="T931">
        <v>5845</v>
      </c>
      <c r="U931">
        <v>9971</v>
      </c>
      <c r="V931">
        <v>2639</v>
      </c>
      <c r="W931">
        <v>4254</v>
      </c>
      <c r="X931">
        <v>78552</v>
      </c>
      <c r="Y931">
        <v>72888</v>
      </c>
      <c r="Z931">
        <v>34839</v>
      </c>
      <c r="AA931">
        <v>570</v>
      </c>
      <c r="AB931">
        <v>27800</v>
      </c>
      <c r="AC931">
        <v>99592</v>
      </c>
      <c r="AD931">
        <v>3965</v>
      </c>
      <c r="AE931">
        <v>3768</v>
      </c>
      <c r="AF931">
        <v>3995</v>
      </c>
      <c r="AG931">
        <v>3895</v>
      </c>
      <c r="AH931">
        <v>3893</v>
      </c>
      <c r="AI931">
        <v>3891</v>
      </c>
      <c r="AJ931">
        <v>3891</v>
      </c>
      <c r="AK931">
        <v>8964</v>
      </c>
      <c r="AL931">
        <v>9672</v>
      </c>
      <c r="AM931">
        <v>9604</v>
      </c>
      <c r="AN931" t="s">
        <v>62</v>
      </c>
      <c r="AO931" t="s">
        <v>62</v>
      </c>
      <c r="AP931" t="s">
        <v>62</v>
      </c>
      <c r="AQ931" t="s">
        <v>62</v>
      </c>
      <c r="AR931" t="s">
        <v>62</v>
      </c>
      <c r="AS931">
        <v>2</v>
      </c>
      <c r="AT931">
        <v>2</v>
      </c>
      <c r="AU931">
        <v>3</v>
      </c>
      <c r="AV931">
        <v>3</v>
      </c>
      <c r="AW931">
        <v>2</v>
      </c>
      <c r="AX931">
        <v>2</v>
      </c>
      <c r="AY931">
        <v>2</v>
      </c>
      <c r="AZ931">
        <v>1</v>
      </c>
      <c r="BA931">
        <v>2</v>
      </c>
      <c r="BB931">
        <v>2</v>
      </c>
      <c r="BC931">
        <v>-99</v>
      </c>
      <c r="BD931">
        <v>-99</v>
      </c>
      <c r="BE931">
        <v>-99</v>
      </c>
      <c r="BF931">
        <v>-99</v>
      </c>
      <c r="BG931">
        <v>-99</v>
      </c>
      <c r="BH931" t="str">
        <f t="shared" si="294"/>
        <v/>
      </c>
      <c r="BI931">
        <f t="shared" si="295"/>
        <v>2</v>
      </c>
      <c r="BJ931" t="str">
        <f t="shared" si="296"/>
        <v/>
      </c>
      <c r="BK931" t="str">
        <f t="shared" si="297"/>
        <v/>
      </c>
      <c r="BL931" t="str">
        <f t="shared" si="298"/>
        <v/>
      </c>
      <c r="BM931" t="str">
        <f t="shared" si="299"/>
        <v/>
      </c>
      <c r="BN931" t="str">
        <f t="shared" si="300"/>
        <v/>
      </c>
      <c r="BO931" t="str">
        <f t="shared" si="301"/>
        <v/>
      </c>
      <c r="BP931" t="str">
        <f t="shared" si="302"/>
        <v/>
      </c>
      <c r="BQ931" t="str">
        <f t="shared" si="303"/>
        <v/>
      </c>
      <c r="BR931" t="str">
        <f t="shared" si="304"/>
        <v/>
      </c>
      <c r="BS931" t="str">
        <f t="shared" si="305"/>
        <v/>
      </c>
      <c r="BT931" t="str">
        <f t="shared" si="306"/>
        <v/>
      </c>
      <c r="BU931" t="str">
        <f t="shared" si="307"/>
        <v/>
      </c>
      <c r="BV931" t="str">
        <f t="shared" si="308"/>
        <v/>
      </c>
      <c r="BW931">
        <f t="shared" si="309"/>
        <v>2</v>
      </c>
      <c r="BX931">
        <f t="shared" si="310"/>
        <v>0</v>
      </c>
      <c r="BY931">
        <f t="shared" si="311"/>
        <v>0</v>
      </c>
      <c r="BZ931">
        <f t="shared" si="312"/>
        <v>0</v>
      </c>
      <c r="CA931">
        <f t="shared" si="313"/>
        <v>0</v>
      </c>
      <c r="CB931">
        <f t="shared" si="314"/>
        <v>0</v>
      </c>
    </row>
    <row r="932" spans="1:80" x14ac:dyDescent="0.35">
      <c r="A932">
        <v>5.4700958999999996</v>
      </c>
      <c r="B932">
        <v>2010</v>
      </c>
      <c r="C932">
        <v>89</v>
      </c>
      <c r="D932">
        <v>0</v>
      </c>
      <c r="E932">
        <v>1</v>
      </c>
      <c r="F932">
        <v>-8</v>
      </c>
      <c r="G932">
        <v>1</v>
      </c>
      <c r="H932">
        <v>42038</v>
      </c>
      <c r="I932">
        <v>15</v>
      </c>
      <c r="J932">
        <v>1</v>
      </c>
      <c r="K932">
        <v>381967</v>
      </c>
      <c r="L932">
        <v>3</v>
      </c>
      <c r="M932">
        <v>1</v>
      </c>
      <c r="N932">
        <v>5</v>
      </c>
      <c r="O932">
        <v>41401</v>
      </c>
      <c r="P932">
        <v>78551</v>
      </c>
      <c r="Q932">
        <v>4414</v>
      </c>
      <c r="R932">
        <v>4111</v>
      </c>
      <c r="S932">
        <v>9971</v>
      </c>
      <c r="T932">
        <v>4019</v>
      </c>
      <c r="U932">
        <v>2724</v>
      </c>
      <c r="V932" t="s">
        <v>61</v>
      </c>
      <c r="W932" t="s">
        <v>61</v>
      </c>
      <c r="X932" t="s">
        <v>61</v>
      </c>
      <c r="Y932" t="s">
        <v>61</v>
      </c>
      <c r="Z932" t="s">
        <v>61</v>
      </c>
      <c r="AA932" t="s">
        <v>61</v>
      </c>
      <c r="AB932" t="s">
        <v>61</v>
      </c>
      <c r="AC932" t="s">
        <v>61</v>
      </c>
      <c r="AD932">
        <v>3768</v>
      </c>
      <c r="AE932">
        <v>3614</v>
      </c>
      <c r="AF932">
        <v>3615</v>
      </c>
      <c r="AG932">
        <v>3961</v>
      </c>
      <c r="AH932">
        <v>8872</v>
      </c>
      <c r="AI932">
        <v>4223</v>
      </c>
      <c r="AJ932" t="s">
        <v>62</v>
      </c>
      <c r="AK932" t="s">
        <v>62</v>
      </c>
      <c r="AL932" t="s">
        <v>62</v>
      </c>
      <c r="AM932" t="s">
        <v>62</v>
      </c>
      <c r="AN932" t="s">
        <v>62</v>
      </c>
      <c r="AO932" t="s">
        <v>62</v>
      </c>
      <c r="AP932" t="s">
        <v>62</v>
      </c>
      <c r="AQ932" t="s">
        <v>62</v>
      </c>
      <c r="AR932" t="s">
        <v>62</v>
      </c>
      <c r="AS932">
        <v>2</v>
      </c>
      <c r="AT932">
        <v>2</v>
      </c>
      <c r="AU932">
        <v>2</v>
      </c>
      <c r="AV932">
        <v>2</v>
      </c>
      <c r="AW932">
        <v>2</v>
      </c>
      <c r="AX932">
        <v>2</v>
      </c>
      <c r="AY932">
        <v>-99</v>
      </c>
      <c r="AZ932">
        <v>-99</v>
      </c>
      <c r="BA932">
        <v>-99</v>
      </c>
      <c r="BB932">
        <v>-99</v>
      </c>
      <c r="BC932">
        <v>-99</v>
      </c>
      <c r="BD932">
        <v>-99</v>
      </c>
      <c r="BE932">
        <v>-99</v>
      </c>
      <c r="BF932">
        <v>-99</v>
      </c>
      <c r="BG932">
        <v>-99</v>
      </c>
      <c r="BH932">
        <f t="shared" si="294"/>
        <v>2</v>
      </c>
      <c r="BI932" t="str">
        <f t="shared" si="295"/>
        <v/>
      </c>
      <c r="BJ932" t="str">
        <f t="shared" si="296"/>
        <v/>
      </c>
      <c r="BK932" t="str">
        <f t="shared" si="297"/>
        <v/>
      </c>
      <c r="BL932" t="str">
        <f t="shared" si="298"/>
        <v/>
      </c>
      <c r="BM932" t="str">
        <f t="shared" si="299"/>
        <v/>
      </c>
      <c r="BN932" t="str">
        <f t="shared" si="300"/>
        <v/>
      </c>
      <c r="BO932" t="str">
        <f t="shared" si="301"/>
        <v/>
      </c>
      <c r="BP932" t="str">
        <f t="shared" si="302"/>
        <v/>
      </c>
      <c r="BQ932" t="str">
        <f t="shared" si="303"/>
        <v/>
      </c>
      <c r="BR932" t="str">
        <f t="shared" si="304"/>
        <v/>
      </c>
      <c r="BS932" t="str">
        <f t="shared" si="305"/>
        <v/>
      </c>
      <c r="BT932" t="str">
        <f t="shared" si="306"/>
        <v/>
      </c>
      <c r="BU932" t="str">
        <f t="shared" si="307"/>
        <v/>
      </c>
      <c r="BV932" t="str">
        <f t="shared" si="308"/>
        <v/>
      </c>
      <c r="BW932">
        <f t="shared" si="309"/>
        <v>2</v>
      </c>
      <c r="BX932">
        <f t="shared" si="310"/>
        <v>0</v>
      </c>
      <c r="BY932">
        <f t="shared" si="311"/>
        <v>1</v>
      </c>
      <c r="BZ932">
        <f t="shared" si="312"/>
        <v>0</v>
      </c>
      <c r="CA932">
        <f t="shared" si="313"/>
        <v>0</v>
      </c>
      <c r="CB932">
        <f t="shared" si="314"/>
        <v>0</v>
      </c>
    </row>
    <row r="933" spans="1:80" x14ac:dyDescent="0.35">
      <c r="A933">
        <v>4.7330074</v>
      </c>
      <c r="B933">
        <v>2011</v>
      </c>
      <c r="C933">
        <v>89</v>
      </c>
      <c r="D933">
        <v>0</v>
      </c>
      <c r="E933">
        <v>1</v>
      </c>
      <c r="F933">
        <v>-9</v>
      </c>
      <c r="G933">
        <v>0</v>
      </c>
      <c r="H933">
        <v>6021</v>
      </c>
      <c r="I933">
        <v>8</v>
      </c>
      <c r="J933">
        <v>6</v>
      </c>
      <c r="K933">
        <v>278348</v>
      </c>
      <c r="L933">
        <v>4</v>
      </c>
      <c r="M933">
        <v>-9</v>
      </c>
      <c r="N933">
        <v>6</v>
      </c>
      <c r="O933">
        <v>42823</v>
      </c>
      <c r="P933">
        <v>4271</v>
      </c>
      <c r="Q933" t="s">
        <v>163</v>
      </c>
      <c r="R933">
        <v>2449</v>
      </c>
      <c r="S933">
        <v>3051</v>
      </c>
      <c r="T933">
        <v>4275</v>
      </c>
      <c r="U933">
        <v>25000</v>
      </c>
      <c r="V933">
        <v>5849</v>
      </c>
      <c r="W933">
        <v>2724</v>
      </c>
      <c r="X933">
        <v>4280</v>
      </c>
      <c r="Y933" t="s">
        <v>105</v>
      </c>
      <c r="Z933">
        <v>41401</v>
      </c>
      <c r="AA933">
        <v>99812</v>
      </c>
      <c r="AB933">
        <v>4019</v>
      </c>
      <c r="AC933">
        <v>41181</v>
      </c>
      <c r="AD933">
        <v>3768</v>
      </c>
      <c r="AE933">
        <v>66</v>
      </c>
      <c r="AF933">
        <v>8853</v>
      </c>
      <c r="AG933">
        <v>40</v>
      </c>
      <c r="AH933">
        <v>8856</v>
      </c>
      <c r="AI933">
        <v>9904</v>
      </c>
      <c r="AJ933">
        <v>9960</v>
      </c>
      <c r="AK933">
        <v>8872</v>
      </c>
      <c r="AL933">
        <v>8848</v>
      </c>
      <c r="AM933">
        <v>9962</v>
      </c>
      <c r="AN933">
        <v>24</v>
      </c>
      <c r="AO933">
        <v>3723</v>
      </c>
      <c r="AP933" t="s">
        <v>62</v>
      </c>
      <c r="AQ933" t="s">
        <v>62</v>
      </c>
      <c r="AR933" t="s">
        <v>62</v>
      </c>
      <c r="AS933">
        <v>4</v>
      </c>
      <c r="AT933">
        <v>4</v>
      </c>
      <c r="AU933">
        <v>4</v>
      </c>
      <c r="AV933">
        <v>4</v>
      </c>
      <c r="AW933">
        <v>4</v>
      </c>
      <c r="AX933">
        <v>4</v>
      </c>
      <c r="AY933">
        <v>4</v>
      </c>
      <c r="AZ933">
        <v>4</v>
      </c>
      <c r="BA933">
        <v>4</v>
      </c>
      <c r="BB933">
        <v>4</v>
      </c>
      <c r="BC933">
        <v>4</v>
      </c>
      <c r="BD933">
        <v>4</v>
      </c>
      <c r="BE933">
        <v>-99</v>
      </c>
      <c r="BF933">
        <v>-99</v>
      </c>
      <c r="BG933">
        <v>-99</v>
      </c>
      <c r="BH933">
        <f t="shared" si="294"/>
        <v>4</v>
      </c>
      <c r="BI933" t="str">
        <f t="shared" si="295"/>
        <v/>
      </c>
      <c r="BJ933" t="str">
        <f t="shared" si="296"/>
        <v/>
      </c>
      <c r="BK933" t="str">
        <f t="shared" si="297"/>
        <v/>
      </c>
      <c r="BL933" t="str">
        <f t="shared" si="298"/>
        <v/>
      </c>
      <c r="BM933" t="str">
        <f t="shared" si="299"/>
        <v/>
      </c>
      <c r="BN933" t="str">
        <f t="shared" si="300"/>
        <v/>
      </c>
      <c r="BO933" t="str">
        <f t="shared" si="301"/>
        <v/>
      </c>
      <c r="BP933" t="str">
        <f t="shared" si="302"/>
        <v/>
      </c>
      <c r="BQ933" t="str">
        <f t="shared" si="303"/>
        <v/>
      </c>
      <c r="BR933" t="str">
        <f t="shared" si="304"/>
        <v/>
      </c>
      <c r="BS933" t="str">
        <f t="shared" si="305"/>
        <v/>
      </c>
      <c r="BT933" t="str">
        <f t="shared" si="306"/>
        <v/>
      </c>
      <c r="BU933" t="str">
        <f t="shared" si="307"/>
        <v/>
      </c>
      <c r="BV933" t="str">
        <f t="shared" si="308"/>
        <v/>
      </c>
      <c r="BW933">
        <f t="shared" si="309"/>
        <v>4</v>
      </c>
      <c r="BX933">
        <f t="shared" si="310"/>
        <v>1</v>
      </c>
      <c r="BY933">
        <f t="shared" si="311"/>
        <v>0</v>
      </c>
      <c r="BZ933">
        <f t="shared" si="312"/>
        <v>0</v>
      </c>
      <c r="CA933">
        <f t="shared" si="313"/>
        <v>0</v>
      </c>
      <c r="CB933">
        <f t="shared" si="314"/>
        <v>1</v>
      </c>
    </row>
    <row r="934" spans="1:80" x14ac:dyDescent="0.35">
      <c r="A934">
        <v>4.8502001999999997</v>
      </c>
      <c r="B934">
        <v>2008</v>
      </c>
      <c r="C934">
        <v>90</v>
      </c>
      <c r="D934">
        <v>0</v>
      </c>
      <c r="E934">
        <v>1</v>
      </c>
      <c r="F934">
        <v>-9</v>
      </c>
      <c r="G934">
        <v>0</v>
      </c>
      <c r="H934">
        <v>6350</v>
      </c>
      <c r="I934">
        <v>5</v>
      </c>
      <c r="J934">
        <v>3</v>
      </c>
      <c r="K934">
        <v>209433</v>
      </c>
      <c r="L934">
        <v>3</v>
      </c>
      <c r="M934">
        <v>-9</v>
      </c>
      <c r="N934">
        <v>1</v>
      </c>
      <c r="O934">
        <v>42823</v>
      </c>
      <c r="P934">
        <v>25040</v>
      </c>
      <c r="Q934">
        <v>5859</v>
      </c>
      <c r="R934">
        <v>5849</v>
      </c>
      <c r="S934">
        <v>2851</v>
      </c>
      <c r="T934">
        <v>40390</v>
      </c>
      <c r="U934">
        <v>41400</v>
      </c>
      <c r="V934">
        <v>7847</v>
      </c>
      <c r="W934">
        <v>99812</v>
      </c>
      <c r="X934" t="s">
        <v>61</v>
      </c>
      <c r="Y934" t="s">
        <v>61</v>
      </c>
      <c r="Z934" t="s">
        <v>61</v>
      </c>
      <c r="AA934" t="s">
        <v>61</v>
      </c>
      <c r="AB934" t="s">
        <v>61</v>
      </c>
      <c r="AC934" t="s">
        <v>61</v>
      </c>
      <c r="AD934">
        <v>3768</v>
      </c>
      <c r="AE934">
        <v>66</v>
      </c>
      <c r="AF934">
        <v>45</v>
      </c>
      <c r="AG934">
        <v>8856</v>
      </c>
      <c r="AH934">
        <v>3723</v>
      </c>
      <c r="AI934">
        <v>3607</v>
      </c>
      <c r="AJ934" t="s">
        <v>62</v>
      </c>
      <c r="AK934" t="s">
        <v>62</v>
      </c>
      <c r="AL934" t="s">
        <v>62</v>
      </c>
      <c r="AM934" t="s">
        <v>62</v>
      </c>
      <c r="AN934" t="s">
        <v>62</v>
      </c>
      <c r="AO934" t="s">
        <v>62</v>
      </c>
      <c r="AP934" t="s">
        <v>62</v>
      </c>
      <c r="AQ934" t="s">
        <v>62</v>
      </c>
      <c r="AR934" t="s">
        <v>62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-99</v>
      </c>
      <c r="AZ934">
        <v>-99</v>
      </c>
      <c r="BA934">
        <v>-99</v>
      </c>
      <c r="BB934">
        <v>-99</v>
      </c>
      <c r="BC934">
        <v>-99</v>
      </c>
      <c r="BD934">
        <v>-99</v>
      </c>
      <c r="BE934">
        <v>-99</v>
      </c>
      <c r="BF934">
        <v>-99</v>
      </c>
      <c r="BG934">
        <v>-99</v>
      </c>
      <c r="BH934">
        <f t="shared" si="294"/>
        <v>0</v>
      </c>
      <c r="BI934" t="str">
        <f t="shared" si="295"/>
        <v/>
      </c>
      <c r="BJ934" t="str">
        <f t="shared" si="296"/>
        <v/>
      </c>
      <c r="BK934" t="str">
        <f t="shared" si="297"/>
        <v/>
      </c>
      <c r="BL934" t="str">
        <f t="shared" si="298"/>
        <v/>
      </c>
      <c r="BM934" t="str">
        <f t="shared" si="299"/>
        <v/>
      </c>
      <c r="BN934" t="str">
        <f t="shared" si="300"/>
        <v/>
      </c>
      <c r="BO934" t="str">
        <f t="shared" si="301"/>
        <v/>
      </c>
      <c r="BP934" t="str">
        <f t="shared" si="302"/>
        <v/>
      </c>
      <c r="BQ934" t="str">
        <f t="shared" si="303"/>
        <v/>
      </c>
      <c r="BR934" t="str">
        <f t="shared" si="304"/>
        <v/>
      </c>
      <c r="BS934" t="str">
        <f t="shared" si="305"/>
        <v/>
      </c>
      <c r="BT934" t="str">
        <f t="shared" si="306"/>
        <v/>
      </c>
      <c r="BU934" t="str">
        <f t="shared" si="307"/>
        <v/>
      </c>
      <c r="BV934" t="str">
        <f t="shared" si="308"/>
        <v/>
      </c>
      <c r="BW934">
        <f t="shared" si="309"/>
        <v>0</v>
      </c>
      <c r="BX934">
        <f t="shared" si="310"/>
        <v>1</v>
      </c>
      <c r="BY934">
        <f t="shared" si="311"/>
        <v>0</v>
      </c>
      <c r="BZ934">
        <f t="shared" si="312"/>
        <v>0</v>
      </c>
      <c r="CA934">
        <f t="shared" si="313"/>
        <v>0</v>
      </c>
      <c r="CB934">
        <f t="shared" si="314"/>
        <v>0</v>
      </c>
    </row>
    <row r="935" spans="1:80" x14ac:dyDescent="0.35">
      <c r="A935">
        <v>4.9165448999999999</v>
      </c>
      <c r="B935">
        <v>2008</v>
      </c>
      <c r="C935">
        <v>90</v>
      </c>
      <c r="D935">
        <v>0</v>
      </c>
      <c r="E935">
        <v>1</v>
      </c>
      <c r="F935">
        <v>3</v>
      </c>
      <c r="G935">
        <v>0</v>
      </c>
      <c r="H935">
        <v>36125</v>
      </c>
      <c r="I935">
        <v>1</v>
      </c>
      <c r="J935">
        <v>1</v>
      </c>
      <c r="K935">
        <v>87492</v>
      </c>
      <c r="L935">
        <v>4</v>
      </c>
      <c r="M935">
        <v>3</v>
      </c>
      <c r="N935">
        <v>1</v>
      </c>
      <c r="O935">
        <v>41401</v>
      </c>
      <c r="P935">
        <v>4148</v>
      </c>
      <c r="Q935">
        <v>4019</v>
      </c>
      <c r="R935">
        <v>2720</v>
      </c>
      <c r="S935">
        <v>53081</v>
      </c>
      <c r="T935">
        <v>4373</v>
      </c>
      <c r="U935">
        <v>412</v>
      </c>
      <c r="V935" t="s">
        <v>61</v>
      </c>
      <c r="W935" t="s">
        <v>61</v>
      </c>
      <c r="X935" t="s">
        <v>61</v>
      </c>
      <c r="Y935" t="s">
        <v>61</v>
      </c>
      <c r="Z935" t="s">
        <v>61</v>
      </c>
      <c r="AA935" t="s">
        <v>61</v>
      </c>
      <c r="AB935" t="s">
        <v>61</v>
      </c>
      <c r="AC935" t="s">
        <v>61</v>
      </c>
      <c r="AD935">
        <v>3768</v>
      </c>
      <c r="AE935">
        <v>3722</v>
      </c>
      <c r="AF935">
        <v>66</v>
      </c>
      <c r="AG935">
        <v>3607</v>
      </c>
      <c r="AH935">
        <v>8853</v>
      </c>
      <c r="AI935">
        <v>46</v>
      </c>
      <c r="AJ935">
        <v>41</v>
      </c>
      <c r="AK935" t="s">
        <v>62</v>
      </c>
      <c r="AL935" t="s">
        <v>62</v>
      </c>
      <c r="AM935" t="s">
        <v>62</v>
      </c>
      <c r="AN935" t="s">
        <v>62</v>
      </c>
      <c r="AO935" t="s">
        <v>62</v>
      </c>
      <c r="AP935" t="s">
        <v>62</v>
      </c>
      <c r="AQ935" t="s">
        <v>62</v>
      </c>
      <c r="AR935" t="s">
        <v>62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-99</v>
      </c>
      <c r="BA935">
        <v>-99</v>
      </c>
      <c r="BB935">
        <v>-99</v>
      </c>
      <c r="BC935">
        <v>-99</v>
      </c>
      <c r="BD935">
        <v>-99</v>
      </c>
      <c r="BE935">
        <v>-99</v>
      </c>
      <c r="BF935">
        <v>-99</v>
      </c>
      <c r="BG935">
        <v>-99</v>
      </c>
      <c r="BH935">
        <f t="shared" si="294"/>
        <v>0</v>
      </c>
      <c r="BI935" t="str">
        <f t="shared" si="295"/>
        <v/>
      </c>
      <c r="BJ935" t="str">
        <f t="shared" si="296"/>
        <v/>
      </c>
      <c r="BK935" t="str">
        <f t="shared" si="297"/>
        <v/>
      </c>
      <c r="BL935" t="str">
        <f t="shared" si="298"/>
        <v/>
      </c>
      <c r="BM935" t="str">
        <f t="shared" si="299"/>
        <v/>
      </c>
      <c r="BN935" t="str">
        <f t="shared" si="300"/>
        <v/>
      </c>
      <c r="BO935" t="str">
        <f t="shared" si="301"/>
        <v/>
      </c>
      <c r="BP935" t="str">
        <f t="shared" si="302"/>
        <v/>
      </c>
      <c r="BQ935" t="str">
        <f t="shared" si="303"/>
        <v/>
      </c>
      <c r="BR935" t="str">
        <f t="shared" si="304"/>
        <v/>
      </c>
      <c r="BS935" t="str">
        <f t="shared" si="305"/>
        <v/>
      </c>
      <c r="BT935" t="str">
        <f t="shared" si="306"/>
        <v/>
      </c>
      <c r="BU935" t="str">
        <f t="shared" si="307"/>
        <v/>
      </c>
      <c r="BV935" t="str">
        <f t="shared" si="308"/>
        <v/>
      </c>
      <c r="BW935">
        <f t="shared" si="309"/>
        <v>0</v>
      </c>
      <c r="BX935">
        <f t="shared" si="310"/>
        <v>1</v>
      </c>
      <c r="BY935">
        <f t="shared" si="311"/>
        <v>0</v>
      </c>
      <c r="BZ935">
        <f t="shared" si="312"/>
        <v>0</v>
      </c>
      <c r="CA935">
        <f t="shared" si="313"/>
        <v>0</v>
      </c>
      <c r="CB935">
        <f t="shared" si="314"/>
        <v>0</v>
      </c>
    </row>
    <row r="936" spans="1:80" x14ac:dyDescent="0.35">
      <c r="A936">
        <v>5.6621094999999997</v>
      </c>
      <c r="B936">
        <v>2009</v>
      </c>
      <c r="C936">
        <v>90</v>
      </c>
      <c r="D936">
        <v>0</v>
      </c>
      <c r="E936">
        <v>1</v>
      </c>
      <c r="F936">
        <v>3</v>
      </c>
      <c r="G936">
        <v>1</v>
      </c>
      <c r="H936">
        <v>36188</v>
      </c>
      <c r="I936">
        <v>4</v>
      </c>
      <c r="J936">
        <v>3</v>
      </c>
      <c r="K936">
        <v>147386</v>
      </c>
      <c r="L936">
        <v>3</v>
      </c>
      <c r="M936">
        <v>2</v>
      </c>
      <c r="N936">
        <v>6</v>
      </c>
      <c r="O936">
        <v>4271</v>
      </c>
      <c r="P936">
        <v>4254</v>
      </c>
      <c r="Q936">
        <v>42822</v>
      </c>
      <c r="R936" t="s">
        <v>66</v>
      </c>
      <c r="S936">
        <v>2767</v>
      </c>
      <c r="T936">
        <v>5859</v>
      </c>
      <c r="U936">
        <v>4263</v>
      </c>
      <c r="V936">
        <v>4280</v>
      </c>
      <c r="W936" t="s">
        <v>61</v>
      </c>
      <c r="X936" t="s">
        <v>61</v>
      </c>
      <c r="Y936" t="s">
        <v>61</v>
      </c>
      <c r="Z936" t="s">
        <v>61</v>
      </c>
      <c r="AA936" t="s">
        <v>61</v>
      </c>
      <c r="AB936" t="s">
        <v>61</v>
      </c>
      <c r="AC936" t="s">
        <v>61</v>
      </c>
      <c r="AD936">
        <v>3768</v>
      </c>
      <c r="AE936">
        <v>3726</v>
      </c>
      <c r="AF936">
        <v>3734</v>
      </c>
      <c r="AG936">
        <v>3727</v>
      </c>
      <c r="AH936" t="s">
        <v>62</v>
      </c>
      <c r="AI936" t="s">
        <v>62</v>
      </c>
      <c r="AJ936" t="s">
        <v>62</v>
      </c>
      <c r="AK936" t="s">
        <v>62</v>
      </c>
      <c r="AL936" t="s">
        <v>62</v>
      </c>
      <c r="AM936" t="s">
        <v>62</v>
      </c>
      <c r="AN936" t="s">
        <v>62</v>
      </c>
      <c r="AO936" t="s">
        <v>62</v>
      </c>
      <c r="AP936" t="s">
        <v>62</v>
      </c>
      <c r="AQ936" t="s">
        <v>62</v>
      </c>
      <c r="AR936" t="s">
        <v>62</v>
      </c>
      <c r="AS936">
        <v>0</v>
      </c>
      <c r="AT936">
        <v>0</v>
      </c>
      <c r="AU936">
        <v>0</v>
      </c>
      <c r="AV936">
        <v>0</v>
      </c>
      <c r="AW936">
        <v>-99</v>
      </c>
      <c r="AX936">
        <v>-99</v>
      </c>
      <c r="AY936">
        <v>-99</v>
      </c>
      <c r="AZ936">
        <v>-99</v>
      </c>
      <c r="BA936">
        <v>-99</v>
      </c>
      <c r="BB936">
        <v>-99</v>
      </c>
      <c r="BC936">
        <v>-99</v>
      </c>
      <c r="BD936">
        <v>-99</v>
      </c>
      <c r="BE936">
        <v>-99</v>
      </c>
      <c r="BF936">
        <v>-99</v>
      </c>
      <c r="BG936">
        <v>-99</v>
      </c>
      <c r="BH936">
        <f t="shared" si="294"/>
        <v>0</v>
      </c>
      <c r="BI936" t="str">
        <f t="shared" si="295"/>
        <v/>
      </c>
      <c r="BJ936" t="str">
        <f t="shared" si="296"/>
        <v/>
      </c>
      <c r="BK936" t="str">
        <f t="shared" si="297"/>
        <v/>
      </c>
      <c r="BL936" t="str">
        <f t="shared" si="298"/>
        <v/>
      </c>
      <c r="BM936" t="str">
        <f t="shared" si="299"/>
        <v/>
      </c>
      <c r="BN936" t="str">
        <f t="shared" si="300"/>
        <v/>
      </c>
      <c r="BO936" t="str">
        <f t="shared" si="301"/>
        <v/>
      </c>
      <c r="BP936" t="str">
        <f t="shared" si="302"/>
        <v/>
      </c>
      <c r="BQ936" t="str">
        <f t="shared" si="303"/>
        <v/>
      </c>
      <c r="BR936" t="str">
        <f t="shared" si="304"/>
        <v/>
      </c>
      <c r="BS936" t="str">
        <f t="shared" si="305"/>
        <v/>
      </c>
      <c r="BT936" t="str">
        <f t="shared" si="306"/>
        <v/>
      </c>
      <c r="BU936" t="str">
        <f t="shared" si="307"/>
        <v/>
      </c>
      <c r="BV936" t="str">
        <f t="shared" si="308"/>
        <v/>
      </c>
      <c r="BW936">
        <f t="shared" si="309"/>
        <v>0</v>
      </c>
      <c r="BX936">
        <f t="shared" si="310"/>
        <v>0</v>
      </c>
      <c r="BY936">
        <f t="shared" si="311"/>
        <v>0</v>
      </c>
      <c r="BZ936">
        <f t="shared" si="312"/>
        <v>0</v>
      </c>
      <c r="CA936">
        <f t="shared" si="313"/>
        <v>0</v>
      </c>
      <c r="CB936">
        <f t="shared" si="314"/>
        <v>1</v>
      </c>
    </row>
    <row r="937" spans="1:80" x14ac:dyDescent="0.35">
      <c r="A937">
        <v>4.7388468000000001</v>
      </c>
      <c r="B937">
        <v>2009</v>
      </c>
      <c r="C937">
        <v>90</v>
      </c>
      <c r="D937">
        <v>0</v>
      </c>
      <c r="E937">
        <v>1</v>
      </c>
      <c r="F937">
        <v>3</v>
      </c>
      <c r="G937">
        <v>0</v>
      </c>
      <c r="H937">
        <v>48578</v>
      </c>
      <c r="I937">
        <v>6</v>
      </c>
      <c r="J937">
        <v>1</v>
      </c>
      <c r="K937">
        <v>354415</v>
      </c>
      <c r="L937">
        <v>4</v>
      </c>
      <c r="M937">
        <v>1</v>
      </c>
      <c r="N937">
        <v>1</v>
      </c>
      <c r="O937">
        <v>40491</v>
      </c>
      <c r="P937">
        <v>40491</v>
      </c>
      <c r="Q937">
        <v>5185</v>
      </c>
      <c r="R937">
        <v>41410</v>
      </c>
      <c r="S937">
        <v>34290</v>
      </c>
      <c r="T937">
        <v>5849</v>
      </c>
      <c r="U937">
        <v>9980</v>
      </c>
      <c r="V937">
        <v>2760</v>
      </c>
      <c r="W937">
        <v>4271</v>
      </c>
      <c r="X937">
        <v>99812</v>
      </c>
      <c r="Y937">
        <v>41091</v>
      </c>
      <c r="Z937">
        <v>5859</v>
      </c>
      <c r="AA937">
        <v>4280</v>
      </c>
      <c r="AB937">
        <v>78551</v>
      </c>
      <c r="AC937">
        <v>4168</v>
      </c>
      <c r="AD937">
        <v>3766</v>
      </c>
      <c r="AE937">
        <v>3768</v>
      </c>
      <c r="AF937">
        <v>8949</v>
      </c>
      <c r="AG937">
        <v>3961</v>
      </c>
      <c r="AH937">
        <v>9744</v>
      </c>
      <c r="AI937" t="s">
        <v>62</v>
      </c>
      <c r="AJ937" t="s">
        <v>62</v>
      </c>
      <c r="AK937" t="s">
        <v>62</v>
      </c>
      <c r="AL937" t="s">
        <v>62</v>
      </c>
      <c r="AM937" t="s">
        <v>62</v>
      </c>
      <c r="AN937" t="s">
        <v>62</v>
      </c>
      <c r="AO937" t="s">
        <v>62</v>
      </c>
      <c r="AP937" t="s">
        <v>62</v>
      </c>
      <c r="AQ937" t="s">
        <v>62</v>
      </c>
      <c r="AR937" t="s">
        <v>62</v>
      </c>
      <c r="AS937">
        <v>1</v>
      </c>
      <c r="AT937">
        <v>1</v>
      </c>
      <c r="AU937">
        <v>3</v>
      </c>
      <c r="AV937">
        <v>1</v>
      </c>
      <c r="AW937">
        <v>4</v>
      </c>
      <c r="AX937">
        <v>-99</v>
      </c>
      <c r="AY937">
        <v>-99</v>
      </c>
      <c r="AZ937">
        <v>-99</v>
      </c>
      <c r="BA937">
        <v>-99</v>
      </c>
      <c r="BB937">
        <v>-99</v>
      </c>
      <c r="BC937">
        <v>-99</v>
      </c>
      <c r="BD937">
        <v>-99</v>
      </c>
      <c r="BE937">
        <v>-99</v>
      </c>
      <c r="BF937">
        <v>-99</v>
      </c>
      <c r="BG937">
        <v>-99</v>
      </c>
      <c r="BH937" t="str">
        <f t="shared" si="294"/>
        <v/>
      </c>
      <c r="BI937">
        <f t="shared" si="295"/>
        <v>1</v>
      </c>
      <c r="BJ937" t="str">
        <f t="shared" si="296"/>
        <v/>
      </c>
      <c r="BK937" t="str">
        <f t="shared" si="297"/>
        <v/>
      </c>
      <c r="BL937" t="str">
        <f t="shared" si="298"/>
        <v/>
      </c>
      <c r="BM937" t="str">
        <f t="shared" si="299"/>
        <v/>
      </c>
      <c r="BN937" t="str">
        <f t="shared" si="300"/>
        <v/>
      </c>
      <c r="BO937" t="str">
        <f t="shared" si="301"/>
        <v/>
      </c>
      <c r="BP937" t="str">
        <f t="shared" si="302"/>
        <v/>
      </c>
      <c r="BQ937" t="str">
        <f t="shared" si="303"/>
        <v/>
      </c>
      <c r="BR937" t="str">
        <f t="shared" si="304"/>
        <v/>
      </c>
      <c r="BS937" t="str">
        <f t="shared" si="305"/>
        <v/>
      </c>
      <c r="BT937" t="str">
        <f t="shared" si="306"/>
        <v/>
      </c>
      <c r="BU937" t="str">
        <f t="shared" si="307"/>
        <v/>
      </c>
      <c r="BV937" t="str">
        <f t="shared" si="308"/>
        <v/>
      </c>
      <c r="BW937">
        <f t="shared" si="309"/>
        <v>1</v>
      </c>
      <c r="BX937">
        <f t="shared" si="310"/>
        <v>0</v>
      </c>
      <c r="BY937">
        <f t="shared" si="311"/>
        <v>1</v>
      </c>
      <c r="BZ937">
        <f t="shared" si="312"/>
        <v>1</v>
      </c>
      <c r="CA937">
        <f t="shared" si="313"/>
        <v>1</v>
      </c>
      <c r="CB937">
        <f t="shared" si="314"/>
        <v>1</v>
      </c>
    </row>
    <row r="938" spans="1:80" x14ac:dyDescent="0.35">
      <c r="A938">
        <v>4.4836565000000004</v>
      </c>
      <c r="B938">
        <v>2009</v>
      </c>
      <c r="C938">
        <v>90</v>
      </c>
      <c r="D938">
        <v>0</v>
      </c>
      <c r="E938">
        <v>1</v>
      </c>
      <c r="F938">
        <v>3</v>
      </c>
      <c r="G938">
        <v>0</v>
      </c>
      <c r="H938">
        <v>53061</v>
      </c>
      <c r="I938">
        <v>9</v>
      </c>
      <c r="J938">
        <v>1</v>
      </c>
      <c r="K938">
        <v>103463</v>
      </c>
      <c r="L938">
        <v>3</v>
      </c>
      <c r="M938">
        <v>3</v>
      </c>
      <c r="N938">
        <v>1</v>
      </c>
      <c r="O938">
        <v>41401</v>
      </c>
      <c r="P938">
        <v>5845</v>
      </c>
      <c r="Q938">
        <v>4111</v>
      </c>
      <c r="R938">
        <v>4271</v>
      </c>
      <c r="S938">
        <v>2851</v>
      </c>
      <c r="T938">
        <v>29281</v>
      </c>
      <c r="U938">
        <v>99812</v>
      </c>
      <c r="V938">
        <v>41402</v>
      </c>
      <c r="W938">
        <v>40390</v>
      </c>
      <c r="X938">
        <v>5859</v>
      </c>
      <c r="Y938">
        <v>28521</v>
      </c>
      <c r="Z938" t="s">
        <v>61</v>
      </c>
      <c r="AA938" t="s">
        <v>61</v>
      </c>
      <c r="AB938" t="s">
        <v>61</v>
      </c>
      <c r="AC938" t="s">
        <v>61</v>
      </c>
      <c r="AD938">
        <v>3768</v>
      </c>
      <c r="AE938">
        <v>66</v>
      </c>
      <c r="AF938">
        <v>3607</v>
      </c>
      <c r="AG938">
        <v>46</v>
      </c>
      <c r="AH938">
        <v>41</v>
      </c>
      <c r="AI938">
        <v>9920</v>
      </c>
      <c r="AJ938">
        <v>8949</v>
      </c>
      <c r="AK938" t="s">
        <v>62</v>
      </c>
      <c r="AL938" t="s">
        <v>62</v>
      </c>
      <c r="AM938" t="s">
        <v>62</v>
      </c>
      <c r="AN938" t="s">
        <v>62</v>
      </c>
      <c r="AO938" t="s">
        <v>62</v>
      </c>
      <c r="AP938" t="s">
        <v>62</v>
      </c>
      <c r="AQ938" t="s">
        <v>62</v>
      </c>
      <c r="AR938" t="s">
        <v>62</v>
      </c>
      <c r="AS938">
        <v>1</v>
      </c>
      <c r="AT938">
        <v>-99</v>
      </c>
      <c r="AU938">
        <v>-99</v>
      </c>
      <c r="AV938">
        <v>-99</v>
      </c>
      <c r="AW938">
        <v>-99</v>
      </c>
      <c r="AX938">
        <v>-99</v>
      </c>
      <c r="AY938">
        <v>-99</v>
      </c>
      <c r="AZ938">
        <v>-99</v>
      </c>
      <c r="BA938">
        <v>-99</v>
      </c>
      <c r="BB938">
        <v>-99</v>
      </c>
      <c r="BC938">
        <v>-99</v>
      </c>
      <c r="BD938">
        <v>-99</v>
      </c>
      <c r="BE938">
        <v>-99</v>
      </c>
      <c r="BF938">
        <v>-99</v>
      </c>
      <c r="BG938">
        <v>-99</v>
      </c>
      <c r="BH938">
        <f t="shared" si="294"/>
        <v>1</v>
      </c>
      <c r="BI938" t="str">
        <f t="shared" si="295"/>
        <v/>
      </c>
      <c r="BJ938" t="str">
        <f t="shared" si="296"/>
        <v/>
      </c>
      <c r="BK938" t="str">
        <f t="shared" si="297"/>
        <v/>
      </c>
      <c r="BL938" t="str">
        <f t="shared" si="298"/>
        <v/>
      </c>
      <c r="BM938" t="str">
        <f t="shared" si="299"/>
        <v/>
      </c>
      <c r="BN938" t="str">
        <f t="shared" si="300"/>
        <v/>
      </c>
      <c r="BO938" t="str">
        <f t="shared" si="301"/>
        <v/>
      </c>
      <c r="BP938" t="str">
        <f t="shared" si="302"/>
        <v/>
      </c>
      <c r="BQ938" t="str">
        <f t="shared" si="303"/>
        <v/>
      </c>
      <c r="BR938" t="str">
        <f t="shared" si="304"/>
        <v/>
      </c>
      <c r="BS938" t="str">
        <f t="shared" si="305"/>
        <v/>
      </c>
      <c r="BT938" t="str">
        <f t="shared" si="306"/>
        <v/>
      </c>
      <c r="BU938" t="str">
        <f t="shared" si="307"/>
        <v/>
      </c>
      <c r="BV938" t="str">
        <f t="shared" si="308"/>
        <v/>
      </c>
      <c r="BW938">
        <f t="shared" si="309"/>
        <v>1</v>
      </c>
      <c r="BX938">
        <f t="shared" si="310"/>
        <v>1</v>
      </c>
      <c r="BY938">
        <f t="shared" si="311"/>
        <v>0</v>
      </c>
      <c r="BZ938">
        <f t="shared" si="312"/>
        <v>0</v>
      </c>
      <c r="CA938">
        <f t="shared" si="313"/>
        <v>0</v>
      </c>
      <c r="CB938">
        <f t="shared" si="314"/>
        <v>0</v>
      </c>
    </row>
    <row r="939" spans="1:80" x14ac:dyDescent="0.35">
      <c r="A939">
        <v>4.8175211999999998</v>
      </c>
      <c r="B939">
        <v>2010</v>
      </c>
      <c r="C939">
        <v>90</v>
      </c>
      <c r="D939">
        <v>0</v>
      </c>
      <c r="E939">
        <v>1</v>
      </c>
      <c r="F939">
        <v>-9</v>
      </c>
      <c r="G939">
        <v>0</v>
      </c>
      <c r="H939">
        <v>12017</v>
      </c>
      <c r="I939">
        <v>10</v>
      </c>
      <c r="J939">
        <v>1</v>
      </c>
      <c r="K939">
        <v>617152</v>
      </c>
      <c r="L939">
        <v>3</v>
      </c>
      <c r="M939">
        <v>2</v>
      </c>
      <c r="N939">
        <v>6</v>
      </c>
      <c r="O939">
        <v>41401</v>
      </c>
      <c r="P939">
        <v>42823</v>
      </c>
      <c r="Q939">
        <v>51881</v>
      </c>
      <c r="R939">
        <v>51882</v>
      </c>
      <c r="S939">
        <v>9971</v>
      </c>
      <c r="T939">
        <v>78551</v>
      </c>
      <c r="U939">
        <v>4111</v>
      </c>
      <c r="V939">
        <v>45383</v>
      </c>
      <c r="W939">
        <v>5185</v>
      </c>
      <c r="X939" t="s">
        <v>81</v>
      </c>
      <c r="Y939">
        <v>2851</v>
      </c>
      <c r="Z939">
        <v>4148</v>
      </c>
      <c r="AA939">
        <v>42731</v>
      </c>
      <c r="AB939">
        <v>41012</v>
      </c>
      <c r="AC939">
        <v>2763</v>
      </c>
      <c r="AD939">
        <v>3768</v>
      </c>
      <c r="AE939">
        <v>66</v>
      </c>
      <c r="AF939">
        <v>3723</v>
      </c>
      <c r="AG939">
        <v>3794</v>
      </c>
      <c r="AH939">
        <v>9671</v>
      </c>
      <c r="AI939">
        <v>9671</v>
      </c>
      <c r="AJ939">
        <v>9604</v>
      </c>
      <c r="AK939">
        <v>3607</v>
      </c>
      <c r="AL939">
        <v>8856</v>
      </c>
      <c r="AM939">
        <v>8848</v>
      </c>
      <c r="AN939">
        <v>8849</v>
      </c>
      <c r="AO939">
        <v>42</v>
      </c>
      <c r="AP939">
        <v>47</v>
      </c>
      <c r="AQ939">
        <v>3491</v>
      </c>
      <c r="AR939">
        <v>3726</v>
      </c>
      <c r="AS939">
        <v>1</v>
      </c>
      <c r="AT939">
        <v>1</v>
      </c>
      <c r="AU939">
        <v>1</v>
      </c>
      <c r="AV939">
        <v>12</v>
      </c>
      <c r="AW939">
        <v>1</v>
      </c>
      <c r="AX939">
        <v>12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17</v>
      </c>
      <c r="BG939">
        <v>9</v>
      </c>
      <c r="BH939">
        <f t="shared" si="294"/>
        <v>1</v>
      </c>
      <c r="BI939" t="str">
        <f t="shared" si="295"/>
        <v/>
      </c>
      <c r="BJ939" t="str">
        <f t="shared" si="296"/>
        <v/>
      </c>
      <c r="BK939" t="str">
        <f t="shared" si="297"/>
        <v/>
      </c>
      <c r="BL939" t="str">
        <f t="shared" si="298"/>
        <v/>
      </c>
      <c r="BM939" t="str">
        <f t="shared" si="299"/>
        <v/>
      </c>
      <c r="BN939" t="str">
        <f t="shared" si="300"/>
        <v/>
      </c>
      <c r="BO939" t="str">
        <f t="shared" si="301"/>
        <v/>
      </c>
      <c r="BP939" t="str">
        <f t="shared" si="302"/>
        <v/>
      </c>
      <c r="BQ939" t="str">
        <f t="shared" si="303"/>
        <v/>
      </c>
      <c r="BR939" t="str">
        <f t="shared" si="304"/>
        <v/>
      </c>
      <c r="BS939" t="str">
        <f t="shared" si="305"/>
        <v/>
      </c>
      <c r="BT939" t="str">
        <f t="shared" si="306"/>
        <v/>
      </c>
      <c r="BU939" t="str">
        <f t="shared" si="307"/>
        <v/>
      </c>
      <c r="BV939" t="str">
        <f t="shared" si="308"/>
        <v/>
      </c>
      <c r="BW939">
        <f t="shared" si="309"/>
        <v>1</v>
      </c>
      <c r="BX939">
        <f t="shared" si="310"/>
        <v>1</v>
      </c>
      <c r="BY939">
        <f t="shared" si="311"/>
        <v>1</v>
      </c>
      <c r="BZ939">
        <f t="shared" si="312"/>
        <v>1</v>
      </c>
      <c r="CA939">
        <f t="shared" si="313"/>
        <v>1</v>
      </c>
      <c r="CB939">
        <f t="shared" si="314"/>
        <v>0</v>
      </c>
    </row>
    <row r="940" spans="1:80" x14ac:dyDescent="0.35">
      <c r="A940">
        <v>4.8502001999999997</v>
      </c>
      <c r="B940">
        <v>2008</v>
      </c>
      <c r="C940">
        <v>91</v>
      </c>
      <c r="D940">
        <v>0</v>
      </c>
      <c r="E940">
        <v>1</v>
      </c>
      <c r="F940">
        <v>-9</v>
      </c>
      <c r="G940">
        <v>0</v>
      </c>
      <c r="H940">
        <v>6350</v>
      </c>
      <c r="I940">
        <v>7</v>
      </c>
      <c r="J940">
        <v>4</v>
      </c>
      <c r="K940">
        <v>241548</v>
      </c>
      <c r="L940">
        <v>4</v>
      </c>
      <c r="M940">
        <v>-9</v>
      </c>
      <c r="N940">
        <v>1</v>
      </c>
      <c r="O940">
        <v>41401</v>
      </c>
      <c r="P940">
        <v>5856</v>
      </c>
      <c r="Q940">
        <v>5849</v>
      </c>
      <c r="R940">
        <v>40391</v>
      </c>
      <c r="S940">
        <v>42822</v>
      </c>
      <c r="T940">
        <v>4111</v>
      </c>
      <c r="U940">
        <v>4254</v>
      </c>
      <c r="V940">
        <v>4280</v>
      </c>
      <c r="W940">
        <v>2724</v>
      </c>
      <c r="X940">
        <v>4589</v>
      </c>
      <c r="Y940">
        <v>25000</v>
      </c>
      <c r="Z940">
        <v>44020</v>
      </c>
      <c r="AA940">
        <v>2767</v>
      </c>
      <c r="AB940">
        <v>2859</v>
      </c>
      <c r="AC940" t="s">
        <v>80</v>
      </c>
      <c r="AD940">
        <v>3606</v>
      </c>
      <c r="AE940">
        <v>3768</v>
      </c>
      <c r="AF940">
        <v>66</v>
      </c>
      <c r="AG940">
        <v>45</v>
      </c>
      <c r="AH940">
        <v>41</v>
      </c>
      <c r="AI940">
        <v>9929</v>
      </c>
      <c r="AJ940">
        <v>3995</v>
      </c>
      <c r="AK940" t="s">
        <v>62</v>
      </c>
      <c r="AL940" t="s">
        <v>62</v>
      </c>
      <c r="AM940" t="s">
        <v>62</v>
      </c>
      <c r="AN940" t="s">
        <v>62</v>
      </c>
      <c r="AO940" t="s">
        <v>62</v>
      </c>
      <c r="AP940" t="s">
        <v>62</v>
      </c>
      <c r="AQ940" t="s">
        <v>62</v>
      </c>
      <c r="AR940" t="s">
        <v>62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1</v>
      </c>
      <c r="AZ940">
        <v>-99</v>
      </c>
      <c r="BA940">
        <v>-99</v>
      </c>
      <c r="BB940">
        <v>-99</v>
      </c>
      <c r="BC940">
        <v>-99</v>
      </c>
      <c r="BD940">
        <v>-99</v>
      </c>
      <c r="BE940">
        <v>-99</v>
      </c>
      <c r="BF940">
        <v>-99</v>
      </c>
      <c r="BG940">
        <v>-99</v>
      </c>
      <c r="BH940" t="str">
        <f t="shared" si="294"/>
        <v/>
      </c>
      <c r="BI940">
        <f t="shared" si="295"/>
        <v>0</v>
      </c>
      <c r="BJ940" t="str">
        <f t="shared" si="296"/>
        <v/>
      </c>
      <c r="BK940" t="str">
        <f t="shared" si="297"/>
        <v/>
      </c>
      <c r="BL940" t="str">
        <f t="shared" si="298"/>
        <v/>
      </c>
      <c r="BM940" t="str">
        <f t="shared" si="299"/>
        <v/>
      </c>
      <c r="BN940" t="str">
        <f t="shared" si="300"/>
        <v/>
      </c>
      <c r="BO940" t="str">
        <f t="shared" si="301"/>
        <v/>
      </c>
      <c r="BP940" t="str">
        <f t="shared" si="302"/>
        <v/>
      </c>
      <c r="BQ940" t="str">
        <f t="shared" si="303"/>
        <v/>
      </c>
      <c r="BR940" t="str">
        <f t="shared" si="304"/>
        <v/>
      </c>
      <c r="BS940" t="str">
        <f t="shared" si="305"/>
        <v/>
      </c>
      <c r="BT940" t="str">
        <f t="shared" si="306"/>
        <v/>
      </c>
      <c r="BU940" t="str">
        <f t="shared" si="307"/>
        <v/>
      </c>
      <c r="BV940" t="str">
        <f t="shared" si="308"/>
        <v/>
      </c>
      <c r="BW940">
        <f t="shared" si="309"/>
        <v>0</v>
      </c>
      <c r="BX940">
        <f t="shared" si="310"/>
        <v>1</v>
      </c>
      <c r="BY940">
        <f t="shared" si="311"/>
        <v>0</v>
      </c>
      <c r="BZ940">
        <f t="shared" si="312"/>
        <v>0</v>
      </c>
      <c r="CA940">
        <f t="shared" si="313"/>
        <v>0</v>
      </c>
      <c r="CB940">
        <f t="shared" si="314"/>
        <v>1</v>
      </c>
    </row>
    <row r="941" spans="1:80" x14ac:dyDescent="0.35">
      <c r="A941">
        <v>4.9374741000000002</v>
      </c>
      <c r="B941">
        <v>2010</v>
      </c>
      <c r="C941">
        <v>91</v>
      </c>
      <c r="D941">
        <v>0</v>
      </c>
      <c r="E941">
        <v>3</v>
      </c>
      <c r="F941">
        <v>-9</v>
      </c>
      <c r="G941">
        <v>0</v>
      </c>
      <c r="H941">
        <v>6123</v>
      </c>
      <c r="I941">
        <v>6</v>
      </c>
      <c r="J941">
        <v>1</v>
      </c>
      <c r="K941">
        <v>245038</v>
      </c>
      <c r="L941">
        <v>3</v>
      </c>
      <c r="M941">
        <v>-9</v>
      </c>
      <c r="N941">
        <v>6</v>
      </c>
      <c r="O941">
        <v>42843</v>
      </c>
      <c r="P941">
        <v>78551</v>
      </c>
      <c r="Q941">
        <v>51881</v>
      </c>
      <c r="R941">
        <v>5849</v>
      </c>
      <c r="S941">
        <v>4254</v>
      </c>
      <c r="T941">
        <v>4280</v>
      </c>
      <c r="U941">
        <v>4148</v>
      </c>
      <c r="V941">
        <v>4168</v>
      </c>
      <c r="W941">
        <v>25000</v>
      </c>
      <c r="X941">
        <v>3970</v>
      </c>
      <c r="Y941" t="s">
        <v>66</v>
      </c>
      <c r="Z941" t="s">
        <v>61</v>
      </c>
      <c r="AA941" t="s">
        <v>61</v>
      </c>
      <c r="AB941" t="s">
        <v>61</v>
      </c>
      <c r="AC941" t="s">
        <v>61</v>
      </c>
      <c r="AD941">
        <v>3768</v>
      </c>
      <c r="AE941">
        <v>3721</v>
      </c>
      <c r="AF941">
        <v>9672</v>
      </c>
      <c r="AG941">
        <v>9604</v>
      </c>
      <c r="AH941">
        <v>8964</v>
      </c>
      <c r="AI941">
        <v>8968</v>
      </c>
      <c r="AJ941" t="s">
        <v>62</v>
      </c>
      <c r="AK941" t="s">
        <v>62</v>
      </c>
      <c r="AL941" t="s">
        <v>62</v>
      </c>
      <c r="AM941" t="s">
        <v>62</v>
      </c>
      <c r="AN941" t="s">
        <v>62</v>
      </c>
      <c r="AO941" t="s">
        <v>62</v>
      </c>
      <c r="AP941" t="s">
        <v>62</v>
      </c>
      <c r="AQ941" t="s">
        <v>62</v>
      </c>
      <c r="AR941" t="s">
        <v>62</v>
      </c>
      <c r="AS941">
        <v>1</v>
      </c>
      <c r="AT941">
        <v>1</v>
      </c>
      <c r="AU941">
        <v>2</v>
      </c>
      <c r="AV941">
        <v>2</v>
      </c>
      <c r="AW941">
        <v>1</v>
      </c>
      <c r="AX941">
        <v>1</v>
      </c>
      <c r="AY941">
        <v>-99</v>
      </c>
      <c r="AZ941">
        <v>-99</v>
      </c>
      <c r="BA941">
        <v>-99</v>
      </c>
      <c r="BB941">
        <v>-99</v>
      </c>
      <c r="BC941">
        <v>-99</v>
      </c>
      <c r="BD941">
        <v>-99</v>
      </c>
      <c r="BE941">
        <v>-99</v>
      </c>
      <c r="BF941">
        <v>-99</v>
      </c>
      <c r="BG941">
        <v>-99</v>
      </c>
      <c r="BH941">
        <f t="shared" si="294"/>
        <v>1</v>
      </c>
      <c r="BI941" t="str">
        <f t="shared" si="295"/>
        <v/>
      </c>
      <c r="BJ941" t="str">
        <f t="shared" si="296"/>
        <v/>
      </c>
      <c r="BK941" t="str">
        <f t="shared" si="297"/>
        <v/>
      </c>
      <c r="BL941" t="str">
        <f t="shared" si="298"/>
        <v/>
      </c>
      <c r="BM941" t="str">
        <f t="shared" si="299"/>
        <v/>
      </c>
      <c r="BN941" t="str">
        <f t="shared" si="300"/>
        <v/>
      </c>
      <c r="BO941" t="str">
        <f t="shared" si="301"/>
        <v/>
      </c>
      <c r="BP941" t="str">
        <f t="shared" si="302"/>
        <v/>
      </c>
      <c r="BQ941" t="str">
        <f t="shared" si="303"/>
        <v/>
      </c>
      <c r="BR941" t="str">
        <f t="shared" si="304"/>
        <v/>
      </c>
      <c r="BS941" t="str">
        <f t="shared" si="305"/>
        <v/>
      </c>
      <c r="BT941" t="str">
        <f t="shared" si="306"/>
        <v/>
      </c>
      <c r="BU941" t="str">
        <f t="shared" si="307"/>
        <v/>
      </c>
      <c r="BV941" t="str">
        <f t="shared" si="308"/>
        <v/>
      </c>
      <c r="BW941">
        <f t="shared" si="309"/>
        <v>1</v>
      </c>
      <c r="BX941">
        <f t="shared" si="310"/>
        <v>0</v>
      </c>
      <c r="BY941">
        <f t="shared" si="311"/>
        <v>1</v>
      </c>
      <c r="BZ941">
        <f t="shared" si="312"/>
        <v>0</v>
      </c>
      <c r="CA941">
        <f t="shared" si="313"/>
        <v>0</v>
      </c>
      <c r="CB941">
        <f t="shared" si="314"/>
        <v>1</v>
      </c>
    </row>
    <row r="942" spans="1:80" x14ac:dyDescent="0.35">
      <c r="A942">
        <v>4.6285534999999998</v>
      </c>
      <c r="B942">
        <v>2011</v>
      </c>
      <c r="C942">
        <v>91</v>
      </c>
      <c r="D942">
        <v>0</v>
      </c>
      <c r="E942">
        <v>1</v>
      </c>
      <c r="F942">
        <v>-9</v>
      </c>
      <c r="G942">
        <v>0</v>
      </c>
      <c r="H942">
        <v>22091</v>
      </c>
      <c r="I942">
        <v>11</v>
      </c>
      <c r="J942">
        <v>1</v>
      </c>
      <c r="K942">
        <v>67948</v>
      </c>
      <c r="L942">
        <v>2</v>
      </c>
      <c r="M942">
        <v>1</v>
      </c>
      <c r="N942">
        <v>5</v>
      </c>
      <c r="O942">
        <v>42823</v>
      </c>
      <c r="P942">
        <v>42823</v>
      </c>
      <c r="Q942">
        <v>99812</v>
      </c>
      <c r="R942">
        <v>4280</v>
      </c>
      <c r="S942" t="s">
        <v>70</v>
      </c>
      <c r="T942">
        <v>44021</v>
      </c>
      <c r="U942">
        <v>40390</v>
      </c>
      <c r="V942">
        <v>5859</v>
      </c>
      <c r="W942">
        <v>41401</v>
      </c>
      <c r="X942">
        <v>4148</v>
      </c>
      <c r="Y942">
        <v>43819</v>
      </c>
      <c r="Z942">
        <v>4272</v>
      </c>
      <c r="AA942">
        <v>2720</v>
      </c>
      <c r="AB942">
        <v>3051</v>
      </c>
      <c r="AC942">
        <v>412</v>
      </c>
      <c r="AD942">
        <v>3768</v>
      </c>
      <c r="AE942">
        <v>3722</v>
      </c>
      <c r="AF942">
        <v>3950</v>
      </c>
      <c r="AG942">
        <v>66</v>
      </c>
      <c r="AH942">
        <v>3950</v>
      </c>
      <c r="AI942">
        <v>3794</v>
      </c>
      <c r="AJ942">
        <v>3794</v>
      </c>
      <c r="AK942">
        <v>8856</v>
      </c>
      <c r="AL942">
        <v>8848</v>
      </c>
      <c r="AM942">
        <v>3990</v>
      </c>
      <c r="AN942">
        <v>45</v>
      </c>
      <c r="AO942">
        <v>40</v>
      </c>
      <c r="AP942">
        <v>8842</v>
      </c>
      <c r="AQ942">
        <v>8848</v>
      </c>
      <c r="AR942">
        <v>3607</v>
      </c>
      <c r="AS942">
        <v>7</v>
      </c>
      <c r="AT942">
        <v>2</v>
      </c>
      <c r="AU942">
        <v>3</v>
      </c>
      <c r="AV942">
        <v>7</v>
      </c>
      <c r="AW942">
        <v>7</v>
      </c>
      <c r="AX942">
        <v>9</v>
      </c>
      <c r="AY942">
        <v>9</v>
      </c>
      <c r="AZ942">
        <v>2</v>
      </c>
      <c r="BA942">
        <v>2</v>
      </c>
      <c r="BB942">
        <v>3</v>
      </c>
      <c r="BC942">
        <v>3</v>
      </c>
      <c r="BD942">
        <v>3</v>
      </c>
      <c r="BE942">
        <v>3</v>
      </c>
      <c r="BF942">
        <v>3</v>
      </c>
      <c r="BG942">
        <v>7</v>
      </c>
      <c r="BH942">
        <f t="shared" si="294"/>
        <v>7</v>
      </c>
      <c r="BI942" t="str">
        <f t="shared" si="295"/>
        <v/>
      </c>
      <c r="BJ942" t="str">
        <f t="shared" si="296"/>
        <v/>
      </c>
      <c r="BK942" t="str">
        <f t="shared" si="297"/>
        <v/>
      </c>
      <c r="BL942" t="str">
        <f t="shared" si="298"/>
        <v/>
      </c>
      <c r="BM942" t="str">
        <f t="shared" si="299"/>
        <v/>
      </c>
      <c r="BN942" t="str">
        <f t="shared" si="300"/>
        <v/>
      </c>
      <c r="BO942" t="str">
        <f t="shared" si="301"/>
        <v/>
      </c>
      <c r="BP942" t="str">
        <f t="shared" si="302"/>
        <v/>
      </c>
      <c r="BQ942" t="str">
        <f t="shared" si="303"/>
        <v/>
      </c>
      <c r="BR942" t="str">
        <f t="shared" si="304"/>
        <v/>
      </c>
      <c r="BS942" t="str">
        <f t="shared" si="305"/>
        <v/>
      </c>
      <c r="BT942" t="str">
        <f t="shared" si="306"/>
        <v/>
      </c>
      <c r="BU942" t="str">
        <f t="shared" si="307"/>
        <v/>
      </c>
      <c r="BV942" t="str">
        <f t="shared" si="308"/>
        <v/>
      </c>
      <c r="BW942">
        <f t="shared" si="309"/>
        <v>7</v>
      </c>
      <c r="BX942">
        <f t="shared" si="310"/>
        <v>1</v>
      </c>
      <c r="BY942">
        <f t="shared" si="311"/>
        <v>0</v>
      </c>
      <c r="BZ942">
        <f t="shared" si="312"/>
        <v>0</v>
      </c>
      <c r="CA942">
        <f t="shared" si="313"/>
        <v>0</v>
      </c>
      <c r="CB942">
        <f t="shared" si="314"/>
        <v>1</v>
      </c>
    </row>
    <row r="943" spans="1:80" x14ac:dyDescent="0.35">
      <c r="A943">
        <v>4.5808131000000003</v>
      </c>
      <c r="B943">
        <v>2009</v>
      </c>
      <c r="C943">
        <v>92</v>
      </c>
      <c r="D943">
        <v>0</v>
      </c>
      <c r="E943">
        <v>1</v>
      </c>
      <c r="F943">
        <v>-9</v>
      </c>
      <c r="G943">
        <v>0</v>
      </c>
      <c r="H943">
        <v>40131</v>
      </c>
      <c r="I943">
        <v>1</v>
      </c>
      <c r="J943">
        <v>1</v>
      </c>
      <c r="K943">
        <v>65299</v>
      </c>
      <c r="L943">
        <v>2</v>
      </c>
      <c r="M943">
        <v>3</v>
      </c>
      <c r="N943">
        <v>1</v>
      </c>
      <c r="O943">
        <v>41401</v>
      </c>
      <c r="P943">
        <v>42823</v>
      </c>
      <c r="Q943">
        <v>4280</v>
      </c>
      <c r="R943">
        <v>42731</v>
      </c>
      <c r="S943">
        <v>496</v>
      </c>
      <c r="T943">
        <v>4439</v>
      </c>
      <c r="U943">
        <v>27800</v>
      </c>
      <c r="V943">
        <v>4019</v>
      </c>
      <c r="W943">
        <v>2720</v>
      </c>
      <c r="X943">
        <v>60000</v>
      </c>
      <c r="Y943">
        <v>4142</v>
      </c>
      <c r="Z943">
        <v>412</v>
      </c>
      <c r="AA943">
        <v>2859</v>
      </c>
      <c r="AB943">
        <v>4422</v>
      </c>
      <c r="AC943" t="s">
        <v>65</v>
      </c>
      <c r="AD943">
        <v>3768</v>
      </c>
      <c r="AE943">
        <v>3722</v>
      </c>
      <c r="AF943">
        <v>66</v>
      </c>
      <c r="AG943">
        <v>3606</v>
      </c>
      <c r="AH943">
        <v>40</v>
      </c>
      <c r="AI943">
        <v>45</v>
      </c>
      <c r="AJ943">
        <v>8856</v>
      </c>
      <c r="AK943">
        <v>8853</v>
      </c>
      <c r="AL943">
        <v>9744</v>
      </c>
      <c r="AM943">
        <v>9904</v>
      </c>
      <c r="AN943" t="s">
        <v>62</v>
      </c>
      <c r="AO943" t="s">
        <v>62</v>
      </c>
      <c r="AP943" t="s">
        <v>62</v>
      </c>
      <c r="AQ943" t="s">
        <v>62</v>
      </c>
      <c r="AR943" t="s">
        <v>62</v>
      </c>
      <c r="AS943">
        <v>1</v>
      </c>
      <c r="AT943">
        <v>1</v>
      </c>
      <c r="AU943">
        <v>1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-99</v>
      </c>
      <c r="BD943">
        <v>-99</v>
      </c>
      <c r="BE943">
        <v>-99</v>
      </c>
      <c r="BF943">
        <v>-99</v>
      </c>
      <c r="BG943">
        <v>-99</v>
      </c>
      <c r="BH943">
        <f t="shared" si="294"/>
        <v>1</v>
      </c>
      <c r="BI943" t="str">
        <f t="shared" si="295"/>
        <v/>
      </c>
      <c r="BJ943" t="str">
        <f t="shared" si="296"/>
        <v/>
      </c>
      <c r="BK943" t="str">
        <f t="shared" si="297"/>
        <v/>
      </c>
      <c r="BL943" t="str">
        <f t="shared" si="298"/>
        <v/>
      </c>
      <c r="BM943" t="str">
        <f t="shared" si="299"/>
        <v/>
      </c>
      <c r="BN943" t="str">
        <f t="shared" si="300"/>
        <v/>
      </c>
      <c r="BO943" t="str">
        <f t="shared" si="301"/>
        <v/>
      </c>
      <c r="BP943" t="str">
        <f t="shared" si="302"/>
        <v/>
      </c>
      <c r="BQ943" t="str">
        <f t="shared" si="303"/>
        <v/>
      </c>
      <c r="BR943" t="str">
        <f t="shared" si="304"/>
        <v/>
      </c>
      <c r="BS943" t="str">
        <f t="shared" si="305"/>
        <v/>
      </c>
      <c r="BT943" t="str">
        <f t="shared" si="306"/>
        <v/>
      </c>
      <c r="BU943" t="str">
        <f t="shared" si="307"/>
        <v/>
      </c>
      <c r="BV943" t="str">
        <f t="shared" si="308"/>
        <v/>
      </c>
      <c r="BW943">
        <f t="shared" si="309"/>
        <v>1</v>
      </c>
      <c r="BX943">
        <f t="shared" si="310"/>
        <v>1</v>
      </c>
      <c r="BY943">
        <f t="shared" si="311"/>
        <v>0</v>
      </c>
      <c r="BZ943">
        <f t="shared" si="312"/>
        <v>0</v>
      </c>
      <c r="CA943">
        <f t="shared" si="313"/>
        <v>0</v>
      </c>
      <c r="CB943">
        <f t="shared" si="314"/>
        <v>1</v>
      </c>
    </row>
    <row r="944" spans="1:80" x14ac:dyDescent="0.35">
      <c r="A944">
        <v>4.9331503999999997</v>
      </c>
      <c r="B944">
        <v>2011</v>
      </c>
      <c r="C944">
        <v>92</v>
      </c>
      <c r="D944">
        <v>0</v>
      </c>
      <c r="E944">
        <v>1</v>
      </c>
      <c r="F944">
        <v>-9</v>
      </c>
      <c r="G944">
        <v>0</v>
      </c>
      <c r="H944">
        <v>12340</v>
      </c>
      <c r="I944">
        <v>9</v>
      </c>
      <c r="J944">
        <v>1</v>
      </c>
      <c r="K944">
        <v>244233</v>
      </c>
      <c r="L944">
        <v>3</v>
      </c>
      <c r="M944">
        <v>1</v>
      </c>
      <c r="N944">
        <v>5</v>
      </c>
      <c r="O944">
        <v>42843</v>
      </c>
      <c r="P944">
        <v>5856</v>
      </c>
      <c r="Q944">
        <v>4240</v>
      </c>
      <c r="R944">
        <v>5849</v>
      </c>
      <c r="S944">
        <v>40391</v>
      </c>
      <c r="T944">
        <v>9986</v>
      </c>
      <c r="U944">
        <v>4280</v>
      </c>
      <c r="V944">
        <v>2859</v>
      </c>
      <c r="W944">
        <v>41401</v>
      </c>
      <c r="X944">
        <v>25000</v>
      </c>
      <c r="Y944" t="s">
        <v>80</v>
      </c>
      <c r="Z944">
        <v>2724</v>
      </c>
      <c r="AA944">
        <v>4439</v>
      </c>
      <c r="AB944">
        <v>4470</v>
      </c>
      <c r="AC944" t="s">
        <v>61</v>
      </c>
      <c r="AD944">
        <v>3768</v>
      </c>
      <c r="AE944">
        <v>66</v>
      </c>
      <c r="AF944">
        <v>3607</v>
      </c>
      <c r="AG944">
        <v>45</v>
      </c>
      <c r="AH944">
        <v>40</v>
      </c>
      <c r="AI944" t="s">
        <v>62</v>
      </c>
      <c r="AJ944" t="s">
        <v>62</v>
      </c>
      <c r="AK944" t="s">
        <v>62</v>
      </c>
      <c r="AL944" t="s">
        <v>62</v>
      </c>
      <c r="AM944" t="s">
        <v>62</v>
      </c>
      <c r="AN944" t="s">
        <v>62</v>
      </c>
      <c r="AO944" t="s">
        <v>62</v>
      </c>
      <c r="AP944" t="s">
        <v>62</v>
      </c>
      <c r="AQ944" t="s">
        <v>62</v>
      </c>
      <c r="AR944" t="s">
        <v>62</v>
      </c>
      <c r="AS944">
        <v>5</v>
      </c>
      <c r="AT944">
        <v>5</v>
      </c>
      <c r="AU944">
        <v>5</v>
      </c>
      <c r="AV944">
        <v>5</v>
      </c>
      <c r="AW944">
        <v>5</v>
      </c>
      <c r="AX944">
        <v>-99</v>
      </c>
      <c r="AY944">
        <v>-99</v>
      </c>
      <c r="AZ944">
        <v>-99</v>
      </c>
      <c r="BA944">
        <v>-99</v>
      </c>
      <c r="BB944">
        <v>-99</v>
      </c>
      <c r="BC944">
        <v>-99</v>
      </c>
      <c r="BD944">
        <v>-99</v>
      </c>
      <c r="BE944">
        <v>-99</v>
      </c>
      <c r="BF944">
        <v>-99</v>
      </c>
      <c r="BG944">
        <v>-99</v>
      </c>
      <c r="BH944">
        <f t="shared" si="294"/>
        <v>5</v>
      </c>
      <c r="BI944" t="str">
        <f t="shared" si="295"/>
        <v/>
      </c>
      <c r="BJ944" t="str">
        <f t="shared" si="296"/>
        <v/>
      </c>
      <c r="BK944" t="str">
        <f t="shared" si="297"/>
        <v/>
      </c>
      <c r="BL944" t="str">
        <f t="shared" si="298"/>
        <v/>
      </c>
      <c r="BM944" t="str">
        <f t="shared" si="299"/>
        <v/>
      </c>
      <c r="BN944" t="str">
        <f t="shared" si="300"/>
        <v/>
      </c>
      <c r="BO944" t="str">
        <f t="shared" si="301"/>
        <v/>
      </c>
      <c r="BP944" t="str">
        <f t="shared" si="302"/>
        <v/>
      </c>
      <c r="BQ944" t="str">
        <f t="shared" si="303"/>
        <v/>
      </c>
      <c r="BR944" t="str">
        <f t="shared" si="304"/>
        <v/>
      </c>
      <c r="BS944" t="str">
        <f t="shared" si="305"/>
        <v/>
      </c>
      <c r="BT944" t="str">
        <f t="shared" si="306"/>
        <v/>
      </c>
      <c r="BU944" t="str">
        <f t="shared" si="307"/>
        <v/>
      </c>
      <c r="BV944" t="str">
        <f t="shared" si="308"/>
        <v/>
      </c>
      <c r="BW944">
        <f t="shared" si="309"/>
        <v>5</v>
      </c>
      <c r="BX944">
        <f t="shared" si="310"/>
        <v>1</v>
      </c>
      <c r="BY944">
        <f t="shared" si="311"/>
        <v>0</v>
      </c>
      <c r="BZ944">
        <f t="shared" si="312"/>
        <v>0</v>
      </c>
      <c r="CA944">
        <f t="shared" si="313"/>
        <v>0</v>
      </c>
      <c r="CB944">
        <f t="shared" si="314"/>
        <v>1</v>
      </c>
    </row>
    <row r="945" spans="1:80" x14ac:dyDescent="0.35">
      <c r="A945">
        <v>4.6516884000000003</v>
      </c>
      <c r="B945">
        <v>2011</v>
      </c>
      <c r="C945">
        <v>92</v>
      </c>
      <c r="D945">
        <v>0</v>
      </c>
      <c r="E945">
        <v>1</v>
      </c>
      <c r="F945">
        <v>3</v>
      </c>
      <c r="G945">
        <v>0</v>
      </c>
      <c r="H945">
        <v>29088</v>
      </c>
      <c r="I945">
        <v>1</v>
      </c>
      <c r="J945">
        <v>1</v>
      </c>
      <c r="K945">
        <v>105801</v>
      </c>
      <c r="L945">
        <v>2</v>
      </c>
      <c r="M945">
        <v>3</v>
      </c>
      <c r="N945">
        <v>1</v>
      </c>
      <c r="O945">
        <v>42741</v>
      </c>
      <c r="P945">
        <v>51881</v>
      </c>
      <c r="Q945">
        <v>570</v>
      </c>
      <c r="R945">
        <v>5845</v>
      </c>
      <c r="S945">
        <v>486</v>
      </c>
      <c r="T945">
        <v>3481</v>
      </c>
      <c r="U945">
        <v>2920</v>
      </c>
      <c r="V945">
        <v>5180</v>
      </c>
      <c r="W945">
        <v>27800</v>
      </c>
      <c r="X945">
        <v>78039</v>
      </c>
      <c r="Y945">
        <v>32723</v>
      </c>
      <c r="Z945">
        <v>2875</v>
      </c>
      <c r="AA945">
        <v>30460</v>
      </c>
      <c r="AB945">
        <v>79022</v>
      </c>
      <c r="AC945">
        <v>2738</v>
      </c>
      <c r="AD945">
        <v>3768</v>
      </c>
      <c r="AE945">
        <v>3722</v>
      </c>
      <c r="AF945">
        <v>3794</v>
      </c>
      <c r="AG945">
        <v>8853</v>
      </c>
      <c r="AH945">
        <v>8856</v>
      </c>
      <c r="AI945">
        <v>8964</v>
      </c>
      <c r="AJ945">
        <v>3778</v>
      </c>
      <c r="AK945">
        <v>9604</v>
      </c>
      <c r="AL945">
        <v>9672</v>
      </c>
      <c r="AM945">
        <v>3893</v>
      </c>
      <c r="AN945">
        <v>8872</v>
      </c>
      <c r="AO945">
        <v>3324</v>
      </c>
      <c r="AP945" t="s">
        <v>62</v>
      </c>
      <c r="AQ945" t="s">
        <v>62</v>
      </c>
      <c r="AR945" t="s">
        <v>62</v>
      </c>
      <c r="AS945">
        <v>8</v>
      </c>
      <c r="AT945">
        <v>0</v>
      </c>
      <c r="AU945">
        <v>18</v>
      </c>
      <c r="AV945">
        <v>0</v>
      </c>
      <c r="AW945">
        <v>0</v>
      </c>
      <c r="AX945">
        <v>8</v>
      </c>
      <c r="AY945">
        <v>8</v>
      </c>
      <c r="AZ945">
        <v>0</v>
      </c>
      <c r="BA945">
        <v>0</v>
      </c>
      <c r="BB945">
        <v>3</v>
      </c>
      <c r="BC945">
        <v>4</v>
      </c>
      <c r="BD945">
        <v>8</v>
      </c>
      <c r="BE945">
        <v>-99</v>
      </c>
      <c r="BF945">
        <v>-99</v>
      </c>
      <c r="BG945">
        <v>-99</v>
      </c>
      <c r="BH945">
        <f t="shared" si="294"/>
        <v>8</v>
      </c>
      <c r="BI945" t="str">
        <f t="shared" si="295"/>
        <v/>
      </c>
      <c r="BJ945" t="str">
        <f t="shared" si="296"/>
        <v/>
      </c>
      <c r="BK945" t="str">
        <f t="shared" si="297"/>
        <v/>
      </c>
      <c r="BL945" t="str">
        <f t="shared" si="298"/>
        <v/>
      </c>
      <c r="BM945" t="str">
        <f t="shared" si="299"/>
        <v/>
      </c>
      <c r="BN945" t="str">
        <f t="shared" si="300"/>
        <v/>
      </c>
      <c r="BO945" t="str">
        <f t="shared" si="301"/>
        <v/>
      </c>
      <c r="BP945" t="str">
        <f t="shared" si="302"/>
        <v/>
      </c>
      <c r="BQ945" t="str">
        <f t="shared" si="303"/>
        <v/>
      </c>
      <c r="BR945" t="str">
        <f t="shared" si="304"/>
        <v/>
      </c>
      <c r="BS945" t="str">
        <f t="shared" si="305"/>
        <v/>
      </c>
      <c r="BT945" t="str">
        <f t="shared" si="306"/>
        <v/>
      </c>
      <c r="BU945" t="str">
        <f t="shared" si="307"/>
        <v/>
      </c>
      <c r="BV945" t="str">
        <f t="shared" si="308"/>
        <v/>
      </c>
      <c r="BW945">
        <f t="shared" si="309"/>
        <v>8</v>
      </c>
      <c r="BX945">
        <f t="shared" si="310"/>
        <v>0</v>
      </c>
      <c r="BY945">
        <f t="shared" si="311"/>
        <v>0</v>
      </c>
      <c r="BZ945">
        <f t="shared" si="312"/>
        <v>0</v>
      </c>
      <c r="CA945">
        <f t="shared" si="313"/>
        <v>0</v>
      </c>
      <c r="CB945">
        <f t="shared" si="314"/>
        <v>0</v>
      </c>
    </row>
  </sheetData>
  <sortState ref="A2:CB1288">
    <sortCondition ref="C2:C1288"/>
  </sortState>
  <mergeCells count="1">
    <mergeCell ref="CX3:C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Sinha</dc:creator>
  <cp:lastModifiedBy>David Ouyang</cp:lastModifiedBy>
  <dcterms:created xsi:type="dcterms:W3CDTF">2015-12-25T00:38:52Z</dcterms:created>
  <dcterms:modified xsi:type="dcterms:W3CDTF">2016-10-17T00:52:40Z</dcterms:modified>
</cp:coreProperties>
</file>