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-120" yWindow="-120" windowWidth="29040" windowHeight="1584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Plan1!$A$1:$T$35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T18" i="1" l="1"/>
  <c r="T20" i="1" s="1"/>
  <c r="N4" i="1" l="1"/>
  <c r="Q15" i="1"/>
  <c r="Q16" i="1"/>
  <c r="Q19" i="1"/>
  <c r="Q20" i="1"/>
  <c r="Q22" i="1"/>
  <c r="M4" i="1"/>
  <c r="Q18" i="1" l="1"/>
  <c r="H2" i="2" l="1"/>
  <c r="H3" i="2"/>
  <c r="H4" i="2"/>
  <c r="H5" i="2"/>
  <c r="H6" i="2"/>
  <c r="H7" i="2"/>
  <c r="H8" i="2"/>
  <c r="H9" i="2"/>
  <c r="H10" i="2"/>
  <c r="G2" i="2"/>
  <c r="I2" i="2" s="1"/>
  <c r="G3" i="2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C10" i="2"/>
  <c r="J10" i="2" s="1"/>
  <c r="D10" i="2"/>
  <c r="E10" i="2"/>
  <c r="F10" i="2"/>
  <c r="F2" i="2"/>
  <c r="C3" i="2"/>
  <c r="J3" i="2" s="1"/>
  <c r="D3" i="2"/>
  <c r="E3" i="2"/>
  <c r="F3" i="2"/>
  <c r="C4" i="2"/>
  <c r="K4" i="2" s="1"/>
  <c r="D4" i="2"/>
  <c r="E4" i="2"/>
  <c r="F4" i="2"/>
  <c r="C5" i="2"/>
  <c r="J5" i="2" s="1"/>
  <c r="D5" i="2"/>
  <c r="E5" i="2"/>
  <c r="F5" i="2"/>
  <c r="C6" i="2"/>
  <c r="J6" i="2" s="1"/>
  <c r="D6" i="2"/>
  <c r="E6" i="2"/>
  <c r="F6" i="2"/>
  <c r="C7" i="2"/>
  <c r="K7" i="2" s="1"/>
  <c r="D7" i="2"/>
  <c r="E7" i="2"/>
  <c r="F7" i="2"/>
  <c r="C8" i="2"/>
  <c r="K8" i="2" s="1"/>
  <c r="D8" i="2"/>
  <c r="E8" i="2"/>
  <c r="F8" i="2"/>
  <c r="C9" i="2"/>
  <c r="D9" i="2"/>
  <c r="E9" i="2"/>
  <c r="F9" i="2"/>
  <c r="E2" i="2"/>
  <c r="D2" i="2"/>
  <c r="C2" i="2"/>
  <c r="J2" i="2" s="1"/>
  <c r="Q14" i="1"/>
  <c r="K9" i="2" l="1"/>
  <c r="J9" i="2"/>
  <c r="K3" i="2"/>
  <c r="J7" i="2"/>
  <c r="K5" i="2"/>
  <c r="K2" i="2"/>
  <c r="K6" i="2"/>
  <c r="I5" i="2"/>
  <c r="K10" i="2"/>
  <c r="J8" i="2"/>
  <c r="J4" i="2"/>
  <c r="N5" i="1"/>
  <c r="N6" i="1"/>
  <c r="N7" i="1"/>
  <c r="N8" i="1"/>
  <c r="N9" i="1"/>
  <c r="N10" i="1"/>
  <c r="N11" i="1"/>
  <c r="N12" i="1"/>
  <c r="M5" i="1"/>
  <c r="M6" i="1"/>
  <c r="M7" i="1"/>
  <c r="M8" i="1"/>
  <c r="O8" i="1" s="1"/>
  <c r="M9" i="1"/>
  <c r="M10" i="1"/>
  <c r="M11" i="1"/>
  <c r="M12" i="1"/>
  <c r="L5" i="1"/>
  <c r="L6" i="1"/>
  <c r="O6" i="1" s="1"/>
  <c r="L7" i="1"/>
  <c r="L8" i="1"/>
  <c r="L9" i="1"/>
  <c r="O9" i="1" s="1"/>
  <c r="L10" i="1"/>
  <c r="L11" i="1"/>
  <c r="L12" i="1"/>
  <c r="O12" i="1" s="1"/>
  <c r="O4" i="1"/>
  <c r="O11" i="1" l="1"/>
  <c r="P11" i="1" s="1"/>
  <c r="Q11" i="1" s="1"/>
  <c r="R11" i="1" s="1"/>
  <c r="S11" i="1" s="1"/>
  <c r="O5" i="1"/>
  <c r="O10" i="1"/>
  <c r="P10" i="1" s="1"/>
  <c r="Q10" i="1" s="1"/>
  <c r="R10" i="1" s="1"/>
  <c r="S10" i="1" s="1"/>
  <c r="O7" i="1"/>
  <c r="P7" i="1" s="1"/>
  <c r="Q7" i="1" s="1"/>
  <c r="R7" i="1" s="1"/>
  <c r="S7" i="1" s="1"/>
  <c r="P4" i="1"/>
  <c r="Q4" i="1" s="1"/>
  <c r="R4" i="1" s="1"/>
  <c r="S4" i="1" s="1"/>
  <c r="P8" i="1"/>
  <c r="Q8" i="1" s="1"/>
  <c r="R8" i="1" s="1"/>
  <c r="S8" i="1" s="1"/>
  <c r="P9" i="1"/>
  <c r="Q9" i="1" s="1"/>
  <c r="R9" i="1" s="1"/>
  <c r="S9" i="1" s="1"/>
  <c r="P5" i="1"/>
  <c r="Q5" i="1" s="1"/>
  <c r="R5" i="1" s="1"/>
  <c r="S5" i="1" s="1"/>
  <c r="P6" i="1"/>
  <c r="Q6" i="1" s="1"/>
  <c r="R6" i="1" s="1"/>
  <c r="S6" i="1" s="1"/>
  <c r="P12" i="1"/>
  <c r="Q12" i="1" s="1"/>
  <c r="R12" i="1" s="1"/>
  <c r="S12" i="1" s="1"/>
  <c r="T10" i="1" l="1"/>
  <c r="R20" i="1" s="1"/>
  <c r="T6" i="1"/>
  <c r="R16" i="1" s="1"/>
  <c r="T5" i="1"/>
  <c r="R15" i="1" s="1"/>
  <c r="T9" i="1"/>
  <c r="R19" i="1" s="1"/>
  <c r="T8" i="1"/>
  <c r="R18" i="1" s="1"/>
  <c r="T11" i="1"/>
  <c r="R21" i="1" s="1"/>
  <c r="T12" i="1"/>
  <c r="R22" i="1" s="1"/>
  <c r="T7" i="1"/>
  <c r="R17" i="1" s="1"/>
  <c r="T4" i="1"/>
  <c r="R14" i="1" s="1"/>
</calcChain>
</file>

<file path=xl/sharedStrings.xml><?xml version="1.0" encoding="utf-8"?>
<sst xmlns="http://schemas.openxmlformats.org/spreadsheetml/2006/main" count="56" uniqueCount="56">
  <si>
    <t>Cód.</t>
  </si>
  <si>
    <t>10A</t>
  </si>
  <si>
    <t>20B</t>
  </si>
  <si>
    <t>30X</t>
  </si>
  <si>
    <t>40A</t>
  </si>
  <si>
    <t>50B</t>
  </si>
  <si>
    <t>60X</t>
  </si>
  <si>
    <t>70A</t>
  </si>
  <si>
    <t>80B</t>
  </si>
  <si>
    <t>90X</t>
  </si>
  <si>
    <t>Funcionário</t>
  </si>
  <si>
    <t>Kimberlim</t>
  </si>
  <si>
    <t>Annunaki</t>
  </si>
  <si>
    <t>Rochester</t>
  </si>
  <si>
    <t>Zélindo</t>
  </si>
  <si>
    <t>Nicodemos</t>
  </si>
  <si>
    <t>Ladislau</t>
  </si>
  <si>
    <t>Péricles</t>
  </si>
  <si>
    <t>Jethur</t>
  </si>
  <si>
    <t>Ronivaldo</t>
  </si>
  <si>
    <t>Nº Sal.</t>
  </si>
  <si>
    <t>Nº Filhos</t>
  </si>
  <si>
    <t>Nível</t>
  </si>
  <si>
    <t>Nº Hrs. Noturnas</t>
  </si>
  <si>
    <t>Nº Hras Extra</t>
  </si>
  <si>
    <t>Total de Vendas</t>
  </si>
  <si>
    <t>Calculos</t>
  </si>
  <si>
    <t>Ad. Insalubridade</t>
  </si>
  <si>
    <t>Ad. Noturno</t>
  </si>
  <si>
    <t>1,5% de Comissão</t>
  </si>
  <si>
    <t>Ad. Periculosidade</t>
  </si>
  <si>
    <t>Sub.Total</t>
  </si>
  <si>
    <t>1Hr. Trabalhada</t>
  </si>
  <si>
    <t>1Hr. Extra</t>
  </si>
  <si>
    <t>Total Hr. Extra</t>
  </si>
  <si>
    <t>DSR</t>
  </si>
  <si>
    <t>SALÁRIO BRUTO</t>
  </si>
  <si>
    <t>Vale Transp.</t>
  </si>
  <si>
    <t>Contrib. Sindical</t>
  </si>
  <si>
    <t>Valor X</t>
  </si>
  <si>
    <t>Valor Y</t>
  </si>
  <si>
    <t>Soma</t>
  </si>
  <si>
    <t>Sub.</t>
  </si>
  <si>
    <t>Mult.</t>
  </si>
  <si>
    <t>Div.</t>
  </si>
  <si>
    <t>Média</t>
  </si>
  <si>
    <t>7% de X</t>
  </si>
  <si>
    <t>12% de Média</t>
  </si>
  <si>
    <t>X+Soma*Y</t>
  </si>
  <si>
    <t>(X+Soma)/(Y/Média)</t>
  </si>
  <si>
    <t>INSS</t>
  </si>
  <si>
    <t>Sal. Líquido</t>
  </si>
  <si>
    <t>Salário Base</t>
  </si>
  <si>
    <t xml:space="preserve"> FOLHA DE PAGAMENTO - Revisão Geral</t>
  </si>
  <si>
    <t>https://forms.gle/nj4rH4JtsnNKoCB78</t>
  </si>
  <si>
    <t>Internet: Digite o link e responda as perguntas: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</si>
</sst>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44" fontId="2" fillId="0" borderId="0" xfId="1" applyFont="1"/>
    <xf numFmtId="0" fontId="2" fillId="0" borderId="1" xfId="0" applyFont="1" applyFill="1" applyBorder="1"/>
    <xf numFmtId="0" fontId="4" fillId="0" borderId="2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5" fillId="0" borderId="1" xfId="1" applyFont="1" applyBorder="1"/>
    <xf numFmtId="44" fontId="6" fillId="0" borderId="1" xfId="1" applyFont="1" applyBorder="1"/>
    <xf numFmtId="44" fontId="7" fillId="3" borderId="1" xfId="1" applyFont="1" applyFill="1" applyBorder="1"/>
    <xf numFmtId="44" fontId="7" fillId="0" borderId="1" xfId="0" applyNumberFormat="1" applyFont="1" applyBorder="1"/>
    <xf numFmtId="44" fontId="7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44" fontId="5" fillId="0" borderId="0" xfId="1" applyFont="1"/>
    <xf numFmtId="0" fontId="5" fillId="0" borderId="1" xfId="0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0" fontId="8" fillId="0" borderId="0" xfId="2"/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952500</xdr:colOff>
      <xdr:row>22</xdr:row>
      <xdr:rowOff>104775</xdr:rowOff>
    </xdr:from>
    <xdr:to>
      <xdr:col>19</xdr:col>
      <xdr:colOff>838200</xdr:colOff>
      <xdr:row>26</xdr:row>
      <xdr:rowOff>85725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5000625"/>
          <a:ext cx="32004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63499</xdr:colOff>
      <xdr:row>12</xdr:row>
      <xdr:rowOff>165100</xdr:rowOff>
    </xdr:from>
    <xdr:to>
      <xdr:col>15</xdr:col>
      <xdr:colOff>825499</xdr:colOff>
      <xdr:row>30</xdr:row>
      <xdr:rowOff>12263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" y="3006725"/>
          <a:ext cx="12176125" cy="349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nj4rH4JtsnNKoCB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showGridLines="0" tabSelected="1" topLeftCell="C1" zoomScale="85" zoomScaleNormal="85" workbookViewId="0">
      <selection activeCell="M32" sqref="M32:S32"/>
    </sheetView>
  </sheetViews>
  <sheetFormatPr defaultColWidth="9.1796875" defaultRowHeight="14.5" x14ac:dyDescent="0.35"/>
  <cols>
    <col min="1" max="1" width="5.81640625" style="4" customWidth="1"/>
    <col min="2" max="2" width="12.54296875" style="4" customWidth="1"/>
    <col min="3" max="3" width="6.453125" style="4" customWidth="1"/>
    <col min="4" max="4" width="7" style="4" customWidth="1"/>
    <col min="5" max="5" width="6.26953125" style="4" customWidth="1"/>
    <col min="6" max="7" width="9.26953125" style="4" bestFit="1" customWidth="1"/>
    <col min="8" max="8" width="13.54296875" style="5" customWidth="1"/>
    <col min="9" max="9" width="3.7265625" style="4" customWidth="1"/>
    <col min="10" max="10" width="13.54296875" style="4" bestFit="1" customWidth="1"/>
    <col min="11" max="11" width="19.7265625" style="4" customWidth="1"/>
    <col min="12" max="13" width="19.54296875" style="4" customWidth="1"/>
    <col min="14" max="14" width="13.54296875" style="4" customWidth="1"/>
    <col min="15" max="15" width="11.1796875" style="4" customWidth="1"/>
    <col min="16" max="16" width="14.54296875" style="4" customWidth="1"/>
    <col min="17" max="17" width="11.453125" style="4" bestFit="1" customWidth="1"/>
    <col min="18" max="18" width="13.54296875" style="4" customWidth="1"/>
    <col min="19" max="19" width="10.1796875" style="4" customWidth="1"/>
    <col min="20" max="20" width="13" style="4" customWidth="1"/>
    <col min="21" max="21" width="10.54296875" style="4" customWidth="1"/>
    <col min="22" max="22" width="10.453125" style="4" bestFit="1" customWidth="1"/>
    <col min="23" max="23" width="9.1796875" style="4"/>
    <col min="24" max="24" width="16.1796875" style="4" customWidth="1"/>
    <col min="25" max="16384" width="9.1796875" style="4"/>
  </cols>
  <sheetData>
    <row r="1" spans="1:25" ht="15" customHeight="1" x14ac:dyDescent="0.35">
      <c r="A1" s="26" t="s">
        <v>53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7"/>
      <c r="V1" s="7"/>
      <c r="W1" s="7"/>
      <c r="X1" s="7"/>
    </row>
    <row r="2" spans="1:25" ht="15" customHeight="1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10"/>
      <c r="V2" s="10"/>
      <c r="W2" s="10"/>
      <c r="X2" s="10"/>
    </row>
    <row r="3" spans="1:25" s="1" customFormat="1" ht="46.5" x14ac:dyDescent="0.35">
      <c r="A3" s="21" t="s">
        <v>0</v>
      </c>
      <c r="B3" s="21" t="s">
        <v>10</v>
      </c>
      <c r="C3" s="21" t="s">
        <v>20</v>
      </c>
      <c r="D3" s="21" t="s">
        <v>21</v>
      </c>
      <c r="E3" s="21" t="s">
        <v>22</v>
      </c>
      <c r="F3" s="21" t="s">
        <v>23</v>
      </c>
      <c r="G3" s="21" t="s">
        <v>24</v>
      </c>
      <c r="H3" s="22" t="s">
        <v>25</v>
      </c>
      <c r="I3" s="25" t="s">
        <v>26</v>
      </c>
      <c r="J3" s="21" t="s">
        <v>52</v>
      </c>
      <c r="K3" s="21" t="s">
        <v>27</v>
      </c>
      <c r="L3" s="21" t="s">
        <v>30</v>
      </c>
      <c r="M3" s="21" t="s">
        <v>28</v>
      </c>
      <c r="N3" s="21" t="s">
        <v>29</v>
      </c>
      <c r="O3" s="21" t="s">
        <v>31</v>
      </c>
      <c r="P3" s="21" t="s">
        <v>32</v>
      </c>
      <c r="Q3" s="21" t="s">
        <v>33</v>
      </c>
      <c r="R3" s="21" t="s">
        <v>34</v>
      </c>
      <c r="S3" s="21" t="s">
        <v>35</v>
      </c>
      <c r="T3" s="21" t="s">
        <v>36</v>
      </c>
      <c r="U3" s="10"/>
      <c r="V3" s="10"/>
      <c r="W3" s="10"/>
      <c r="X3" s="10"/>
    </row>
    <row r="4" spans="1:25" ht="15.5" x14ac:dyDescent="0.35">
      <c r="A4" s="11" t="s">
        <v>1</v>
      </c>
      <c r="B4" s="11" t="s">
        <v>11</v>
      </c>
      <c r="C4" s="12">
        <v>1.5</v>
      </c>
      <c r="D4" s="13">
        <v>1</v>
      </c>
      <c r="E4" s="13">
        <v>2</v>
      </c>
      <c r="F4" s="13">
        <v>7</v>
      </c>
      <c r="G4" s="13">
        <v>22</v>
      </c>
      <c r="H4" s="14">
        <v>3457.58</v>
      </c>
      <c r="I4" s="25"/>
      <c r="J4" s="15"/>
      <c r="K4" s="15"/>
      <c r="L4" s="16">
        <f>J4*30%</f>
        <v>0</v>
      </c>
      <c r="M4" s="16">
        <f>J4/220*20%*F4</f>
        <v>0</v>
      </c>
      <c r="N4" s="17">
        <f>H4*1.5%</f>
        <v>51.863699999999994</v>
      </c>
      <c r="O4" s="17">
        <f>J4+L4+M4+N4</f>
        <v>51.863699999999994</v>
      </c>
      <c r="P4" s="17">
        <f>O4/220</f>
        <v>0.23574409090909088</v>
      </c>
      <c r="Q4" s="17">
        <f>P4*1.5</f>
        <v>0.35361613636363631</v>
      </c>
      <c r="R4" s="18">
        <f>Q4*G4</f>
        <v>7.7795549999999984</v>
      </c>
      <c r="S4" s="18">
        <f>R4/26*4</f>
        <v>1.1968546153846151</v>
      </c>
      <c r="T4" s="18">
        <f>O4+R4+S4</f>
        <v>60.840109615384613</v>
      </c>
    </row>
    <row r="5" spans="1:25" ht="15.5" x14ac:dyDescent="0.35">
      <c r="A5" s="11" t="s">
        <v>2</v>
      </c>
      <c r="B5" s="11" t="s">
        <v>12</v>
      </c>
      <c r="C5" s="12">
        <v>1.9</v>
      </c>
      <c r="D5" s="13">
        <v>0</v>
      </c>
      <c r="E5" s="13">
        <v>1</v>
      </c>
      <c r="F5" s="13">
        <v>9</v>
      </c>
      <c r="G5" s="13">
        <v>17</v>
      </c>
      <c r="H5" s="14">
        <v>2875</v>
      </c>
      <c r="I5" s="25"/>
      <c r="J5" s="15"/>
      <c r="K5" s="15"/>
      <c r="L5" s="16">
        <f t="shared" ref="L5:L12" si="0">J5*30%</f>
        <v>0</v>
      </c>
      <c r="M5" s="16">
        <f t="shared" ref="M5:M12" si="1">J5/220*20%*F5</f>
        <v>0</v>
      </c>
      <c r="N5" s="17">
        <f t="shared" ref="N5:N12" si="2">H5*1.5%</f>
        <v>43.125</v>
      </c>
      <c r="O5" s="17">
        <f t="shared" ref="O5:O12" si="3">J5+L5+M5+N5</f>
        <v>43.125</v>
      </c>
      <c r="P5" s="17">
        <f t="shared" ref="P5:P12" si="4">O5/220</f>
        <v>0.19602272727272727</v>
      </c>
      <c r="Q5" s="17">
        <f t="shared" ref="Q5:Q12" si="5">P5*1.5</f>
        <v>0.29403409090909088</v>
      </c>
      <c r="R5" s="18">
        <f t="shared" ref="R5:R12" si="6">Q5*G5</f>
        <v>4.998579545454545</v>
      </c>
      <c r="S5" s="18">
        <f t="shared" ref="S5:S12" si="7">R5/26*4</f>
        <v>0.7690122377622377</v>
      </c>
      <c r="T5" s="18">
        <f t="shared" ref="T5:T12" si="8">O5+R5+S5</f>
        <v>48.892591783216787</v>
      </c>
    </row>
    <row r="6" spans="1:25" ht="15.5" x14ac:dyDescent="0.35">
      <c r="A6" s="11" t="s">
        <v>3</v>
      </c>
      <c r="B6" s="11" t="s">
        <v>13</v>
      </c>
      <c r="C6" s="12">
        <v>2.2000000000000002</v>
      </c>
      <c r="D6" s="13">
        <v>3</v>
      </c>
      <c r="E6" s="13">
        <v>1</v>
      </c>
      <c r="F6" s="13">
        <v>2</v>
      </c>
      <c r="G6" s="13">
        <v>15</v>
      </c>
      <c r="H6" s="14">
        <v>5224.25</v>
      </c>
      <c r="I6" s="25"/>
      <c r="J6" s="15"/>
      <c r="K6" s="15"/>
      <c r="L6" s="16">
        <f t="shared" si="0"/>
        <v>0</v>
      </c>
      <c r="M6" s="16">
        <f t="shared" si="1"/>
        <v>0</v>
      </c>
      <c r="N6" s="17">
        <f t="shared" si="2"/>
        <v>78.363749999999996</v>
      </c>
      <c r="O6" s="17">
        <f t="shared" si="3"/>
        <v>78.363749999999996</v>
      </c>
      <c r="P6" s="17">
        <f t="shared" si="4"/>
        <v>0.35619886363636361</v>
      </c>
      <c r="Q6" s="17">
        <f t="shared" si="5"/>
        <v>0.53429829545454544</v>
      </c>
      <c r="R6" s="18">
        <f t="shared" si="6"/>
        <v>8.0144744318181811</v>
      </c>
      <c r="S6" s="18">
        <f t="shared" si="7"/>
        <v>1.2329960664335664</v>
      </c>
      <c r="T6" s="18">
        <f t="shared" si="8"/>
        <v>87.611220498251754</v>
      </c>
    </row>
    <row r="7" spans="1:25" ht="15.5" x14ac:dyDescent="0.35">
      <c r="A7" s="11" t="s">
        <v>4</v>
      </c>
      <c r="B7" s="11" t="s">
        <v>14</v>
      </c>
      <c r="C7" s="12">
        <v>4.3</v>
      </c>
      <c r="D7" s="13">
        <v>2</v>
      </c>
      <c r="E7" s="13">
        <v>0</v>
      </c>
      <c r="F7" s="13">
        <v>0</v>
      </c>
      <c r="G7" s="13">
        <v>29</v>
      </c>
      <c r="H7" s="14">
        <v>1944.5</v>
      </c>
      <c r="I7" s="25"/>
      <c r="J7" s="15"/>
      <c r="K7" s="15"/>
      <c r="L7" s="16">
        <f t="shared" si="0"/>
        <v>0</v>
      </c>
      <c r="M7" s="16">
        <f t="shared" si="1"/>
        <v>0</v>
      </c>
      <c r="N7" s="17">
        <f t="shared" si="2"/>
        <v>29.1675</v>
      </c>
      <c r="O7" s="17">
        <f t="shared" si="3"/>
        <v>29.1675</v>
      </c>
      <c r="P7" s="17">
        <f t="shared" si="4"/>
        <v>0.13257954545454545</v>
      </c>
      <c r="Q7" s="17">
        <f t="shared" si="5"/>
        <v>0.19886931818181819</v>
      </c>
      <c r="R7" s="18">
        <f t="shared" si="6"/>
        <v>5.7672102272727273</v>
      </c>
      <c r="S7" s="18">
        <f t="shared" si="7"/>
        <v>0.88726311188811191</v>
      </c>
      <c r="T7" s="18">
        <f t="shared" si="8"/>
        <v>35.821973339160841</v>
      </c>
    </row>
    <row r="8" spans="1:25" ht="15.5" x14ac:dyDescent="0.35">
      <c r="A8" s="11" t="s">
        <v>5</v>
      </c>
      <c r="B8" s="11" t="s">
        <v>15</v>
      </c>
      <c r="C8" s="12">
        <v>1.1000000000000001</v>
      </c>
      <c r="D8" s="13">
        <v>0</v>
      </c>
      <c r="E8" s="13">
        <v>3</v>
      </c>
      <c r="F8" s="13">
        <v>8</v>
      </c>
      <c r="G8" s="13">
        <v>12</v>
      </c>
      <c r="H8" s="14">
        <v>2450.0500000000002</v>
      </c>
      <c r="I8" s="25"/>
      <c r="J8" s="15"/>
      <c r="K8" s="15"/>
      <c r="L8" s="16">
        <f t="shared" si="0"/>
        <v>0</v>
      </c>
      <c r="M8" s="16">
        <f t="shared" si="1"/>
        <v>0</v>
      </c>
      <c r="N8" s="17">
        <f t="shared" si="2"/>
        <v>36.750750000000004</v>
      </c>
      <c r="O8" s="17">
        <f>J8+K8+M8+N8</f>
        <v>36.750750000000004</v>
      </c>
      <c r="P8" s="17">
        <f t="shared" si="4"/>
        <v>0.16704886363636365</v>
      </c>
      <c r="Q8" s="17">
        <f t="shared" si="5"/>
        <v>0.25057329545454549</v>
      </c>
      <c r="R8" s="18">
        <f t="shared" si="6"/>
        <v>3.0068795454545461</v>
      </c>
      <c r="S8" s="18">
        <f t="shared" si="7"/>
        <v>0.46259685314685323</v>
      </c>
      <c r="T8" s="18">
        <f t="shared" si="8"/>
        <v>40.220226398601405</v>
      </c>
    </row>
    <row r="9" spans="1:25" ht="15.5" x14ac:dyDescent="0.35">
      <c r="A9" s="11" t="s">
        <v>6</v>
      </c>
      <c r="B9" s="11" t="s">
        <v>16</v>
      </c>
      <c r="C9" s="12">
        <v>0.88</v>
      </c>
      <c r="D9" s="13">
        <v>1</v>
      </c>
      <c r="E9" s="13">
        <v>1</v>
      </c>
      <c r="F9" s="13">
        <v>11</v>
      </c>
      <c r="G9" s="13">
        <v>24</v>
      </c>
      <c r="H9" s="14">
        <v>1547.55</v>
      </c>
      <c r="I9" s="25"/>
      <c r="J9" s="15"/>
      <c r="K9" s="15"/>
      <c r="L9" s="16">
        <f t="shared" si="0"/>
        <v>0</v>
      </c>
      <c r="M9" s="16">
        <f t="shared" si="1"/>
        <v>0</v>
      </c>
      <c r="N9" s="17">
        <f t="shared" si="2"/>
        <v>23.213249999999999</v>
      </c>
      <c r="O9" s="17">
        <f t="shared" si="3"/>
        <v>23.213249999999999</v>
      </c>
      <c r="P9" s="17">
        <f t="shared" si="4"/>
        <v>0.10551477272727272</v>
      </c>
      <c r="Q9" s="17">
        <f t="shared" si="5"/>
        <v>0.15827215909090908</v>
      </c>
      <c r="R9" s="18">
        <f t="shared" si="6"/>
        <v>3.798531818181818</v>
      </c>
      <c r="S9" s="18">
        <f t="shared" si="7"/>
        <v>0.58438951048951049</v>
      </c>
      <c r="T9" s="18">
        <f t="shared" si="8"/>
        <v>27.596171328671328</v>
      </c>
    </row>
    <row r="10" spans="1:25" ht="15.5" x14ac:dyDescent="0.35">
      <c r="A10" s="11" t="s">
        <v>7</v>
      </c>
      <c r="B10" s="11" t="s">
        <v>17</v>
      </c>
      <c r="C10" s="12">
        <v>1</v>
      </c>
      <c r="D10" s="13">
        <v>1</v>
      </c>
      <c r="E10" s="13">
        <v>3</v>
      </c>
      <c r="F10" s="13">
        <v>0</v>
      </c>
      <c r="G10" s="13">
        <v>18</v>
      </c>
      <c r="H10" s="14">
        <v>3228</v>
      </c>
      <c r="I10" s="25"/>
      <c r="J10" s="15"/>
      <c r="K10" s="15"/>
      <c r="L10" s="16">
        <f t="shared" si="0"/>
        <v>0</v>
      </c>
      <c r="M10" s="16">
        <f t="shared" si="1"/>
        <v>0</v>
      </c>
      <c r="N10" s="17">
        <f t="shared" si="2"/>
        <v>48.42</v>
      </c>
      <c r="O10" s="17">
        <f>J10+K10+M10+N10</f>
        <v>48.42</v>
      </c>
      <c r="P10" s="17">
        <f t="shared" si="4"/>
        <v>0.22009090909090909</v>
      </c>
      <c r="Q10" s="17">
        <f t="shared" si="5"/>
        <v>0.33013636363636362</v>
      </c>
      <c r="R10" s="18">
        <f t="shared" si="6"/>
        <v>5.9424545454545452</v>
      </c>
      <c r="S10" s="18">
        <f t="shared" si="7"/>
        <v>0.91422377622377615</v>
      </c>
      <c r="T10" s="18">
        <f>O10+R10+S10</f>
        <v>55.276678321678325</v>
      </c>
    </row>
    <row r="11" spans="1:25" ht="15.5" x14ac:dyDescent="0.35">
      <c r="A11" s="11" t="s">
        <v>8</v>
      </c>
      <c r="B11" s="11" t="s">
        <v>18</v>
      </c>
      <c r="C11" s="12">
        <v>3.2</v>
      </c>
      <c r="D11" s="13">
        <v>2</v>
      </c>
      <c r="E11" s="13">
        <v>2</v>
      </c>
      <c r="F11" s="13">
        <v>2</v>
      </c>
      <c r="G11" s="13">
        <v>4</v>
      </c>
      <c r="H11" s="14">
        <v>4054.9</v>
      </c>
      <c r="I11" s="25"/>
      <c r="J11" s="15"/>
      <c r="K11" s="15"/>
      <c r="L11" s="16">
        <f t="shared" si="0"/>
        <v>0</v>
      </c>
      <c r="M11" s="16">
        <f t="shared" si="1"/>
        <v>0</v>
      </c>
      <c r="N11" s="17">
        <f t="shared" si="2"/>
        <v>60.823499999999996</v>
      </c>
      <c r="O11" s="17">
        <f t="shared" si="3"/>
        <v>60.823499999999996</v>
      </c>
      <c r="P11" s="17">
        <f t="shared" si="4"/>
        <v>0.27647045454545455</v>
      </c>
      <c r="Q11" s="17">
        <f t="shared" si="5"/>
        <v>0.41470568181818179</v>
      </c>
      <c r="R11" s="18">
        <f t="shared" si="6"/>
        <v>1.6588227272727272</v>
      </c>
      <c r="S11" s="18">
        <f t="shared" si="7"/>
        <v>0.2552034965034965</v>
      </c>
      <c r="T11" s="18">
        <f t="shared" si="8"/>
        <v>62.737526223776221</v>
      </c>
    </row>
    <row r="12" spans="1:25" ht="15.5" x14ac:dyDescent="0.35">
      <c r="A12" s="11" t="s">
        <v>9</v>
      </c>
      <c r="B12" s="11" t="s">
        <v>19</v>
      </c>
      <c r="C12" s="12">
        <v>1.8</v>
      </c>
      <c r="D12" s="13">
        <v>4</v>
      </c>
      <c r="E12" s="13">
        <v>2</v>
      </c>
      <c r="F12" s="13">
        <v>1</v>
      </c>
      <c r="G12" s="13">
        <v>27</v>
      </c>
      <c r="H12" s="14">
        <v>2750.35</v>
      </c>
      <c r="I12" s="25"/>
      <c r="J12" s="15"/>
      <c r="K12" s="15"/>
      <c r="L12" s="16">
        <f t="shared" si="0"/>
        <v>0</v>
      </c>
      <c r="M12" s="16">
        <f t="shared" si="1"/>
        <v>0</v>
      </c>
      <c r="N12" s="17">
        <f t="shared" si="2"/>
        <v>41.255249999999997</v>
      </c>
      <c r="O12" s="17">
        <f t="shared" si="3"/>
        <v>41.255249999999997</v>
      </c>
      <c r="P12" s="17">
        <f t="shared" si="4"/>
        <v>0.18752386363636361</v>
      </c>
      <c r="Q12" s="17">
        <f t="shared" si="5"/>
        <v>0.28128579545454541</v>
      </c>
      <c r="R12" s="18">
        <f t="shared" si="6"/>
        <v>7.5947164772727263</v>
      </c>
      <c r="S12" s="18">
        <f t="shared" si="7"/>
        <v>1.1684179195804194</v>
      </c>
      <c r="T12" s="18">
        <f t="shared" si="8"/>
        <v>50.018384396853143</v>
      </c>
    </row>
    <row r="13" spans="1:25" ht="31" x14ac:dyDescent="0.35">
      <c r="A13" s="19"/>
      <c r="B13" s="19"/>
      <c r="C13" s="19"/>
      <c r="D13" s="19"/>
      <c r="E13" s="19"/>
      <c r="F13" s="19"/>
      <c r="G13" s="19"/>
      <c r="H13" s="20"/>
      <c r="I13" s="19"/>
      <c r="J13" s="19"/>
      <c r="K13" s="19"/>
      <c r="L13" s="19"/>
      <c r="M13" s="19"/>
      <c r="N13" s="19"/>
      <c r="O13" s="19"/>
      <c r="P13" s="19"/>
      <c r="Q13" s="21" t="s">
        <v>37</v>
      </c>
      <c r="R13" s="21" t="s">
        <v>38</v>
      </c>
      <c r="S13" s="21" t="s">
        <v>50</v>
      </c>
      <c r="T13" s="21" t="s">
        <v>51</v>
      </c>
    </row>
    <row r="14" spans="1:25" ht="15" customHeight="1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8">
        <f>J4*6%</f>
        <v>0</v>
      </c>
      <c r="R14" s="18">
        <f t="shared" ref="R14:R22" si="9">T4/30</f>
        <v>2.0280036538461537</v>
      </c>
      <c r="S14" s="18"/>
      <c r="T14" s="18"/>
      <c r="U14" s="10"/>
      <c r="V14" s="10"/>
      <c r="W14" s="10"/>
      <c r="X14" s="10"/>
      <c r="Y14" s="8"/>
    </row>
    <row r="15" spans="1:25" ht="15" customHeigh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8">
        <f>J5*6%</f>
        <v>0</v>
      </c>
      <c r="R15" s="18">
        <f t="shared" si="9"/>
        <v>1.6297530594405596</v>
      </c>
      <c r="S15" s="18"/>
      <c r="T15" s="18">
        <v>2000</v>
      </c>
      <c r="U15" s="10"/>
      <c r="V15" s="10"/>
      <c r="W15" s="10"/>
      <c r="X15" s="10"/>
      <c r="Y15" s="8"/>
    </row>
    <row r="16" spans="1:25" ht="15" customHeight="1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8">
        <f>J6*6%</f>
        <v>0</v>
      </c>
      <c r="R16" s="18">
        <f t="shared" si="9"/>
        <v>2.9203740166083918</v>
      </c>
      <c r="S16" s="18"/>
      <c r="T16" s="18">
        <v>2000</v>
      </c>
      <c r="U16" s="10"/>
      <c r="V16" s="10"/>
      <c r="W16" s="10"/>
      <c r="X16" s="10"/>
      <c r="Y16" s="8"/>
    </row>
    <row r="17" spans="1:25" s="1" customFormat="1" ht="15" customHeight="1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8">
        <v>176.8</v>
      </c>
      <c r="R17" s="18">
        <f t="shared" si="9"/>
        <v>1.1940657779720281</v>
      </c>
      <c r="S17" s="18"/>
      <c r="T17" s="18">
        <v>1000</v>
      </c>
      <c r="U17" s="10"/>
      <c r="V17" s="10"/>
      <c r="W17" s="10"/>
      <c r="X17" s="10"/>
      <c r="Y17" s="9"/>
    </row>
    <row r="18" spans="1:25" ht="15" customHeigh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8">
        <f>J8*6%</f>
        <v>0</v>
      </c>
      <c r="R18" s="18">
        <f t="shared" si="9"/>
        <v>1.3406742132867135</v>
      </c>
      <c r="S18" s="18"/>
      <c r="T18" s="18">
        <f>80*3</f>
        <v>240</v>
      </c>
      <c r="U18" s="10"/>
      <c r="V18" s="10"/>
      <c r="W18" s="10"/>
      <c r="X18" s="10"/>
      <c r="Y18" s="8"/>
    </row>
    <row r="19" spans="1:25" ht="15" customHeigh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8">
        <f>J9*6%</f>
        <v>0</v>
      </c>
      <c r="R19" s="18">
        <f t="shared" si="9"/>
        <v>0.91987237762237761</v>
      </c>
      <c r="S19" s="18"/>
      <c r="T19" s="18">
        <v>1000</v>
      </c>
      <c r="U19" s="10"/>
      <c r="V19" s="10"/>
      <c r="W19" s="10"/>
      <c r="X19" s="10"/>
      <c r="Y19" s="8"/>
    </row>
    <row r="20" spans="1:25" ht="15" customHeight="1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8">
        <f>J10*6%</f>
        <v>0</v>
      </c>
      <c r="R20" s="18">
        <f t="shared" si="9"/>
        <v>1.8425559440559443</v>
      </c>
      <c r="S20" s="18"/>
      <c r="T20" s="18">
        <f>SUM(T15:T19)</f>
        <v>6240</v>
      </c>
      <c r="U20" s="10"/>
      <c r="V20" s="10"/>
      <c r="W20" s="10"/>
      <c r="X20" s="10"/>
      <c r="Y20" s="8"/>
    </row>
    <row r="21" spans="1:25" ht="15" customHeigh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8">
        <v>176.8</v>
      </c>
      <c r="R21" s="18">
        <f t="shared" si="9"/>
        <v>2.091250874125874</v>
      </c>
      <c r="S21" s="18"/>
      <c r="T21" s="18"/>
      <c r="U21" s="10"/>
      <c r="V21" s="10"/>
      <c r="W21" s="10"/>
      <c r="X21" s="10"/>
      <c r="Y21" s="8"/>
    </row>
    <row r="22" spans="1:25" ht="15" customHeight="1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8">
        <f>J12*6%</f>
        <v>0</v>
      </c>
      <c r="R22" s="18">
        <f t="shared" si="9"/>
        <v>1.6672794798951047</v>
      </c>
      <c r="S22" s="18"/>
      <c r="T22" s="18">
        <v>30</v>
      </c>
      <c r="U22" s="10"/>
      <c r="V22" s="10"/>
      <c r="W22" s="10"/>
      <c r="X22" s="10"/>
      <c r="Y22" s="8"/>
    </row>
    <row r="23" spans="1:25" ht="15" customHeight="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8"/>
    </row>
    <row r="24" spans="1:25" ht="15" customHeight="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8"/>
    </row>
    <row r="25" spans="1:25" ht="15" customHeight="1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R25" s="10"/>
      <c r="S25" s="10"/>
      <c r="T25" s="10"/>
      <c r="U25" s="10"/>
      <c r="V25" s="10"/>
      <c r="W25" s="10"/>
      <c r="X25" s="10"/>
      <c r="Y25" s="8"/>
    </row>
    <row r="26" spans="1:25" ht="15.5" x14ac:dyDescent="0.35">
      <c r="Q26" s="10"/>
    </row>
    <row r="31" spans="1:25" ht="14.5" customHeight="1" x14ac:dyDescent="0.35">
      <c r="K31" s="29" t="s">
        <v>55</v>
      </c>
      <c r="L31" s="29"/>
      <c r="M31" s="24"/>
      <c r="N31" s="24"/>
      <c r="O31" s="24"/>
      <c r="P31" s="24"/>
      <c r="Q31" s="24"/>
      <c r="R31" s="24"/>
      <c r="S31" s="24"/>
    </row>
    <row r="32" spans="1:25" ht="18.5" customHeight="1" x14ac:dyDescent="0.35">
      <c r="K32" s="29"/>
      <c r="L32" s="29"/>
      <c r="M32" s="27" t="s">
        <v>54</v>
      </c>
      <c r="N32" s="28"/>
      <c r="O32" s="28"/>
      <c r="P32" s="28"/>
      <c r="Q32" s="28"/>
      <c r="R32" s="28"/>
      <c r="S32" s="28"/>
    </row>
    <row r="33" spans="13:13" x14ac:dyDescent="0.35">
      <c r="M33" s="23"/>
    </row>
  </sheetData>
  <mergeCells count="3">
    <mergeCell ref="I3:I12"/>
    <mergeCell ref="A1:T2"/>
    <mergeCell ref="M32:S32"/>
  </mergeCells>
  <hyperlinks>
    <hyperlink ref="M32" r:id="rId1"/>
  </hyperlink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8" orientation="landscape" r:id="rId2"/>
  <headerFooter>
    <oddHeader>&amp;RCECAPI - Centro de Capacitação Profissional
Exercício Práticao Excel aula 20</oddHeader>
    <oddFooter>&amp;L&amp;"-,Itálico""Faça o melhor que puder. Seja o melhor que puder. O resultado virá na mesma proporção de seu esforço."</oddFooter>
  </headerFooter>
  <colBreaks count="1" manualBreakCount="1">
    <brk id="20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H1" zoomScale="250" zoomScaleNormal="250" workbookViewId="0">
      <selection activeCell="K6" sqref="K6"/>
    </sheetView>
  </sheetViews>
  <sheetFormatPr defaultColWidth="9.1796875" defaultRowHeight="14.5" x14ac:dyDescent="0.35"/>
  <cols>
    <col min="1" max="2" width="8.1796875" style="4" customWidth="1"/>
    <col min="3" max="7" width="6.54296875" style="4" customWidth="1"/>
    <col min="8" max="8" width="9.1796875" style="4"/>
    <col min="9" max="9" width="15.1796875" style="4" customWidth="1"/>
    <col min="10" max="10" width="11.26953125" style="4" customWidth="1"/>
    <col min="11" max="11" width="19.7265625" style="4" bestFit="1" customWidth="1"/>
    <col min="12" max="16384" width="9.1796875" style="4"/>
  </cols>
  <sheetData>
    <row r="1" spans="1:12" x14ac:dyDescent="0.3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/>
    </row>
    <row r="2" spans="1:12" x14ac:dyDescent="0.35">
      <c r="A2" s="3">
        <v>100</v>
      </c>
      <c r="B2" s="3">
        <v>4</v>
      </c>
      <c r="C2" s="2">
        <f>A2+B2</f>
        <v>104</v>
      </c>
      <c r="D2" s="2">
        <f>A2-B2</f>
        <v>96</v>
      </c>
      <c r="E2" s="2">
        <f>A2*B2</f>
        <v>400</v>
      </c>
      <c r="F2" s="2">
        <f>A2/B2</f>
        <v>25</v>
      </c>
      <c r="G2" s="2">
        <f>(A2+B2)/2</f>
        <v>52</v>
      </c>
      <c r="H2" s="2">
        <f>A2*7%</f>
        <v>7.0000000000000009</v>
      </c>
      <c r="I2" s="2">
        <f>G2*12%</f>
        <v>6.24</v>
      </c>
      <c r="J2" s="2">
        <f>A2+C2*B2</f>
        <v>516</v>
      </c>
      <c r="K2" s="2">
        <f>(A2+C2)/(B2/G2)</f>
        <v>2652</v>
      </c>
      <c r="L2" s="2"/>
    </row>
    <row r="3" spans="1:12" x14ac:dyDescent="0.35">
      <c r="A3" s="3">
        <v>37</v>
      </c>
      <c r="B3" s="3">
        <v>3</v>
      </c>
      <c r="C3" s="2">
        <f t="shared" ref="C3:C9" si="0">A3+B3</f>
        <v>40</v>
      </c>
      <c r="D3" s="2">
        <f t="shared" ref="D3:D9" si="1">A3-B3</f>
        <v>34</v>
      </c>
      <c r="E3" s="2">
        <f t="shared" ref="E3:E9" si="2">A3*B3</f>
        <v>111</v>
      </c>
      <c r="F3" s="2">
        <f t="shared" ref="F3:F9" si="3">A3/B3</f>
        <v>12.333333333333334</v>
      </c>
      <c r="G3" s="2">
        <f t="shared" ref="G3:G10" si="4">(A3+B3)/2</f>
        <v>20</v>
      </c>
      <c r="H3" s="2">
        <f t="shared" ref="H3:H10" si="5">A3*7%</f>
        <v>2.5900000000000003</v>
      </c>
      <c r="I3" s="2">
        <f t="shared" ref="I3:I10" si="6">G3*12%</f>
        <v>2.4</v>
      </c>
      <c r="J3" s="2">
        <f t="shared" ref="J3:J10" si="7">A3+C3*B3</f>
        <v>157</v>
      </c>
      <c r="K3" s="2">
        <f t="shared" ref="K3:K10" si="8">(A3+C3)/(B3/G3)</f>
        <v>513.33333333333337</v>
      </c>
      <c r="L3" s="2"/>
    </row>
    <row r="4" spans="1:12" x14ac:dyDescent="0.35">
      <c r="A4" s="3">
        <v>71</v>
      </c>
      <c r="B4" s="3">
        <v>2</v>
      </c>
      <c r="C4" s="2">
        <f t="shared" si="0"/>
        <v>73</v>
      </c>
      <c r="D4" s="2">
        <f t="shared" si="1"/>
        <v>69</v>
      </c>
      <c r="E4" s="2">
        <f t="shared" si="2"/>
        <v>142</v>
      </c>
      <c r="F4" s="2">
        <f t="shared" si="3"/>
        <v>35.5</v>
      </c>
      <c r="G4" s="2">
        <f t="shared" si="4"/>
        <v>36.5</v>
      </c>
      <c r="H4" s="2">
        <f t="shared" si="5"/>
        <v>4.9700000000000006</v>
      </c>
      <c r="I4" s="2">
        <f t="shared" si="6"/>
        <v>4.38</v>
      </c>
      <c r="J4" s="2">
        <f t="shared" si="7"/>
        <v>217</v>
      </c>
      <c r="K4" s="2">
        <f t="shared" si="8"/>
        <v>2628</v>
      </c>
      <c r="L4" s="2"/>
    </row>
    <row r="5" spans="1:12" x14ac:dyDescent="0.35">
      <c r="A5" s="3">
        <v>69</v>
      </c>
      <c r="B5" s="3">
        <v>4</v>
      </c>
      <c r="C5" s="2">
        <f t="shared" si="0"/>
        <v>73</v>
      </c>
      <c r="D5" s="2">
        <f t="shared" si="1"/>
        <v>65</v>
      </c>
      <c r="E5" s="2">
        <f t="shared" si="2"/>
        <v>276</v>
      </c>
      <c r="F5" s="2">
        <f t="shared" si="3"/>
        <v>17.25</v>
      </c>
      <c r="G5" s="2">
        <f t="shared" si="4"/>
        <v>36.5</v>
      </c>
      <c r="H5" s="2">
        <f t="shared" si="5"/>
        <v>4.83</v>
      </c>
      <c r="I5" s="2">
        <f t="shared" si="6"/>
        <v>4.38</v>
      </c>
      <c r="J5" s="2">
        <f t="shared" si="7"/>
        <v>361</v>
      </c>
      <c r="K5" s="2">
        <f t="shared" si="8"/>
        <v>1295.75</v>
      </c>
      <c r="L5" s="2"/>
    </row>
    <row r="6" spans="1:12" x14ac:dyDescent="0.35">
      <c r="A6" s="3">
        <v>40</v>
      </c>
      <c r="B6" s="3">
        <v>3</v>
      </c>
      <c r="C6" s="2">
        <f t="shared" si="0"/>
        <v>43</v>
      </c>
      <c r="D6" s="2">
        <f t="shared" si="1"/>
        <v>37</v>
      </c>
      <c r="E6" s="2">
        <f t="shared" si="2"/>
        <v>120</v>
      </c>
      <c r="F6" s="2">
        <f t="shared" si="3"/>
        <v>13.333333333333334</v>
      </c>
      <c r="G6" s="2">
        <f t="shared" si="4"/>
        <v>21.5</v>
      </c>
      <c r="H6" s="2">
        <f t="shared" si="5"/>
        <v>2.8000000000000003</v>
      </c>
      <c r="I6" s="2">
        <f t="shared" si="6"/>
        <v>2.58</v>
      </c>
      <c r="J6" s="2">
        <f t="shared" si="7"/>
        <v>169</v>
      </c>
      <c r="K6" s="2">
        <f>(A6+C6)/(B6/G6)</f>
        <v>594.83333333333337</v>
      </c>
      <c r="L6" s="2"/>
    </row>
    <row r="7" spans="1:12" x14ac:dyDescent="0.35">
      <c r="A7" s="3">
        <v>88</v>
      </c>
      <c r="B7" s="3">
        <v>2</v>
      </c>
      <c r="C7" s="2">
        <f t="shared" si="0"/>
        <v>90</v>
      </c>
      <c r="D7" s="2">
        <f t="shared" si="1"/>
        <v>86</v>
      </c>
      <c r="E7" s="2">
        <f t="shared" si="2"/>
        <v>176</v>
      </c>
      <c r="F7" s="2">
        <f t="shared" si="3"/>
        <v>44</v>
      </c>
      <c r="G7" s="2">
        <f t="shared" si="4"/>
        <v>45</v>
      </c>
      <c r="H7" s="2">
        <f t="shared" si="5"/>
        <v>6.16</v>
      </c>
      <c r="I7" s="2">
        <f t="shared" si="6"/>
        <v>5.3999999999999995</v>
      </c>
      <c r="J7" s="2">
        <f t="shared" si="7"/>
        <v>268</v>
      </c>
      <c r="K7" s="2">
        <f t="shared" si="8"/>
        <v>4005</v>
      </c>
      <c r="L7" s="2"/>
    </row>
    <row r="8" spans="1:12" x14ac:dyDescent="0.35">
      <c r="A8" s="3">
        <v>96</v>
      </c>
      <c r="B8" s="3">
        <v>4</v>
      </c>
      <c r="C8" s="2">
        <f t="shared" si="0"/>
        <v>100</v>
      </c>
      <c r="D8" s="2">
        <f t="shared" si="1"/>
        <v>92</v>
      </c>
      <c r="E8" s="2">
        <f t="shared" si="2"/>
        <v>384</v>
      </c>
      <c r="F8" s="2">
        <f t="shared" si="3"/>
        <v>24</v>
      </c>
      <c r="G8" s="2">
        <f t="shared" si="4"/>
        <v>50</v>
      </c>
      <c r="H8" s="2">
        <f t="shared" si="5"/>
        <v>6.7200000000000006</v>
      </c>
      <c r="I8" s="2">
        <f t="shared" si="6"/>
        <v>6</v>
      </c>
      <c r="J8" s="2">
        <f t="shared" si="7"/>
        <v>496</v>
      </c>
      <c r="K8" s="2">
        <f t="shared" si="8"/>
        <v>2450</v>
      </c>
      <c r="L8" s="2"/>
    </row>
    <row r="9" spans="1:12" x14ac:dyDescent="0.35">
      <c r="A9" s="3">
        <v>51</v>
      </c>
      <c r="B9" s="3">
        <v>3</v>
      </c>
      <c r="C9" s="2">
        <f t="shared" si="0"/>
        <v>54</v>
      </c>
      <c r="D9" s="2">
        <f t="shared" si="1"/>
        <v>48</v>
      </c>
      <c r="E9" s="2">
        <f t="shared" si="2"/>
        <v>153</v>
      </c>
      <c r="F9" s="2">
        <f t="shared" si="3"/>
        <v>17</v>
      </c>
      <c r="G9" s="2">
        <f t="shared" si="4"/>
        <v>27</v>
      </c>
      <c r="H9" s="2">
        <f t="shared" si="5"/>
        <v>3.5700000000000003</v>
      </c>
      <c r="I9" s="2">
        <f t="shared" si="6"/>
        <v>3.2399999999999998</v>
      </c>
      <c r="J9" s="2">
        <f t="shared" si="7"/>
        <v>213</v>
      </c>
      <c r="K9" s="2">
        <f t="shared" si="8"/>
        <v>945</v>
      </c>
      <c r="L9" s="2"/>
    </row>
    <row r="10" spans="1:12" x14ac:dyDescent="0.35">
      <c r="A10" s="3">
        <v>28</v>
      </c>
      <c r="B10" s="3">
        <v>2</v>
      </c>
      <c r="C10" s="2">
        <f t="shared" ref="C10" si="9">A10+B10</f>
        <v>30</v>
      </c>
      <c r="D10" s="2">
        <f t="shared" ref="D10" si="10">A10-B10</f>
        <v>26</v>
      </c>
      <c r="E10" s="2">
        <f t="shared" ref="E10" si="11">A10*B10</f>
        <v>56</v>
      </c>
      <c r="F10" s="2">
        <f t="shared" ref="F10" si="12">A10/B10</f>
        <v>14</v>
      </c>
      <c r="G10" s="2">
        <f t="shared" si="4"/>
        <v>15</v>
      </c>
      <c r="H10" s="2">
        <f t="shared" si="5"/>
        <v>1.9600000000000002</v>
      </c>
      <c r="I10" s="2">
        <f t="shared" si="6"/>
        <v>1.7999999999999998</v>
      </c>
      <c r="J10" s="2">
        <f t="shared" si="7"/>
        <v>88</v>
      </c>
      <c r="K10" s="2">
        <f t="shared" si="8"/>
        <v>435</v>
      </c>
      <c r="L10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Company>Cecapi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Gleiber</dc:creator>
  <cp:lastModifiedBy>Microsoft</cp:lastModifiedBy>
  <cp:lastPrinted>2021-08-05T16:01:46Z</cp:lastPrinted>
  <dcterms:created xsi:type="dcterms:W3CDTF">2016-06-07T12:30:27Z</dcterms:created>
  <dcterms:modified xsi:type="dcterms:W3CDTF">2021-08-05T16:02:38Z</dcterms:modified>
</cp:coreProperties>
</file>