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DTM\佳奥\"/>
    </mc:Choice>
  </mc:AlternateContent>
  <xr:revisionPtr revIDLastSave="0" documentId="8_{721130C4-03F1-418C-8CA3-24386EC0B9E7}" xr6:coauthVersionLast="47" xr6:coauthVersionMax="47" xr10:uidLastSave="{00000000-0000-0000-0000-000000000000}"/>
  <bookViews>
    <workbookView xWindow="-110" yWindow="-110" windowWidth="19420" windowHeight="10420" xr2:uid="{880E326B-711A-4286-B8CA-3CE55F821A73}"/>
  </bookViews>
  <sheets>
    <sheet name="佳奥项目进度表" sheetId="1" r:id="rId1"/>
  </sheets>
  <definedNames>
    <definedName name="_xlnm._FilterDatabase" localSheetId="0" hidden="1">佳奥项目进度表!$A$6:$CY$38</definedName>
    <definedName name="prevWBS" localSheetId="0">佳奥项目进度表!#REF!</definedName>
    <definedName name="_xlnm.Print_Area" localSheetId="0">佳奥项目进度表!$D$1:$BP$9</definedName>
    <definedName name="_xlnm.Print_Titles" localSheetId="0">佳奥项目进度表!$3:$6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A38" i="1"/>
  <c r="L37" i="1"/>
  <c r="A37" i="1"/>
  <c r="L36" i="1"/>
  <c r="A36" i="1"/>
  <c r="L35" i="1"/>
  <c r="L34" i="1"/>
  <c r="A34" i="1"/>
  <c r="L33" i="1"/>
  <c r="A33" i="1"/>
  <c r="L32" i="1"/>
  <c r="L31" i="1"/>
  <c r="L30" i="1"/>
  <c r="A30" i="1"/>
  <c r="L29" i="1"/>
  <c r="L28" i="1"/>
  <c r="A28" i="1"/>
  <c r="L27" i="1"/>
  <c r="L26" i="1"/>
  <c r="A26" i="1"/>
  <c r="L25" i="1"/>
  <c r="A25" i="1"/>
  <c r="L24" i="1"/>
  <c r="L23" i="1"/>
  <c r="A23" i="1"/>
  <c r="L22" i="1"/>
  <c r="L21" i="1"/>
  <c r="L20" i="1"/>
  <c r="A20" i="1"/>
  <c r="L19" i="1"/>
  <c r="L18" i="1"/>
  <c r="A18" i="1"/>
  <c r="L17" i="1"/>
  <c r="L16" i="1"/>
  <c r="A16" i="1"/>
  <c r="L15" i="1"/>
  <c r="A15" i="1"/>
  <c r="L14" i="1"/>
  <c r="A14" i="1"/>
  <c r="L13" i="1"/>
  <c r="A13" i="1"/>
  <c r="L12" i="1"/>
  <c r="A12" i="1"/>
  <c r="L11" i="1"/>
  <c r="A11" i="1"/>
  <c r="L10" i="1"/>
  <c r="A10" i="1"/>
  <c r="L9" i="1"/>
  <c r="A9" i="1"/>
  <c r="L8" i="1"/>
  <c r="A8" i="1"/>
  <c r="L7" i="1"/>
  <c r="L4" i="1" s="1"/>
  <c r="A7" i="1"/>
  <c r="M5" i="1"/>
  <c r="M6" i="1" s="1"/>
  <c r="G3" i="1"/>
  <c r="M3" i="1" l="1"/>
  <c r="N5" i="1"/>
  <c r="M4" i="1"/>
  <c r="O5" i="1" l="1"/>
  <c r="N6" i="1"/>
  <c r="P5" i="1" l="1"/>
  <c r="O6" i="1"/>
  <c r="P6" i="1" l="1"/>
  <c r="Q5" i="1"/>
  <c r="R5" i="1" l="1"/>
  <c r="Q6" i="1"/>
  <c r="S5" i="1" l="1"/>
  <c r="R6" i="1"/>
  <c r="S6" i="1" l="1"/>
  <c r="T5" i="1"/>
  <c r="U5" i="1" l="1"/>
  <c r="T6" i="1"/>
  <c r="T3" i="1"/>
  <c r="T4" i="1"/>
  <c r="U6" i="1" l="1"/>
  <c r="V5" i="1"/>
  <c r="W5" i="1" l="1"/>
  <c r="V6" i="1"/>
  <c r="X5" i="1" l="1"/>
  <c r="W6" i="1"/>
  <c r="X6" i="1" l="1"/>
  <c r="Y5" i="1"/>
  <c r="Y6" i="1" l="1"/>
  <c r="Z5" i="1"/>
  <c r="Z6" i="1" l="1"/>
  <c r="AA5" i="1"/>
  <c r="AB5" i="1" l="1"/>
  <c r="AA3" i="1"/>
  <c r="AA6" i="1"/>
  <c r="AA4" i="1"/>
  <c r="AB6" i="1" l="1"/>
  <c r="AC5" i="1"/>
  <c r="AC6" i="1" l="1"/>
  <c r="AD5" i="1"/>
  <c r="AE5" i="1" l="1"/>
  <c r="AD6" i="1"/>
  <c r="AF5" i="1" l="1"/>
  <c r="AE6" i="1"/>
  <c r="AF6" i="1" l="1"/>
  <c r="AG5" i="1"/>
  <c r="AG6" i="1" l="1"/>
  <c r="AH5" i="1"/>
  <c r="AH3" i="1" l="1"/>
  <c r="AI5" i="1"/>
  <c r="AH4" i="1"/>
  <c r="AH6" i="1"/>
  <c r="AJ5" i="1" l="1"/>
  <c r="AI6" i="1"/>
  <c r="AJ6" i="1" l="1"/>
  <c r="AK5" i="1"/>
  <c r="AK6" i="1" l="1"/>
  <c r="AL5" i="1"/>
  <c r="AM5" i="1" l="1"/>
  <c r="AL6" i="1"/>
  <c r="AN5" i="1" l="1"/>
  <c r="AM6" i="1"/>
  <c r="AN6" i="1" l="1"/>
  <c r="AO5" i="1"/>
  <c r="AO3" i="1" l="1"/>
  <c r="AO6" i="1"/>
  <c r="AO4" i="1"/>
  <c r="AP5" i="1"/>
  <c r="AP6" i="1" l="1"/>
  <c r="AQ5" i="1"/>
  <c r="AQ6" i="1" l="1"/>
  <c r="AR5" i="1"/>
  <c r="AR6" i="1" l="1"/>
  <c r="AS5" i="1"/>
  <c r="AS6" i="1" l="1"/>
  <c r="AT5" i="1"/>
  <c r="AU5" i="1" l="1"/>
  <c r="AT6" i="1"/>
  <c r="AV5" i="1" l="1"/>
  <c r="AU6" i="1"/>
  <c r="AV3" i="1" l="1"/>
  <c r="AV4" i="1"/>
  <c r="AV6" i="1"/>
  <c r="AW5" i="1"/>
  <c r="AW6" i="1" l="1"/>
  <c r="AX5" i="1"/>
  <c r="AX6" i="1" l="1"/>
  <c r="AY5" i="1"/>
  <c r="AY6" i="1" l="1"/>
  <c r="AZ5" i="1"/>
  <c r="BA5" i="1" l="1"/>
  <c r="AZ6" i="1"/>
  <c r="BA6" i="1" l="1"/>
  <c r="BB5" i="1"/>
  <c r="BC5" i="1" l="1"/>
  <c r="BB6" i="1"/>
  <c r="BD5" i="1" l="1"/>
  <c r="BC3" i="1"/>
  <c r="BC4" i="1"/>
  <c r="BC6" i="1"/>
  <c r="BD6" i="1" l="1"/>
  <c r="BE5" i="1"/>
  <c r="BF5" i="1" l="1"/>
  <c r="BE6" i="1"/>
  <c r="BF6" i="1" l="1"/>
  <c r="BG5" i="1"/>
  <c r="BG6" i="1" l="1"/>
  <c r="BH5" i="1"/>
  <c r="BH6" i="1" l="1"/>
  <c r="BI5" i="1"/>
  <c r="BI6" i="1" l="1"/>
  <c r="BJ5" i="1"/>
  <c r="BK5" i="1" l="1"/>
  <c r="BJ4" i="1"/>
  <c r="BJ6" i="1"/>
  <c r="BJ3" i="1"/>
  <c r="BL5" i="1" l="1"/>
  <c r="BK6" i="1"/>
  <c r="BL6" i="1" l="1"/>
  <c r="BM5" i="1"/>
  <c r="BM6" i="1" l="1"/>
  <c r="BN5" i="1"/>
  <c r="BN6" i="1" l="1"/>
  <c r="BO5" i="1"/>
  <c r="BO6" i="1" l="1"/>
  <c r="BP5" i="1"/>
  <c r="BP6" i="1" l="1"/>
  <c r="BQ5" i="1"/>
  <c r="BQ6" i="1" l="1"/>
  <c r="BQ4" i="1"/>
  <c r="BR5" i="1"/>
  <c r="BQ3" i="1"/>
  <c r="BS5" i="1" l="1"/>
  <c r="BR6" i="1"/>
  <c r="BT5" i="1" l="1"/>
  <c r="BS6" i="1"/>
  <c r="BT6" i="1" l="1"/>
  <c r="BU5" i="1"/>
  <c r="BU6" i="1" l="1"/>
  <c r="BV5" i="1"/>
  <c r="BW5" i="1" l="1"/>
  <c r="BV6" i="1"/>
  <c r="BX5" i="1" l="1"/>
  <c r="BW6" i="1"/>
  <c r="BX6" i="1" l="1"/>
  <c r="BX3" i="1"/>
  <c r="BY5" i="1"/>
  <c r="BX4" i="1"/>
  <c r="BY6" i="1" l="1"/>
  <c r="BZ5" i="1"/>
  <c r="CA5" i="1" l="1"/>
  <c r="BZ6" i="1"/>
  <c r="CB5" i="1" l="1"/>
  <c r="CA6" i="1"/>
  <c r="CB6" i="1" l="1"/>
  <c r="CC5" i="1"/>
  <c r="CC6" i="1" l="1"/>
  <c r="CD5" i="1"/>
  <c r="CD6" i="1" l="1"/>
  <c r="CE5" i="1"/>
  <c r="CF5" i="1" l="1"/>
  <c r="CE3" i="1"/>
  <c r="CE6" i="1"/>
  <c r="CE4" i="1"/>
  <c r="CF6" i="1" l="1"/>
  <c r="CG5" i="1"/>
  <c r="CG6" i="1" l="1"/>
  <c r="CH5" i="1"/>
  <c r="CI5" i="1" l="1"/>
  <c r="CH6" i="1"/>
  <c r="CJ5" i="1" l="1"/>
  <c r="CI6" i="1"/>
  <c r="CJ6" i="1" l="1"/>
  <c r="CK5" i="1"/>
  <c r="CL5" i="1" l="1"/>
  <c r="CK6" i="1"/>
  <c r="CL6" i="1" l="1"/>
  <c r="CM5" i="1"/>
  <c r="CL4" i="1"/>
  <c r="CL3" i="1"/>
  <c r="CM6" i="1" l="1"/>
  <c r="CN5" i="1"/>
  <c r="CN6" i="1" l="1"/>
  <c r="CO5" i="1"/>
  <c r="CO6" i="1" l="1"/>
  <c r="CP5" i="1"/>
  <c r="CQ5" i="1" l="1"/>
  <c r="CP6" i="1"/>
  <c r="CR5" i="1" l="1"/>
  <c r="CQ6" i="1"/>
  <c r="CR6" i="1" l="1"/>
  <c r="CS5" i="1"/>
  <c r="CS3" i="1" l="1"/>
  <c r="CS4" i="1"/>
  <c r="CS6" i="1"/>
  <c r="CT5" i="1"/>
  <c r="CT6" i="1" l="1"/>
  <c r="CU5" i="1"/>
  <c r="CU6" i="1" l="1"/>
  <c r="CV5" i="1"/>
  <c r="CW5" i="1" l="1"/>
  <c r="CV6" i="1"/>
  <c r="CW6" i="1" l="1"/>
  <c r="CX5" i="1"/>
  <c r="CY5" i="1" l="1"/>
  <c r="CY6" i="1" s="1"/>
  <c r="CX6" i="1"/>
</calcChain>
</file>

<file path=xl/sharedStrings.xml><?xml version="1.0" encoding="utf-8"?>
<sst xmlns="http://schemas.openxmlformats.org/spreadsheetml/2006/main" count="127" uniqueCount="93">
  <si>
    <t>佳奥项目第一阶段计划表</t>
    <phoneticPr fontId="4" type="noConversion"/>
  </si>
  <si>
    <t>上线时间：2024/10/25</t>
    <phoneticPr fontId="3" type="noConversion"/>
  </si>
  <si>
    <t>项目开始日期：</t>
  </si>
  <si>
    <t>总时长：</t>
    <phoneticPr fontId="4" type="noConversion"/>
  </si>
  <si>
    <t>显示周期</t>
  </si>
  <si>
    <t>制表人</t>
    <phoneticPr fontId="3" type="noConversion"/>
  </si>
  <si>
    <t>胡琼</t>
    <phoneticPr fontId="4" type="noConversion"/>
  </si>
  <si>
    <t>项目执行：</t>
    <phoneticPr fontId="4" type="noConversion"/>
  </si>
  <si>
    <t>胡琼、邱艺凝、唐宁</t>
    <phoneticPr fontId="3" type="noConversion"/>
  </si>
  <si>
    <t>序</t>
    <phoneticPr fontId="4" type="noConversion"/>
  </si>
  <si>
    <t>父项</t>
    <phoneticPr fontId="4" type="noConversion"/>
  </si>
  <si>
    <t>说明</t>
    <phoneticPr fontId="4" type="noConversion"/>
  </si>
  <si>
    <t>子项</t>
    <phoneticPr fontId="3" type="noConversion"/>
  </si>
  <si>
    <t>责任人</t>
    <phoneticPr fontId="4" type="noConversion"/>
  </si>
  <si>
    <t>V1标准</t>
    <phoneticPr fontId="3" type="noConversion"/>
  </si>
  <si>
    <t>开始日期</t>
  </si>
  <si>
    <t>结束日期</t>
  </si>
  <si>
    <t>完成度</t>
  </si>
  <si>
    <t>进度说明</t>
    <phoneticPr fontId="3" type="noConversion"/>
  </si>
  <si>
    <t>风险表示</t>
    <phoneticPr fontId="3" type="noConversion"/>
  </si>
  <si>
    <t>工作天数</t>
  </si>
  <si>
    <t>需求调研</t>
  </si>
  <si>
    <t>胡琼</t>
    <phoneticPr fontId="3" type="noConversion"/>
  </si>
  <si>
    <t>PRD整理</t>
    <phoneticPr fontId="3" type="noConversion"/>
  </si>
  <si>
    <t>待补充取数路径和业务逻辑口径</t>
    <phoneticPr fontId="3" type="noConversion"/>
  </si>
  <si>
    <t>DEMO绘制</t>
  </si>
  <si>
    <t>邱艺凝</t>
    <phoneticPr fontId="3" type="noConversion"/>
  </si>
  <si>
    <t>PRD&amp;DEMO签批</t>
    <phoneticPr fontId="3" type="noConversion"/>
  </si>
  <si>
    <t>数据探查及确认</t>
    <phoneticPr fontId="3" type="noConversion"/>
  </si>
  <si>
    <r>
      <rPr>
        <sz val="10"/>
        <color rgb="FF171E27"/>
        <rFont val="微软雅黑"/>
        <family val="2"/>
        <charset val="134"/>
      </rPr>
      <t>B</t>
    </r>
    <r>
      <rPr>
        <sz val="10"/>
        <color rgb="FF171E27"/>
        <rFont val="Arial"/>
        <family val="2"/>
      </rPr>
      <t>ase-</t>
    </r>
    <r>
      <rPr>
        <sz val="10"/>
        <color rgb="FF171E27"/>
        <rFont val="微软雅黑"/>
        <family val="2"/>
        <charset val="134"/>
      </rPr>
      <t>数据导入</t>
    </r>
    <r>
      <rPr>
        <sz val="10"/>
        <color rgb="FF171E27"/>
        <rFont val="Helvetica Neue"/>
        <family val="2"/>
        <charset val="134"/>
      </rPr>
      <t>(ADS)</t>
    </r>
    <phoneticPr fontId="3" type="noConversion"/>
  </si>
  <si>
    <t>企业数据</t>
  </si>
  <si>
    <t>平台数据待爬虫实现</t>
    <phoneticPr fontId="3" type="noConversion"/>
  </si>
  <si>
    <r>
      <rPr>
        <sz val="10"/>
        <color rgb="FF171E27"/>
        <rFont val="Arial"/>
        <family val="2"/>
      </rPr>
      <t>Base-</t>
    </r>
    <r>
      <rPr>
        <sz val="10"/>
        <color rgb="FF171E27"/>
        <rFont val="微软雅黑"/>
        <family val="2"/>
        <charset val="134"/>
      </rPr>
      <t>数据处理(CDM、</t>
    </r>
    <r>
      <rPr>
        <sz val="10"/>
        <color rgb="FF171E27"/>
        <rFont val="Helvetica Neue"/>
        <family val="2"/>
      </rPr>
      <t>DHM）</t>
    </r>
    <phoneticPr fontId="3" type="noConversion"/>
  </si>
  <si>
    <t>正常操作</t>
  </si>
  <si>
    <r>
      <rPr>
        <sz val="10"/>
        <color rgb="FF171E27"/>
        <rFont val="微软雅黑"/>
        <family val="2"/>
        <charset val="134"/>
      </rPr>
      <t>佳奥</t>
    </r>
    <r>
      <rPr>
        <sz val="10"/>
        <color rgb="FF171E27"/>
        <rFont val="Arial"/>
        <family val="2"/>
      </rPr>
      <t xml:space="preserve"> </t>
    </r>
    <r>
      <rPr>
        <sz val="10"/>
        <color rgb="FF171E27"/>
        <rFont val="微软雅黑"/>
        <family val="2"/>
        <charset val="134"/>
      </rPr>
      <t>数据自测</t>
    </r>
    <phoneticPr fontId="3" type="noConversion"/>
  </si>
  <si>
    <t>A1-经典生命周期曲线</t>
  </si>
  <si>
    <t>论文（一次性）</t>
  </si>
  <si>
    <t>客户起爆点设置</t>
  </si>
  <si>
    <t>DHM</t>
    <phoneticPr fontId="3" type="noConversion"/>
  </si>
  <si>
    <t>A2-行业生命周期曲线</t>
  </si>
  <si>
    <t>行业大数据提取曲线</t>
  </si>
  <si>
    <t>A2.1 行业数据</t>
    <phoneticPr fontId="3" type="noConversion"/>
  </si>
  <si>
    <t>全员</t>
    <phoneticPr fontId="3" type="noConversion"/>
  </si>
  <si>
    <t>每人5份</t>
    <phoneticPr fontId="3" type="noConversion"/>
  </si>
  <si>
    <t>☆</t>
    <phoneticPr fontId="3" type="noConversion"/>
  </si>
  <si>
    <t>A2.2 行业规律线提取</t>
    <phoneticPr fontId="3" type="noConversion"/>
  </si>
  <si>
    <t>A3-客户销量规律线</t>
  </si>
  <si>
    <t>客户历史趋势+迭代数据</t>
  </si>
  <si>
    <t>基于1.0,2.0,3.0生成4.0线,然后代入主图对比行业线经典线,客户根据自己目标调整KPI并仿真,若不符合,RL.</t>
  </si>
  <si>
    <t>A3.1 规律线</t>
    <phoneticPr fontId="3" type="noConversion"/>
  </si>
  <si>
    <t>唐宁</t>
    <phoneticPr fontId="3" type="noConversion"/>
  </si>
  <si>
    <t>A3.2 DHM</t>
    <phoneticPr fontId="3" type="noConversion"/>
  </si>
  <si>
    <t>A4-销量目标仿真线</t>
  </si>
  <si>
    <t>经验x解耦合,接入知识图谱 SCM</t>
  </si>
  <si>
    <t>RL,KPI与KPI的因果模型</t>
  </si>
  <si>
    <t>A4.1 算法逻辑</t>
    <phoneticPr fontId="3" type="noConversion"/>
  </si>
  <si>
    <t>A4.2 Demo</t>
  </si>
  <si>
    <t>A4.3 DHM</t>
    <phoneticPr fontId="3" type="noConversion"/>
  </si>
  <si>
    <t>B1-其他KPI目标趋势线</t>
  </si>
  <si>
    <t>历史数据?经验?RL?</t>
  </si>
  <si>
    <t>B1.1 思路</t>
    <phoneticPr fontId="3" type="noConversion"/>
  </si>
  <si>
    <r>
      <t>B1.2</t>
    </r>
    <r>
      <rPr>
        <sz val="10"/>
        <color rgb="FF171E27"/>
        <rFont val="微软雅黑"/>
        <family val="2"/>
        <charset val="134"/>
      </rPr>
      <t xml:space="preserve"> </t>
    </r>
    <r>
      <rPr>
        <sz val="10"/>
        <color rgb="FF171E27"/>
        <rFont val="Helvetica Neue"/>
        <family val="2"/>
      </rPr>
      <t>CDM</t>
    </r>
    <r>
      <rPr>
        <sz val="10"/>
        <color rgb="FF171E27"/>
        <rFont val="微软雅黑"/>
        <family val="2"/>
        <charset val="134"/>
      </rPr>
      <t>、</t>
    </r>
    <r>
      <rPr>
        <sz val="10"/>
        <color rgb="FF171E27"/>
        <rFont val="Arial"/>
        <family val="2"/>
      </rPr>
      <t>DHM</t>
    </r>
    <phoneticPr fontId="3" type="noConversion"/>
  </si>
  <si>
    <t>B2-不同指标显示在同一图上</t>
  </si>
  <si>
    <t>只有单选时显示实际与目标,只要多选,就显示实际值的相对值,去掉y_label,</t>
  </si>
  <si>
    <t>待实际数验证</t>
    <phoneticPr fontId="3" type="noConversion"/>
  </si>
  <si>
    <t>B3-竞品</t>
  </si>
  <si>
    <t>区间实际数</t>
  </si>
  <si>
    <t>爬虫</t>
  </si>
  <si>
    <t>B3.1 ADS</t>
    <phoneticPr fontId="3" type="noConversion"/>
  </si>
  <si>
    <r>
      <rPr>
        <sz val="10"/>
        <color rgb="FF171E27"/>
        <rFont val="微软雅黑"/>
        <family val="2"/>
        <charset val="134"/>
      </rPr>
      <t>B3.2 CDM、</t>
    </r>
    <r>
      <rPr>
        <sz val="10"/>
        <color rgb="FF171E27"/>
        <rFont val="Helvetica Neue"/>
        <family val="2"/>
      </rPr>
      <t>DHM</t>
    </r>
    <phoneticPr fontId="3" type="noConversion"/>
  </si>
  <si>
    <t>B4-走势预警</t>
  </si>
  <si>
    <t>对(当前-目标)求导</t>
  </si>
  <si>
    <r>
      <t xml:space="preserve">B4.1 </t>
    </r>
    <r>
      <rPr>
        <sz val="10"/>
        <color rgb="FF171E27"/>
        <rFont val="微软雅黑"/>
        <family val="2"/>
        <charset val="134"/>
      </rPr>
      <t>思路</t>
    </r>
    <phoneticPr fontId="3" type="noConversion"/>
  </si>
  <si>
    <r>
      <rPr>
        <sz val="10"/>
        <color rgb="FF171E27"/>
        <rFont val="微软雅黑"/>
        <family val="2"/>
        <charset val="134"/>
      </rPr>
      <t>B4.2 CDM、</t>
    </r>
    <r>
      <rPr>
        <sz val="10"/>
        <color rgb="FF171E27"/>
        <rFont val="Helvetica Neue"/>
        <family val="2"/>
      </rPr>
      <t>DHM</t>
    </r>
    <phoneticPr fontId="3" type="noConversion"/>
  </si>
  <si>
    <t>C1-最优策略</t>
  </si>
  <si>
    <t>小冬装装样子</t>
  </si>
  <si>
    <t>先验数据+原算法</t>
  </si>
  <si>
    <t>C1.1 思路</t>
    <phoneticPr fontId="3" type="noConversion"/>
  </si>
  <si>
    <r>
      <t xml:space="preserve">C2.1 </t>
    </r>
    <r>
      <rPr>
        <sz val="10"/>
        <color rgb="FF171E27"/>
        <rFont val="微软雅黑"/>
        <family val="2"/>
        <charset val="134"/>
      </rPr>
      <t>数学逻辑</t>
    </r>
    <phoneticPr fontId="3" type="noConversion"/>
  </si>
  <si>
    <r>
      <rPr>
        <sz val="10"/>
        <color rgb="FF171E27"/>
        <rFont val="微软雅黑"/>
        <family val="2"/>
        <charset val="134"/>
      </rPr>
      <t>C1.1 CDM、</t>
    </r>
    <r>
      <rPr>
        <sz val="10"/>
        <color rgb="FF171E27"/>
        <rFont val="Helvetica Neue"/>
        <family val="2"/>
      </rPr>
      <t>DHM</t>
    </r>
    <phoneticPr fontId="3" type="noConversion"/>
  </si>
  <si>
    <t>D1-N3理论</t>
  </si>
  <si>
    <t>经验</t>
  </si>
  <si>
    <t>徐承龙</t>
  </si>
  <si>
    <t>D2-小冬大模型</t>
  </si>
  <si>
    <t>按话术回答对应预设问题</t>
  </si>
  <si>
    <t>C2.1模拟</t>
    <phoneticPr fontId="3" type="noConversion"/>
  </si>
  <si>
    <t>D3-生命周期识别与切换</t>
  </si>
  <si>
    <t>论文+经验</t>
  </si>
  <si>
    <t>D4-知识图谱与RAG知识库</t>
  </si>
  <si>
    <t>往里面丢论文</t>
  </si>
  <si>
    <t>A4，C1生成</t>
  </si>
  <si>
    <t>D5-生成研报、报告</t>
  </si>
  <si>
    <t>D2生成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</si>
</sst>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800]dddd\,\ mmmm\ dd\,\ yyyy"/>
    <numFmt numFmtId="177" formatCode="0_);[Red]\(0\)"/>
    <numFmt numFmtId="178" formatCode="yyyy\-mm\-dd;@"/>
    <numFmt numFmtId="179" formatCode="m/d/yyyy\ \(dddd\)"/>
    <numFmt numFmtId="180" formatCode="d"/>
  </numFmts>
  <fonts count="17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2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171E27"/>
      <name val="Helvetica Neue"/>
      <family val="2"/>
    </font>
    <font>
      <sz val="10"/>
      <color rgb="FF000000"/>
      <name val="微软雅黑"/>
      <family val="2"/>
      <charset val="134"/>
    </font>
    <font>
      <sz val="10"/>
      <color rgb="FF171E27"/>
      <name val="微软雅黑"/>
      <family val="2"/>
      <charset val="134"/>
    </font>
    <font>
      <sz val="10"/>
      <color rgb="FF171E27"/>
      <name val="Helvetica Neue"/>
      <family val="2"/>
    </font>
    <font>
      <sz val="10"/>
      <color rgb="FF171E27"/>
      <name val="Helvetica Neue"/>
      <family val="2"/>
      <charset val="134"/>
    </font>
    <font>
      <sz val="10"/>
      <color rgb="FF171E27"/>
      <name val="Arial"/>
      <family val="2"/>
    </font>
    <font>
      <sz val="10"/>
      <color rgb="FFC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/>
      <right style="hair">
        <color theme="1"/>
      </right>
      <top style="hair">
        <color theme="0" tint="-0.2499465926084170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0" tint="-0.2499465926084170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theme="1"/>
      </right>
      <top style="hair">
        <color theme="1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>
      <alignment vertical="center"/>
    </xf>
    <xf numFmtId="176" fontId="2" fillId="2" borderId="1" xfId="1" applyFont="1" applyFill="1" applyBorder="1" applyAlignment="1">
      <alignment horizontal="left" vertical="center"/>
    </xf>
    <xf numFmtId="176" fontId="5" fillId="2" borderId="2" xfId="1" applyFont="1" applyFill="1" applyBorder="1"/>
    <xf numFmtId="176" fontId="5" fillId="2" borderId="0" xfId="1" applyFont="1" applyFill="1"/>
    <xf numFmtId="177" fontId="5" fillId="3" borderId="2" xfId="1" applyNumberFormat="1" applyFont="1" applyFill="1" applyBorder="1" applyAlignment="1">
      <alignment horizontal="center"/>
    </xf>
    <xf numFmtId="177" fontId="5" fillId="3" borderId="2" xfId="1" applyNumberFormat="1" applyFont="1" applyFill="1" applyBorder="1" applyAlignment="1">
      <alignment horizontal="left"/>
    </xf>
    <xf numFmtId="176" fontId="5" fillId="3" borderId="0" xfId="1" applyFont="1" applyFill="1"/>
    <xf numFmtId="176" fontId="6" fillId="3" borderId="2" xfId="1" applyFont="1" applyFill="1" applyBorder="1" applyAlignment="1">
      <alignment horizontal="right"/>
    </xf>
    <xf numFmtId="176" fontId="5" fillId="3" borderId="2" xfId="1" applyFont="1" applyFill="1" applyBorder="1" applyAlignment="1">
      <alignment horizontal="center" wrapText="1"/>
    </xf>
    <xf numFmtId="178" fontId="5" fillId="3" borderId="2" xfId="1" applyNumberFormat="1" applyFont="1" applyFill="1" applyBorder="1" applyAlignment="1">
      <alignment horizontal="center"/>
    </xf>
    <xf numFmtId="176" fontId="5" fillId="3" borderId="2" xfId="1" applyFont="1" applyFill="1" applyBorder="1"/>
    <xf numFmtId="177" fontId="7" fillId="4" borderId="0" xfId="1" applyNumberFormat="1" applyFont="1" applyFill="1" applyAlignment="1">
      <alignment horizontal="center" vertical="center"/>
    </xf>
    <xf numFmtId="176" fontId="8" fillId="4" borderId="0" xfId="1" applyFont="1" applyFill="1" applyAlignment="1">
      <alignment horizontal="right" vertical="center"/>
    </xf>
    <xf numFmtId="176" fontId="7" fillId="4" borderId="0" xfId="1" applyFont="1" applyFill="1"/>
    <xf numFmtId="176" fontId="7" fillId="4" borderId="0" xfId="1" applyFont="1" applyFill="1" applyAlignment="1" applyProtection="1">
      <alignment horizontal="left" vertical="center" shrinkToFit="1"/>
      <protection locked="0"/>
    </xf>
    <xf numFmtId="176" fontId="8" fillId="4" borderId="0" xfId="1" applyFont="1" applyFill="1" applyAlignment="1">
      <alignment horizontal="center" vertical="center"/>
    </xf>
    <xf numFmtId="178" fontId="7" fillId="4" borderId="0" xfId="1" applyNumberFormat="1" applyFont="1" applyFill="1" applyAlignment="1" applyProtection="1">
      <alignment horizontal="center" vertical="center" shrinkToFit="1"/>
      <protection locked="0"/>
    </xf>
    <xf numFmtId="176" fontId="8" fillId="4" borderId="0" xfId="1" applyFont="1" applyFill="1" applyAlignment="1">
      <alignment horizontal="right" vertical="center"/>
    </xf>
    <xf numFmtId="177" fontId="7" fillId="4" borderId="0" xfId="1" applyNumberFormat="1" applyFont="1" applyFill="1" applyAlignment="1" applyProtection="1">
      <alignment horizontal="center" vertical="center"/>
      <protection locked="0"/>
    </xf>
    <xf numFmtId="176" fontId="5" fillId="3" borderId="3" xfId="1" applyFont="1" applyFill="1" applyBorder="1" applyAlignment="1">
      <alignment horizontal="center" vertical="center"/>
    </xf>
    <xf numFmtId="176" fontId="5" fillId="3" borderId="4" xfId="1" applyFont="1" applyFill="1" applyBorder="1" applyAlignment="1">
      <alignment horizontal="center" vertical="center"/>
    </xf>
    <xf numFmtId="179" fontId="7" fillId="4" borderId="0" xfId="1" applyNumberFormat="1" applyFont="1" applyFill="1" applyAlignment="1" applyProtection="1">
      <alignment horizontal="left" vertical="center" shrinkToFit="1"/>
      <protection locked="0"/>
    </xf>
    <xf numFmtId="178" fontId="7" fillId="4" borderId="0" xfId="1" applyNumberFormat="1" applyFont="1" applyFill="1" applyAlignment="1">
      <alignment horizontal="center"/>
    </xf>
    <xf numFmtId="177" fontId="7" fillId="4" borderId="0" xfId="1" applyNumberFormat="1" applyFont="1" applyFill="1" applyAlignment="1">
      <alignment horizontal="center"/>
    </xf>
    <xf numFmtId="178" fontId="5" fillId="3" borderId="3" xfId="1" applyNumberFormat="1" applyFont="1" applyFill="1" applyBorder="1" applyAlignment="1">
      <alignment horizontal="center" vertical="center"/>
    </xf>
    <xf numFmtId="178" fontId="5" fillId="3" borderId="4" xfId="1" applyNumberFormat="1" applyFont="1" applyFill="1" applyBorder="1" applyAlignment="1">
      <alignment horizontal="center" vertical="center"/>
    </xf>
    <xf numFmtId="177" fontId="9" fillId="3" borderId="5" xfId="1" applyNumberFormat="1" applyFont="1" applyFill="1" applyBorder="1" applyAlignment="1">
      <alignment horizontal="center" vertical="center"/>
    </xf>
    <xf numFmtId="177" fontId="9" fillId="3" borderId="5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/>
    </xf>
    <xf numFmtId="176" fontId="5" fillId="3" borderId="5" xfId="1" applyFont="1" applyFill="1" applyBorder="1"/>
    <xf numFmtId="180" fontId="5" fillId="3" borderId="6" xfId="1" applyNumberFormat="1" applyFont="1" applyFill="1" applyBorder="1" applyAlignment="1">
      <alignment horizontal="center" vertical="center" shrinkToFit="1"/>
    </xf>
    <xf numFmtId="180" fontId="5" fillId="3" borderId="7" xfId="1" applyNumberFormat="1" applyFont="1" applyFill="1" applyBorder="1" applyAlignment="1">
      <alignment horizontal="center" vertical="center" shrinkToFit="1"/>
    </xf>
    <xf numFmtId="178" fontId="9" fillId="3" borderId="5" xfId="1" applyNumberFormat="1" applyFont="1" applyFill="1" applyBorder="1" applyAlignment="1">
      <alignment horizontal="center" vertical="center"/>
    </xf>
    <xf numFmtId="176" fontId="9" fillId="3" borderId="5" xfId="1" applyFont="1" applyFill="1" applyBorder="1" applyAlignment="1">
      <alignment horizontal="center" vertical="center" wrapText="1"/>
    </xf>
    <xf numFmtId="176" fontId="5" fillId="3" borderId="8" xfId="1" applyFont="1" applyFill="1" applyBorder="1" applyAlignment="1">
      <alignment horizontal="center" vertical="center" shrinkToFit="1"/>
    </xf>
    <xf numFmtId="176" fontId="5" fillId="3" borderId="9" xfId="1" applyFont="1" applyFill="1" applyBorder="1" applyAlignment="1">
      <alignment horizontal="center" vertical="center" shrinkToFit="1"/>
    </xf>
    <xf numFmtId="176" fontId="5" fillId="3" borderId="10" xfId="1" applyFont="1" applyFill="1" applyBorder="1" applyAlignment="1">
      <alignment horizontal="center" vertical="center" shrinkToFit="1"/>
    </xf>
    <xf numFmtId="176" fontId="5" fillId="3" borderId="0" xfId="1" applyFont="1" applyFill="1" applyAlignment="1">
      <alignment horizontal="center"/>
    </xf>
    <xf numFmtId="177" fontId="5" fillId="0" borderId="5" xfId="1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176" fontId="5" fillId="0" borderId="5" xfId="1" applyFont="1" applyBorder="1" applyAlignment="1">
      <alignment horizontal="center" vertical="center" wrapText="1"/>
    </xf>
    <xf numFmtId="178" fontId="11" fillId="0" borderId="5" xfId="1" applyNumberFormat="1" applyFont="1" applyBorder="1" applyAlignment="1">
      <alignment horizontal="center" vertical="center"/>
    </xf>
    <xf numFmtId="9" fontId="11" fillId="0" borderId="5" xfId="2" applyFont="1" applyFill="1" applyBorder="1" applyAlignment="1">
      <alignment horizontal="center" vertical="center"/>
    </xf>
    <xf numFmtId="1" fontId="11" fillId="0" borderId="5" xfId="1" applyNumberFormat="1" applyFont="1" applyBorder="1" applyAlignment="1">
      <alignment horizontal="center" vertical="center"/>
    </xf>
    <xf numFmtId="0" fontId="5" fillId="0" borderId="11" xfId="1" applyNumberFormat="1" applyFont="1" applyBorder="1" applyAlignment="1">
      <alignment horizontal="left" vertical="center"/>
    </xf>
    <xf numFmtId="0" fontId="5" fillId="0" borderId="12" xfId="1" applyNumberFormat="1" applyFont="1" applyBorder="1" applyAlignment="1">
      <alignment horizontal="left" vertical="center"/>
    </xf>
    <xf numFmtId="176" fontId="5" fillId="0" borderId="13" xfId="1" applyFont="1" applyBorder="1" applyAlignment="1">
      <alignment vertical="center"/>
    </xf>
    <xf numFmtId="9" fontId="11" fillId="0" borderId="5" xfId="2" applyFont="1" applyFill="1" applyBorder="1" applyAlignment="1">
      <alignment horizontal="center" vertical="center" wrapText="1"/>
    </xf>
    <xf numFmtId="0" fontId="5" fillId="0" borderId="14" xfId="1" applyNumberFormat="1" applyFont="1" applyBorder="1" applyAlignment="1">
      <alignment horizontal="left" vertical="center"/>
    </xf>
    <xf numFmtId="0" fontId="5" fillId="0" borderId="15" xfId="1" applyNumberFormat="1" applyFont="1" applyBorder="1" applyAlignment="1">
      <alignment horizontal="left" vertical="center"/>
    </xf>
    <xf numFmtId="176" fontId="5" fillId="0" borderId="15" xfId="1" applyFont="1" applyBorder="1" applyAlignment="1">
      <alignment vertical="center"/>
    </xf>
    <xf numFmtId="177" fontId="5" fillId="0" borderId="16" xfId="1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16" xfId="0" applyFont="1" applyBorder="1" applyAlignment="1">
      <alignment vertical="center" wrapText="1"/>
    </xf>
    <xf numFmtId="176" fontId="5" fillId="0" borderId="16" xfId="1" applyFont="1" applyBorder="1" applyAlignment="1">
      <alignment horizontal="center" vertical="center" wrapText="1"/>
    </xf>
    <xf numFmtId="178" fontId="11" fillId="0" borderId="16" xfId="1" applyNumberFormat="1" applyFont="1" applyBorder="1" applyAlignment="1">
      <alignment horizontal="center" vertical="center"/>
    </xf>
    <xf numFmtId="9" fontId="11" fillId="0" borderId="16" xfId="2" applyFont="1" applyFill="1" applyBorder="1" applyAlignment="1">
      <alignment horizontal="center" vertical="center"/>
    </xf>
    <xf numFmtId="1" fontId="11" fillId="0" borderId="16" xfId="1" applyNumberFormat="1" applyFont="1" applyBorder="1" applyAlignment="1">
      <alignment horizontal="center" vertical="center"/>
    </xf>
    <xf numFmtId="0" fontId="5" fillId="0" borderId="17" xfId="1" applyNumberFormat="1" applyFont="1" applyBorder="1" applyAlignment="1">
      <alignment horizontal="left" vertical="center"/>
    </xf>
    <xf numFmtId="0" fontId="5" fillId="0" borderId="18" xfId="1" applyNumberFormat="1" applyFont="1" applyBorder="1" applyAlignment="1">
      <alignment horizontal="left" vertical="center"/>
    </xf>
    <xf numFmtId="176" fontId="5" fillId="0" borderId="18" xfId="1" applyFont="1" applyBorder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176" fontId="5" fillId="0" borderId="19" xfId="1" applyFont="1" applyBorder="1" applyAlignment="1">
      <alignment horizontal="center" vertical="center" wrapText="1"/>
    </xf>
    <xf numFmtId="178" fontId="11" fillId="0" borderId="19" xfId="1" applyNumberFormat="1" applyFont="1" applyBorder="1" applyAlignment="1">
      <alignment horizontal="center" vertical="center"/>
    </xf>
    <xf numFmtId="9" fontId="11" fillId="0" borderId="19" xfId="2" applyFont="1" applyFill="1" applyBorder="1" applyAlignment="1">
      <alignment horizontal="center" vertical="center"/>
    </xf>
    <xf numFmtId="1" fontId="11" fillId="0" borderId="19" xfId="1" applyNumberFormat="1" applyFont="1" applyBorder="1" applyAlignment="1">
      <alignment horizontal="center" vertical="center"/>
    </xf>
    <xf numFmtId="0" fontId="5" fillId="0" borderId="20" xfId="1" applyNumberFormat="1" applyFont="1" applyBorder="1" applyAlignment="1">
      <alignment horizontal="left" vertical="center"/>
    </xf>
    <xf numFmtId="0" fontId="5" fillId="0" borderId="13" xfId="1" applyNumberFormat="1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vertical="center" wrapText="1"/>
    </xf>
    <xf numFmtId="9" fontId="11" fillId="0" borderId="19" xfId="2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176" fontId="5" fillId="5" borderId="5" xfId="1" applyFont="1" applyFill="1" applyBorder="1" applyAlignment="1">
      <alignment horizontal="center" vertical="center" wrapText="1"/>
    </xf>
    <xf numFmtId="178" fontId="11" fillId="5" borderId="5" xfId="1" applyNumberFormat="1" applyFont="1" applyFill="1" applyBorder="1" applyAlignment="1">
      <alignment horizontal="center" vertical="center"/>
    </xf>
    <xf numFmtId="9" fontId="11" fillId="5" borderId="5" xfId="2" applyFont="1" applyFill="1" applyBorder="1" applyAlignment="1">
      <alignment horizontal="center" vertical="center"/>
    </xf>
    <xf numFmtId="9" fontId="16" fillId="5" borderId="5" xfId="2" applyFont="1" applyFill="1" applyBorder="1" applyAlignment="1">
      <alignment horizontal="center" vertical="center"/>
    </xf>
    <xf numFmtId="178" fontId="5" fillId="0" borderId="5" xfId="1" applyNumberFormat="1" applyFont="1" applyBorder="1" applyAlignment="1">
      <alignment horizontal="center" vertical="center"/>
    </xf>
    <xf numFmtId="0" fontId="5" fillId="0" borderId="14" xfId="1" applyNumberFormat="1" applyFont="1" applyBorder="1" applyAlignment="1">
      <alignment vertical="center"/>
    </xf>
    <xf numFmtId="0" fontId="5" fillId="0" borderId="15" xfId="1" applyNumberFormat="1" applyFont="1" applyBorder="1" applyAlignment="1">
      <alignment vertical="center"/>
    </xf>
    <xf numFmtId="178" fontId="11" fillId="6" borderId="19" xfId="1" applyNumberFormat="1" applyFont="1" applyFill="1" applyBorder="1" applyAlignment="1">
      <alignment horizontal="center" vertical="center"/>
    </xf>
    <xf numFmtId="0" fontId="5" fillId="0" borderId="14" xfId="1" applyNumberFormat="1" applyFont="1" applyBorder="1"/>
    <xf numFmtId="0" fontId="5" fillId="0" borderId="15" xfId="1" applyNumberFormat="1" applyFont="1" applyBorder="1"/>
    <xf numFmtId="176" fontId="5" fillId="0" borderId="15" xfId="1" applyFont="1" applyBorder="1"/>
    <xf numFmtId="178" fontId="11" fillId="6" borderId="5" xfId="1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178" fontId="5" fillId="0" borderId="16" xfId="1" applyNumberFormat="1" applyFont="1" applyBorder="1" applyAlignment="1">
      <alignment horizontal="center" vertical="center"/>
    </xf>
    <xf numFmtId="177" fontId="5" fillId="0" borderId="19" xfId="1" applyNumberFormat="1" applyFont="1" applyBorder="1" applyAlignment="1">
      <alignment horizontal="center" vertical="center" wrapText="1"/>
    </xf>
    <xf numFmtId="0" fontId="13" fillId="7" borderId="19" xfId="0" applyFont="1" applyFill="1" applyBorder="1" applyAlignment="1">
      <alignment vertical="center" wrapText="1"/>
    </xf>
    <xf numFmtId="176" fontId="5" fillId="0" borderId="19" xfId="1" applyFont="1" applyBorder="1" applyAlignment="1">
      <alignment horizontal="center" vertical="center"/>
    </xf>
    <xf numFmtId="0" fontId="13" fillId="7" borderId="5" xfId="0" applyFont="1" applyFill="1" applyBorder="1" applyAlignment="1">
      <alignment vertical="center" wrapText="1"/>
    </xf>
    <xf numFmtId="9" fontId="11" fillId="0" borderId="21" xfId="2" applyFont="1" applyFill="1" applyBorder="1" applyAlignment="1">
      <alignment horizontal="center" vertical="center"/>
    </xf>
    <xf numFmtId="177" fontId="5" fillId="0" borderId="0" xfId="1" applyNumberFormat="1" applyFont="1" applyAlignment="1">
      <alignment horizontal="center"/>
    </xf>
    <xf numFmtId="177" fontId="5" fillId="0" borderId="0" xfId="1" applyNumberFormat="1" applyFont="1" applyAlignment="1">
      <alignment horizontal="left"/>
    </xf>
    <xf numFmtId="176" fontId="5" fillId="0" borderId="0" xfId="1" applyFont="1"/>
    <xf numFmtId="176" fontId="5" fillId="0" borderId="0" xfId="1" applyFont="1" applyAlignment="1">
      <alignment horizontal="center" wrapText="1"/>
    </xf>
    <xf numFmtId="178" fontId="5" fillId="0" borderId="0" xfId="1" applyNumberFormat="1" applyFont="1" applyAlignment="1">
      <alignment horizontal="center"/>
    </xf>
    <xf numFmtId="0" fontId="5" fillId="0" borderId="0" xfId="1" applyNumberFormat="1" applyFont="1"/>
  </cellXfs>
  <cellStyles count="3">
    <cellStyle name="百分比 2" xfId="2" xr:uid="{305B0763-FF98-44D3-9789-1DAC6F2CEC3A}"/>
    <cellStyle name="常规" xfId="0" builtinId="0"/>
    <cellStyle name="常规 2 4" xfId="1" xr:uid="{2A240EEC-43A8-499A-8FAD-7921D5ED5D4C}"/>
  </cellStyles>
  <dxfs count="8">
    <dxf>
      <fill>
        <patternFill patternType="solid">
          <bgColor theme="0" tint="-0.24994659260841701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 patternType="solid">
          <bgColor rgb="FF91D0FF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 patternType="solid">
          <bgColor rgb="FFE62E34"/>
        </patternFill>
      </fill>
      <border>
        <left/>
        <right/>
        <top/>
        <bottom/>
      </border>
    </dxf>
    <dxf>
      <fill>
        <patternFill patternType="solid">
          <bgColor theme="0" tint="-0.24994659260841701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 patternType="solid">
          <bgColor rgb="FF91D0FF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0"/>
      </font>
      <fill>
        <patternFill patternType="solid">
          <bgColor rgb="FFE62E34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rgb="FFE62E34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4E5F-D674-4CA1-8DF3-FDF160CC5FC5}">
  <sheetPr>
    <pageSetUpPr fitToPage="1"/>
  </sheetPr>
  <dimension ref="A1:CY38"/>
  <sheetViews>
    <sheetView showGridLines="0" tabSelected="1" zoomScale="85" zoomScaleNormal="85" workbookViewId="0">
      <pane xSplit="12" ySplit="6" topLeftCell="M34" activePane="bottomRight" state="frozen"/>
      <selection pane="topRight" activeCell="J1" sqref="J1"/>
      <selection pane="bottomLeft" activeCell="A7" sqref="A7"/>
      <selection pane="bottomRight" activeCell="G45" sqref="G45"/>
    </sheetView>
  </sheetViews>
  <sheetFormatPr defaultColWidth="8" defaultRowHeight="14.5"/>
  <cols>
    <col min="1" max="1" width="5.33203125" style="97" customWidth="1"/>
    <col min="2" max="2" width="24" style="98" customWidth="1"/>
    <col min="3" max="3" width="21.33203125" style="98" hidden="1" customWidth="1"/>
    <col min="4" max="4" width="26" style="99" hidden="1" customWidth="1"/>
    <col min="5" max="5" width="12.1640625" style="99" customWidth="1"/>
    <col min="6" max="6" width="7.1640625" style="100" customWidth="1"/>
    <col min="7" max="7" width="10.5" style="101" customWidth="1"/>
    <col min="8" max="8" width="13.33203125" style="101" bestFit="1" customWidth="1"/>
    <col min="9" max="9" width="5.83203125" style="99" customWidth="1"/>
    <col min="10" max="10" width="13.1640625" style="99" customWidth="1"/>
    <col min="11" max="11" width="5.83203125" style="99" customWidth="1"/>
    <col min="12" max="12" width="8.5" style="99" customWidth="1"/>
    <col min="13" max="103" width="2" style="102" customWidth="1"/>
    <col min="104" max="16384" width="8" style="99"/>
  </cols>
  <sheetData>
    <row r="1" spans="1:103" s="3" customFormat="1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103" s="6" customFormat="1">
      <c r="A2" s="4"/>
      <c r="B2" s="5"/>
      <c r="C2" s="5"/>
      <c r="E2" s="7" t="s">
        <v>1</v>
      </c>
      <c r="F2" s="8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1:103" s="6" customFormat="1" ht="17.25" customHeight="1">
      <c r="A3" s="11"/>
      <c r="B3" s="12" t="s">
        <v>2</v>
      </c>
      <c r="D3" s="13"/>
      <c r="E3" s="14">
        <v>45505</v>
      </c>
      <c r="F3" s="15" t="s">
        <v>3</v>
      </c>
      <c r="G3" s="16" t="str">
        <f ca="1">TODAY()-E3&amp;"天"</f>
        <v>26天</v>
      </c>
      <c r="H3" s="17" t="s">
        <v>4</v>
      </c>
      <c r="I3" s="17"/>
      <c r="J3" s="12"/>
      <c r="K3" s="12"/>
      <c r="L3" s="18">
        <v>4</v>
      </c>
      <c r="M3" s="19" t="str">
        <f>"第 "&amp;(M5-($E$3-WEEKDAY($E$3,1)+2))/7+1&amp;" 周"</f>
        <v>第 4 周</v>
      </c>
      <c r="N3" s="20"/>
      <c r="O3" s="20"/>
      <c r="P3" s="20"/>
      <c r="Q3" s="20"/>
      <c r="R3" s="20"/>
      <c r="S3" s="20"/>
      <c r="T3" s="20" t="str">
        <f>"第 "&amp;(T5-($E$3-WEEKDAY($E$3,1)+2))/7+1&amp;" 周"</f>
        <v>第 5 周</v>
      </c>
      <c r="U3" s="20"/>
      <c r="V3" s="20"/>
      <c r="W3" s="20"/>
      <c r="X3" s="20"/>
      <c r="Y3" s="20"/>
      <c r="Z3" s="20"/>
      <c r="AA3" s="20" t="str">
        <f>"第 "&amp;(AA5-($E$3-WEEKDAY($E$3,1)+2))/7+1&amp;" 周"</f>
        <v>第 6 周</v>
      </c>
      <c r="AB3" s="20"/>
      <c r="AC3" s="20"/>
      <c r="AD3" s="20"/>
      <c r="AE3" s="20"/>
      <c r="AF3" s="20"/>
      <c r="AG3" s="20"/>
      <c r="AH3" s="20" t="str">
        <f>"第 "&amp;(AH5-($E$3-WEEKDAY($E$3,1)+2))/7+1&amp;" 周"</f>
        <v>第 7 周</v>
      </c>
      <c r="AI3" s="20"/>
      <c r="AJ3" s="20"/>
      <c r="AK3" s="20"/>
      <c r="AL3" s="20"/>
      <c r="AM3" s="20"/>
      <c r="AN3" s="20"/>
      <c r="AO3" s="20" t="str">
        <f>"第 "&amp;(AO5-($E$3-WEEKDAY($E$3,1)+2))/7+1&amp;" 周"</f>
        <v>第 8 周</v>
      </c>
      <c r="AP3" s="20"/>
      <c r="AQ3" s="20"/>
      <c r="AR3" s="20"/>
      <c r="AS3" s="20"/>
      <c r="AT3" s="20"/>
      <c r="AU3" s="20"/>
      <c r="AV3" s="20" t="str">
        <f>"第 "&amp;(AV5-($E$3-WEEKDAY($E$3,1)+2))/7+1&amp;" 周"</f>
        <v>第 9 周</v>
      </c>
      <c r="AW3" s="20"/>
      <c r="AX3" s="20"/>
      <c r="AY3" s="20"/>
      <c r="AZ3" s="20"/>
      <c r="BA3" s="20"/>
      <c r="BB3" s="20"/>
      <c r="BC3" s="20" t="str">
        <f>"第 "&amp;(BC5-($E$3-WEEKDAY($E$3,1)+2))/7+1&amp;" 周"</f>
        <v>第 10 周</v>
      </c>
      <c r="BD3" s="20"/>
      <c r="BE3" s="20"/>
      <c r="BF3" s="20"/>
      <c r="BG3" s="20"/>
      <c r="BH3" s="20"/>
      <c r="BI3" s="20"/>
      <c r="BJ3" s="20" t="str">
        <f>"第 "&amp;(BJ5-($E$3-WEEKDAY($E$3,1)+2))/7+1&amp;" 周"</f>
        <v>第 11 周</v>
      </c>
      <c r="BK3" s="20"/>
      <c r="BL3" s="20"/>
      <c r="BM3" s="20"/>
      <c r="BN3" s="20"/>
      <c r="BO3" s="20"/>
      <c r="BP3" s="20"/>
      <c r="BQ3" s="20" t="str">
        <f>"第 "&amp;(BQ5-($E$3-WEEKDAY($E$3,1)+2))/7+1&amp;" 周"</f>
        <v>第 12 周</v>
      </c>
      <c r="BR3" s="20"/>
      <c r="BS3" s="20"/>
      <c r="BT3" s="20"/>
      <c r="BU3" s="20"/>
      <c r="BV3" s="20"/>
      <c r="BW3" s="20"/>
      <c r="BX3" s="20" t="str">
        <f>"第 "&amp;(BX5-($E$3-WEEKDAY($E$3,1)+2))/7+1&amp;" 周"</f>
        <v>第 13 周</v>
      </c>
      <c r="BY3" s="20"/>
      <c r="BZ3" s="20"/>
      <c r="CA3" s="20"/>
      <c r="CB3" s="20"/>
      <c r="CC3" s="20"/>
      <c r="CD3" s="20"/>
      <c r="CE3" s="20" t="str">
        <f>"第 "&amp;(CE5-($E$3-WEEKDAY($E$3,1)+2))/7+1&amp;" 周"</f>
        <v>第 14 周</v>
      </c>
      <c r="CF3" s="20"/>
      <c r="CG3" s="20"/>
      <c r="CH3" s="20"/>
      <c r="CI3" s="20"/>
      <c r="CJ3" s="20"/>
      <c r="CK3" s="20"/>
      <c r="CL3" s="20" t="str">
        <f>"第 "&amp;(CL5-($E$3-WEEKDAY($E$3,1)+2))/7+1&amp;" 周"</f>
        <v>第 15 周</v>
      </c>
      <c r="CM3" s="20"/>
      <c r="CN3" s="20"/>
      <c r="CO3" s="20"/>
      <c r="CP3" s="20"/>
      <c r="CQ3" s="20"/>
      <c r="CR3" s="20"/>
      <c r="CS3" s="20" t="str">
        <f>"第 "&amp;(CS5-($E$3-WEEKDAY($E$3,1)+2))/7+1&amp;" 周"</f>
        <v>第 16 周</v>
      </c>
      <c r="CT3" s="20"/>
      <c r="CU3" s="20"/>
      <c r="CV3" s="20"/>
      <c r="CW3" s="20"/>
      <c r="CX3" s="20"/>
      <c r="CY3" s="20"/>
    </row>
    <row r="4" spans="1:103" s="6" customFormat="1" ht="17.25" customHeight="1">
      <c r="A4" s="11"/>
      <c r="B4" s="12" t="s">
        <v>5</v>
      </c>
      <c r="D4" s="13"/>
      <c r="E4" s="21" t="s">
        <v>6</v>
      </c>
      <c r="F4" s="15" t="s">
        <v>7</v>
      </c>
      <c r="G4" s="16" t="s">
        <v>8</v>
      </c>
      <c r="H4" s="22"/>
      <c r="I4" s="13"/>
      <c r="J4" s="13"/>
      <c r="K4" s="13"/>
      <c r="L4" s="23">
        <f>SUBTOTAL(9,L7:L32)</f>
        <v>160</v>
      </c>
      <c r="M4" s="24">
        <f>M5</f>
        <v>45523</v>
      </c>
      <c r="N4" s="25"/>
      <c r="O4" s="25"/>
      <c r="P4" s="25"/>
      <c r="Q4" s="25"/>
      <c r="R4" s="25"/>
      <c r="S4" s="25"/>
      <c r="T4" s="25">
        <f>T5</f>
        <v>45530</v>
      </c>
      <c r="U4" s="25"/>
      <c r="V4" s="25"/>
      <c r="W4" s="25"/>
      <c r="X4" s="25"/>
      <c r="Y4" s="25"/>
      <c r="Z4" s="25"/>
      <c r="AA4" s="25">
        <f>AA5</f>
        <v>45537</v>
      </c>
      <c r="AB4" s="25"/>
      <c r="AC4" s="25"/>
      <c r="AD4" s="25"/>
      <c r="AE4" s="25"/>
      <c r="AF4" s="25"/>
      <c r="AG4" s="25"/>
      <c r="AH4" s="25">
        <f>AH5</f>
        <v>45544</v>
      </c>
      <c r="AI4" s="25"/>
      <c r="AJ4" s="25"/>
      <c r="AK4" s="25"/>
      <c r="AL4" s="25"/>
      <c r="AM4" s="25"/>
      <c r="AN4" s="25"/>
      <c r="AO4" s="25">
        <f>AO5</f>
        <v>45551</v>
      </c>
      <c r="AP4" s="25"/>
      <c r="AQ4" s="25"/>
      <c r="AR4" s="25"/>
      <c r="AS4" s="25"/>
      <c r="AT4" s="25"/>
      <c r="AU4" s="25"/>
      <c r="AV4" s="25">
        <f>AV5</f>
        <v>45558</v>
      </c>
      <c r="AW4" s="25"/>
      <c r="AX4" s="25"/>
      <c r="AY4" s="25"/>
      <c r="AZ4" s="25"/>
      <c r="BA4" s="25"/>
      <c r="BB4" s="25"/>
      <c r="BC4" s="25">
        <f>BC5</f>
        <v>45565</v>
      </c>
      <c r="BD4" s="25"/>
      <c r="BE4" s="25"/>
      <c r="BF4" s="25"/>
      <c r="BG4" s="25"/>
      <c r="BH4" s="25"/>
      <c r="BI4" s="25"/>
      <c r="BJ4" s="25">
        <f>BJ5</f>
        <v>45572</v>
      </c>
      <c r="BK4" s="25"/>
      <c r="BL4" s="25"/>
      <c r="BM4" s="25"/>
      <c r="BN4" s="25"/>
      <c r="BO4" s="25"/>
      <c r="BP4" s="25"/>
      <c r="BQ4" s="25">
        <f>BQ5</f>
        <v>45579</v>
      </c>
      <c r="BR4" s="25"/>
      <c r="BS4" s="25"/>
      <c r="BT4" s="25"/>
      <c r="BU4" s="25"/>
      <c r="BV4" s="25"/>
      <c r="BW4" s="25"/>
      <c r="BX4" s="25">
        <f>BX5</f>
        <v>45586</v>
      </c>
      <c r="BY4" s="25"/>
      <c r="BZ4" s="25"/>
      <c r="CA4" s="25"/>
      <c r="CB4" s="25"/>
      <c r="CC4" s="25"/>
      <c r="CD4" s="25"/>
      <c r="CE4" s="25">
        <f>CE5</f>
        <v>45593</v>
      </c>
      <c r="CF4" s="25"/>
      <c r="CG4" s="25"/>
      <c r="CH4" s="25"/>
      <c r="CI4" s="25"/>
      <c r="CJ4" s="25"/>
      <c r="CK4" s="25"/>
      <c r="CL4" s="25">
        <f>CL5</f>
        <v>45600</v>
      </c>
      <c r="CM4" s="25"/>
      <c r="CN4" s="25"/>
      <c r="CO4" s="25"/>
      <c r="CP4" s="25"/>
      <c r="CQ4" s="25"/>
      <c r="CR4" s="25"/>
      <c r="CS4" s="25">
        <f>CS5</f>
        <v>45607</v>
      </c>
      <c r="CT4" s="25"/>
      <c r="CU4" s="25"/>
      <c r="CV4" s="25"/>
      <c r="CW4" s="25"/>
      <c r="CX4" s="25"/>
      <c r="CY4" s="25"/>
    </row>
    <row r="5" spans="1:103" s="6" customFormat="1">
      <c r="A5" s="26" t="s">
        <v>9</v>
      </c>
      <c r="B5" s="26" t="s">
        <v>10</v>
      </c>
      <c r="C5" s="27"/>
      <c r="D5" s="26" t="s">
        <v>11</v>
      </c>
      <c r="E5" s="26" t="s">
        <v>12</v>
      </c>
      <c r="F5" s="26" t="s">
        <v>13</v>
      </c>
      <c r="G5" s="28"/>
      <c r="H5" s="28"/>
      <c r="I5" s="29"/>
      <c r="J5" s="29"/>
      <c r="K5" s="29"/>
      <c r="L5" s="29"/>
      <c r="M5" s="30">
        <f>E3-WEEKDAY(E3,1)+2+7*(L3-1)</f>
        <v>45523</v>
      </c>
      <c r="N5" s="31">
        <f t="shared" ref="N5:BY5" si="0">M5+1</f>
        <v>45524</v>
      </c>
      <c r="O5" s="31">
        <f t="shared" si="0"/>
        <v>45525</v>
      </c>
      <c r="P5" s="31">
        <f t="shared" si="0"/>
        <v>45526</v>
      </c>
      <c r="Q5" s="31">
        <f t="shared" si="0"/>
        <v>45527</v>
      </c>
      <c r="R5" s="31">
        <f t="shared" si="0"/>
        <v>45528</v>
      </c>
      <c r="S5" s="31">
        <f t="shared" si="0"/>
        <v>45529</v>
      </c>
      <c r="T5" s="31">
        <f t="shared" si="0"/>
        <v>45530</v>
      </c>
      <c r="U5" s="31">
        <f t="shared" si="0"/>
        <v>45531</v>
      </c>
      <c r="V5" s="31">
        <f t="shared" si="0"/>
        <v>45532</v>
      </c>
      <c r="W5" s="31">
        <f t="shared" si="0"/>
        <v>45533</v>
      </c>
      <c r="X5" s="31">
        <f t="shared" si="0"/>
        <v>45534</v>
      </c>
      <c r="Y5" s="31">
        <f t="shared" si="0"/>
        <v>45535</v>
      </c>
      <c r="Z5" s="31">
        <f t="shared" si="0"/>
        <v>45536</v>
      </c>
      <c r="AA5" s="31">
        <f t="shared" si="0"/>
        <v>45537</v>
      </c>
      <c r="AB5" s="31">
        <f t="shared" si="0"/>
        <v>45538</v>
      </c>
      <c r="AC5" s="31">
        <f t="shared" si="0"/>
        <v>45539</v>
      </c>
      <c r="AD5" s="31">
        <f t="shared" si="0"/>
        <v>45540</v>
      </c>
      <c r="AE5" s="31">
        <f t="shared" si="0"/>
        <v>45541</v>
      </c>
      <c r="AF5" s="31">
        <f t="shared" si="0"/>
        <v>45542</v>
      </c>
      <c r="AG5" s="31">
        <f t="shared" si="0"/>
        <v>45543</v>
      </c>
      <c r="AH5" s="31">
        <f t="shared" si="0"/>
        <v>45544</v>
      </c>
      <c r="AI5" s="31">
        <f t="shared" si="0"/>
        <v>45545</v>
      </c>
      <c r="AJ5" s="31">
        <f t="shared" si="0"/>
        <v>45546</v>
      </c>
      <c r="AK5" s="31">
        <f t="shared" si="0"/>
        <v>45547</v>
      </c>
      <c r="AL5" s="31">
        <f t="shared" si="0"/>
        <v>45548</v>
      </c>
      <c r="AM5" s="31">
        <f t="shared" si="0"/>
        <v>45549</v>
      </c>
      <c r="AN5" s="31">
        <f t="shared" si="0"/>
        <v>45550</v>
      </c>
      <c r="AO5" s="31">
        <f t="shared" si="0"/>
        <v>45551</v>
      </c>
      <c r="AP5" s="31">
        <f t="shared" si="0"/>
        <v>45552</v>
      </c>
      <c r="AQ5" s="31">
        <f t="shared" si="0"/>
        <v>45553</v>
      </c>
      <c r="AR5" s="31">
        <f t="shared" si="0"/>
        <v>45554</v>
      </c>
      <c r="AS5" s="31">
        <f t="shared" si="0"/>
        <v>45555</v>
      </c>
      <c r="AT5" s="31">
        <f t="shared" si="0"/>
        <v>45556</v>
      </c>
      <c r="AU5" s="31">
        <f t="shared" si="0"/>
        <v>45557</v>
      </c>
      <c r="AV5" s="31">
        <f t="shared" si="0"/>
        <v>45558</v>
      </c>
      <c r="AW5" s="31">
        <f t="shared" si="0"/>
        <v>45559</v>
      </c>
      <c r="AX5" s="31">
        <f t="shared" si="0"/>
        <v>45560</v>
      </c>
      <c r="AY5" s="31">
        <f t="shared" si="0"/>
        <v>45561</v>
      </c>
      <c r="AZ5" s="31">
        <f t="shared" si="0"/>
        <v>45562</v>
      </c>
      <c r="BA5" s="31">
        <f t="shared" si="0"/>
        <v>45563</v>
      </c>
      <c r="BB5" s="31">
        <f t="shared" si="0"/>
        <v>45564</v>
      </c>
      <c r="BC5" s="31">
        <f t="shared" si="0"/>
        <v>45565</v>
      </c>
      <c r="BD5" s="31">
        <f t="shared" si="0"/>
        <v>45566</v>
      </c>
      <c r="BE5" s="31">
        <f t="shared" si="0"/>
        <v>45567</v>
      </c>
      <c r="BF5" s="31">
        <f t="shared" si="0"/>
        <v>45568</v>
      </c>
      <c r="BG5" s="31">
        <f t="shared" si="0"/>
        <v>45569</v>
      </c>
      <c r="BH5" s="31">
        <f t="shared" si="0"/>
        <v>45570</v>
      </c>
      <c r="BI5" s="31">
        <f t="shared" si="0"/>
        <v>45571</v>
      </c>
      <c r="BJ5" s="31">
        <f t="shared" si="0"/>
        <v>45572</v>
      </c>
      <c r="BK5" s="31">
        <f t="shared" si="0"/>
        <v>45573</v>
      </c>
      <c r="BL5" s="31">
        <f t="shared" si="0"/>
        <v>45574</v>
      </c>
      <c r="BM5" s="31">
        <f t="shared" si="0"/>
        <v>45575</v>
      </c>
      <c r="BN5" s="31">
        <f t="shared" si="0"/>
        <v>45576</v>
      </c>
      <c r="BO5" s="31">
        <f t="shared" si="0"/>
        <v>45577</v>
      </c>
      <c r="BP5" s="31">
        <f t="shared" si="0"/>
        <v>45578</v>
      </c>
      <c r="BQ5" s="31">
        <f t="shared" si="0"/>
        <v>45579</v>
      </c>
      <c r="BR5" s="31">
        <f t="shared" si="0"/>
        <v>45580</v>
      </c>
      <c r="BS5" s="31">
        <f t="shared" si="0"/>
        <v>45581</v>
      </c>
      <c r="BT5" s="31">
        <f t="shared" si="0"/>
        <v>45582</v>
      </c>
      <c r="BU5" s="31">
        <f t="shared" si="0"/>
        <v>45583</v>
      </c>
      <c r="BV5" s="31">
        <f t="shared" si="0"/>
        <v>45584</v>
      </c>
      <c r="BW5" s="31">
        <f t="shared" si="0"/>
        <v>45585</v>
      </c>
      <c r="BX5" s="31">
        <f t="shared" si="0"/>
        <v>45586</v>
      </c>
      <c r="BY5" s="31">
        <f t="shared" si="0"/>
        <v>45587</v>
      </c>
      <c r="BZ5" s="31">
        <f t="shared" ref="BZ5:CY5" si="1">BY5+1</f>
        <v>45588</v>
      </c>
      <c r="CA5" s="31">
        <f t="shared" si="1"/>
        <v>45589</v>
      </c>
      <c r="CB5" s="31">
        <f t="shared" si="1"/>
        <v>45590</v>
      </c>
      <c r="CC5" s="31">
        <f t="shared" si="1"/>
        <v>45591</v>
      </c>
      <c r="CD5" s="31">
        <f t="shared" si="1"/>
        <v>45592</v>
      </c>
      <c r="CE5" s="31">
        <f t="shared" si="1"/>
        <v>45593</v>
      </c>
      <c r="CF5" s="31">
        <f t="shared" si="1"/>
        <v>45594</v>
      </c>
      <c r="CG5" s="31">
        <f t="shared" si="1"/>
        <v>45595</v>
      </c>
      <c r="CH5" s="31">
        <f t="shared" si="1"/>
        <v>45596</v>
      </c>
      <c r="CI5" s="31">
        <f t="shared" si="1"/>
        <v>45597</v>
      </c>
      <c r="CJ5" s="31">
        <f t="shared" si="1"/>
        <v>45598</v>
      </c>
      <c r="CK5" s="31">
        <f t="shared" si="1"/>
        <v>45599</v>
      </c>
      <c r="CL5" s="31">
        <f t="shared" si="1"/>
        <v>45600</v>
      </c>
      <c r="CM5" s="31">
        <f t="shared" si="1"/>
        <v>45601</v>
      </c>
      <c r="CN5" s="31">
        <f t="shared" si="1"/>
        <v>45602</v>
      </c>
      <c r="CO5" s="31">
        <f t="shared" si="1"/>
        <v>45603</v>
      </c>
      <c r="CP5" s="31">
        <f t="shared" si="1"/>
        <v>45604</v>
      </c>
      <c r="CQ5" s="31">
        <f t="shared" si="1"/>
        <v>45605</v>
      </c>
      <c r="CR5" s="31">
        <f t="shared" si="1"/>
        <v>45606</v>
      </c>
      <c r="CS5" s="31">
        <f t="shared" si="1"/>
        <v>45607</v>
      </c>
      <c r="CT5" s="31">
        <f t="shared" si="1"/>
        <v>45608</v>
      </c>
      <c r="CU5" s="31">
        <f t="shared" si="1"/>
        <v>45609</v>
      </c>
      <c r="CV5" s="31">
        <f t="shared" si="1"/>
        <v>45610</v>
      </c>
      <c r="CW5" s="31">
        <f t="shared" si="1"/>
        <v>45611</v>
      </c>
      <c r="CX5" s="31">
        <f t="shared" si="1"/>
        <v>45612</v>
      </c>
      <c r="CY5" s="31">
        <f t="shared" si="1"/>
        <v>45613</v>
      </c>
    </row>
    <row r="6" spans="1:103" s="37" customFormat="1" ht="29">
      <c r="A6" s="26"/>
      <c r="B6" s="26"/>
      <c r="C6" s="27" t="s">
        <v>14</v>
      </c>
      <c r="D6" s="26"/>
      <c r="E6" s="26"/>
      <c r="F6" s="26"/>
      <c r="G6" s="32" t="s">
        <v>15</v>
      </c>
      <c r="H6" s="32" t="s">
        <v>16</v>
      </c>
      <c r="I6" s="33" t="s">
        <v>17</v>
      </c>
      <c r="J6" s="33" t="s">
        <v>18</v>
      </c>
      <c r="K6" s="33" t="s">
        <v>19</v>
      </c>
      <c r="L6" s="33" t="s">
        <v>20</v>
      </c>
      <c r="M6" s="34" t="str">
        <f t="shared" ref="M6:BX6" si="2">CHOOSE(WEEKDAY(M5,1),"日","一","二","三","四","五","六")</f>
        <v>一</v>
      </c>
      <c r="N6" s="35" t="str">
        <f t="shared" si="2"/>
        <v>二</v>
      </c>
      <c r="O6" s="35" t="str">
        <f t="shared" si="2"/>
        <v>三</v>
      </c>
      <c r="P6" s="35" t="str">
        <f t="shared" si="2"/>
        <v>四</v>
      </c>
      <c r="Q6" s="35" t="str">
        <f t="shared" si="2"/>
        <v>五</v>
      </c>
      <c r="R6" s="35" t="str">
        <f t="shared" si="2"/>
        <v>六</v>
      </c>
      <c r="S6" s="35" t="str">
        <f t="shared" si="2"/>
        <v>日</v>
      </c>
      <c r="T6" s="35" t="str">
        <f t="shared" si="2"/>
        <v>一</v>
      </c>
      <c r="U6" s="35" t="str">
        <f t="shared" si="2"/>
        <v>二</v>
      </c>
      <c r="V6" s="35" t="str">
        <f t="shared" si="2"/>
        <v>三</v>
      </c>
      <c r="W6" s="35" t="str">
        <f t="shared" si="2"/>
        <v>四</v>
      </c>
      <c r="X6" s="35" t="str">
        <f t="shared" si="2"/>
        <v>五</v>
      </c>
      <c r="Y6" s="35" t="str">
        <f t="shared" si="2"/>
        <v>六</v>
      </c>
      <c r="Z6" s="35" t="str">
        <f t="shared" si="2"/>
        <v>日</v>
      </c>
      <c r="AA6" s="35" t="str">
        <f t="shared" si="2"/>
        <v>一</v>
      </c>
      <c r="AB6" s="35" t="str">
        <f t="shared" si="2"/>
        <v>二</v>
      </c>
      <c r="AC6" s="35" t="str">
        <f t="shared" si="2"/>
        <v>三</v>
      </c>
      <c r="AD6" s="35" t="str">
        <f t="shared" si="2"/>
        <v>四</v>
      </c>
      <c r="AE6" s="35" t="str">
        <f t="shared" si="2"/>
        <v>五</v>
      </c>
      <c r="AF6" s="35" t="str">
        <f t="shared" si="2"/>
        <v>六</v>
      </c>
      <c r="AG6" s="35" t="str">
        <f t="shared" si="2"/>
        <v>日</v>
      </c>
      <c r="AH6" s="35" t="str">
        <f t="shared" si="2"/>
        <v>一</v>
      </c>
      <c r="AI6" s="35" t="str">
        <f t="shared" si="2"/>
        <v>二</v>
      </c>
      <c r="AJ6" s="35" t="str">
        <f t="shared" si="2"/>
        <v>三</v>
      </c>
      <c r="AK6" s="35" t="str">
        <f t="shared" si="2"/>
        <v>四</v>
      </c>
      <c r="AL6" s="35" t="str">
        <f t="shared" si="2"/>
        <v>五</v>
      </c>
      <c r="AM6" s="35" t="str">
        <f t="shared" si="2"/>
        <v>六</v>
      </c>
      <c r="AN6" s="35" t="str">
        <f t="shared" si="2"/>
        <v>日</v>
      </c>
      <c r="AO6" s="35" t="str">
        <f t="shared" si="2"/>
        <v>一</v>
      </c>
      <c r="AP6" s="35" t="str">
        <f t="shared" si="2"/>
        <v>二</v>
      </c>
      <c r="AQ6" s="35" t="str">
        <f t="shared" si="2"/>
        <v>三</v>
      </c>
      <c r="AR6" s="35" t="str">
        <f t="shared" si="2"/>
        <v>四</v>
      </c>
      <c r="AS6" s="35" t="str">
        <f t="shared" si="2"/>
        <v>五</v>
      </c>
      <c r="AT6" s="35" t="str">
        <f t="shared" si="2"/>
        <v>六</v>
      </c>
      <c r="AU6" s="35" t="str">
        <f t="shared" si="2"/>
        <v>日</v>
      </c>
      <c r="AV6" s="35" t="str">
        <f t="shared" si="2"/>
        <v>一</v>
      </c>
      <c r="AW6" s="35" t="str">
        <f t="shared" si="2"/>
        <v>二</v>
      </c>
      <c r="AX6" s="35" t="str">
        <f t="shared" si="2"/>
        <v>三</v>
      </c>
      <c r="AY6" s="35" t="str">
        <f t="shared" si="2"/>
        <v>四</v>
      </c>
      <c r="AZ6" s="35" t="str">
        <f t="shared" si="2"/>
        <v>五</v>
      </c>
      <c r="BA6" s="35" t="str">
        <f t="shared" si="2"/>
        <v>六</v>
      </c>
      <c r="BB6" s="35" t="str">
        <f t="shared" si="2"/>
        <v>日</v>
      </c>
      <c r="BC6" s="35" t="str">
        <f t="shared" si="2"/>
        <v>一</v>
      </c>
      <c r="BD6" s="35" t="str">
        <f t="shared" si="2"/>
        <v>二</v>
      </c>
      <c r="BE6" s="35" t="str">
        <f t="shared" si="2"/>
        <v>三</v>
      </c>
      <c r="BF6" s="35" t="str">
        <f t="shared" si="2"/>
        <v>四</v>
      </c>
      <c r="BG6" s="35" t="str">
        <f t="shared" si="2"/>
        <v>五</v>
      </c>
      <c r="BH6" s="35" t="str">
        <f t="shared" si="2"/>
        <v>六</v>
      </c>
      <c r="BI6" s="35" t="str">
        <f t="shared" si="2"/>
        <v>日</v>
      </c>
      <c r="BJ6" s="35" t="str">
        <f t="shared" si="2"/>
        <v>一</v>
      </c>
      <c r="BK6" s="35" t="str">
        <f t="shared" si="2"/>
        <v>二</v>
      </c>
      <c r="BL6" s="35" t="str">
        <f t="shared" si="2"/>
        <v>三</v>
      </c>
      <c r="BM6" s="35" t="str">
        <f t="shared" si="2"/>
        <v>四</v>
      </c>
      <c r="BN6" s="35" t="str">
        <f t="shared" si="2"/>
        <v>五</v>
      </c>
      <c r="BO6" s="35" t="str">
        <f t="shared" si="2"/>
        <v>六</v>
      </c>
      <c r="BP6" s="35" t="str">
        <f t="shared" si="2"/>
        <v>日</v>
      </c>
      <c r="BQ6" s="35" t="str">
        <f t="shared" si="2"/>
        <v>一</v>
      </c>
      <c r="BR6" s="35" t="str">
        <f t="shared" si="2"/>
        <v>二</v>
      </c>
      <c r="BS6" s="35" t="str">
        <f t="shared" si="2"/>
        <v>三</v>
      </c>
      <c r="BT6" s="35" t="str">
        <f t="shared" si="2"/>
        <v>四</v>
      </c>
      <c r="BU6" s="35" t="str">
        <f t="shared" si="2"/>
        <v>五</v>
      </c>
      <c r="BV6" s="35" t="str">
        <f t="shared" si="2"/>
        <v>六</v>
      </c>
      <c r="BW6" s="35" t="str">
        <f t="shared" si="2"/>
        <v>日</v>
      </c>
      <c r="BX6" s="35" t="str">
        <f t="shared" si="2"/>
        <v>一</v>
      </c>
      <c r="BY6" s="35" t="str">
        <f t="shared" ref="BY6:CY6" si="3">CHOOSE(WEEKDAY(BY5,1),"日","一","二","三","四","五","六")</f>
        <v>二</v>
      </c>
      <c r="BZ6" s="35" t="str">
        <f t="shared" si="3"/>
        <v>三</v>
      </c>
      <c r="CA6" s="35" t="str">
        <f t="shared" si="3"/>
        <v>四</v>
      </c>
      <c r="CB6" s="35" t="str">
        <f t="shared" si="3"/>
        <v>五</v>
      </c>
      <c r="CC6" s="35" t="str">
        <f t="shared" si="3"/>
        <v>六</v>
      </c>
      <c r="CD6" s="35" t="str">
        <f t="shared" si="3"/>
        <v>日</v>
      </c>
      <c r="CE6" s="35" t="str">
        <f t="shared" si="3"/>
        <v>一</v>
      </c>
      <c r="CF6" s="35" t="str">
        <f t="shared" si="3"/>
        <v>二</v>
      </c>
      <c r="CG6" s="35" t="str">
        <f t="shared" si="3"/>
        <v>三</v>
      </c>
      <c r="CH6" s="35" t="str">
        <f t="shared" si="3"/>
        <v>四</v>
      </c>
      <c r="CI6" s="35" t="str">
        <f t="shared" si="3"/>
        <v>五</v>
      </c>
      <c r="CJ6" s="35" t="str">
        <f t="shared" si="3"/>
        <v>六</v>
      </c>
      <c r="CK6" s="35" t="str">
        <f t="shared" si="3"/>
        <v>日</v>
      </c>
      <c r="CL6" s="35" t="str">
        <f t="shared" si="3"/>
        <v>一</v>
      </c>
      <c r="CM6" s="35" t="str">
        <f t="shared" si="3"/>
        <v>二</v>
      </c>
      <c r="CN6" s="35" t="str">
        <f t="shared" si="3"/>
        <v>三</v>
      </c>
      <c r="CO6" s="35" t="str">
        <f t="shared" si="3"/>
        <v>四</v>
      </c>
      <c r="CP6" s="35" t="str">
        <f t="shared" si="3"/>
        <v>五</v>
      </c>
      <c r="CQ6" s="35" t="str">
        <f t="shared" si="3"/>
        <v>六</v>
      </c>
      <c r="CR6" s="35" t="str">
        <f t="shared" si="3"/>
        <v>日</v>
      </c>
      <c r="CS6" s="35" t="str">
        <f t="shared" si="3"/>
        <v>一</v>
      </c>
      <c r="CT6" s="35" t="str">
        <f t="shared" si="3"/>
        <v>二</v>
      </c>
      <c r="CU6" s="35" t="str">
        <f t="shared" si="3"/>
        <v>三</v>
      </c>
      <c r="CV6" s="35" t="str">
        <f t="shared" si="3"/>
        <v>四</v>
      </c>
      <c r="CW6" s="35" t="str">
        <f t="shared" si="3"/>
        <v>五</v>
      </c>
      <c r="CX6" s="35" t="str">
        <f t="shared" si="3"/>
        <v>六</v>
      </c>
      <c r="CY6" s="36" t="str">
        <f t="shared" si="3"/>
        <v>日</v>
      </c>
    </row>
    <row r="7" spans="1:103" s="47" customFormat="1">
      <c r="A7" s="38">
        <f t="shared" ref="A7:A16" si="4">ROW()-6</f>
        <v>1</v>
      </c>
      <c r="B7" s="39" t="s">
        <v>21</v>
      </c>
      <c r="C7" s="39"/>
      <c r="D7" s="40"/>
      <c r="E7" s="40"/>
      <c r="F7" s="41" t="s">
        <v>22</v>
      </c>
      <c r="G7" s="42">
        <v>45511</v>
      </c>
      <c r="H7" s="42">
        <v>45511</v>
      </c>
      <c r="I7" s="43">
        <v>1</v>
      </c>
      <c r="J7" s="43"/>
      <c r="K7" s="43"/>
      <c r="L7" s="44">
        <f>IF(H7-G7=0,1,H7-G7+1)</f>
        <v>1</v>
      </c>
      <c r="M7" s="45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</row>
    <row r="8" spans="1:103" s="51" customFormat="1" ht="29">
      <c r="A8" s="38">
        <f t="shared" si="4"/>
        <v>2</v>
      </c>
      <c r="B8" s="39" t="s">
        <v>23</v>
      </c>
      <c r="C8" s="39"/>
      <c r="D8" s="40"/>
      <c r="E8" s="40"/>
      <c r="F8" s="41" t="s">
        <v>22</v>
      </c>
      <c r="G8" s="42">
        <v>45512</v>
      </c>
      <c r="H8" s="42">
        <v>45534</v>
      </c>
      <c r="I8" s="43">
        <v>0.9</v>
      </c>
      <c r="J8" s="48" t="s">
        <v>24</v>
      </c>
      <c r="K8" s="48"/>
      <c r="L8" s="44">
        <f t="shared" ref="L8:L38" si="5">IF(H8-G8=0,1,H8-G8+1)</f>
        <v>23</v>
      </c>
      <c r="M8" s="49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</row>
    <row r="9" spans="1:103" s="51" customFormat="1" ht="19" customHeight="1">
      <c r="A9" s="38">
        <f t="shared" si="4"/>
        <v>3</v>
      </c>
      <c r="B9" s="39" t="s">
        <v>25</v>
      </c>
      <c r="C9" s="39"/>
      <c r="D9" s="40"/>
      <c r="E9" s="40"/>
      <c r="F9" s="41" t="s">
        <v>26</v>
      </c>
      <c r="G9" s="42">
        <v>45498</v>
      </c>
      <c r="H9" s="42">
        <v>45509</v>
      </c>
      <c r="I9" s="43">
        <v>1</v>
      </c>
      <c r="J9" s="43"/>
      <c r="K9" s="43"/>
      <c r="L9" s="44">
        <f t="shared" si="5"/>
        <v>12</v>
      </c>
      <c r="M9" s="49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</row>
    <row r="10" spans="1:103" s="61" customFormat="1" ht="17" customHeight="1">
      <c r="A10" s="52">
        <f t="shared" si="4"/>
        <v>4</v>
      </c>
      <c r="B10" s="53" t="s">
        <v>27</v>
      </c>
      <c r="C10" s="53"/>
      <c r="D10" s="54"/>
      <c r="E10" s="54"/>
      <c r="F10" s="55" t="s">
        <v>22</v>
      </c>
      <c r="G10" s="56">
        <v>45543</v>
      </c>
      <c r="H10" s="56">
        <v>45545</v>
      </c>
      <c r="I10" s="57">
        <v>0</v>
      </c>
      <c r="J10" s="57"/>
      <c r="K10" s="57"/>
      <c r="L10" s="58">
        <f t="shared" si="5"/>
        <v>3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</row>
    <row r="11" spans="1:103" s="47" customFormat="1" ht="45.75" customHeight="1">
      <c r="A11" s="62">
        <f t="shared" si="4"/>
        <v>5</v>
      </c>
      <c r="B11" s="63" t="s">
        <v>28</v>
      </c>
      <c r="C11" s="64"/>
      <c r="D11" s="64"/>
      <c r="E11" s="64"/>
      <c r="F11" s="65" t="s">
        <v>26</v>
      </c>
      <c r="G11" s="66">
        <v>45524</v>
      </c>
      <c r="H11" s="66">
        <v>45531</v>
      </c>
      <c r="I11" s="67">
        <v>1</v>
      </c>
      <c r="J11" s="67"/>
      <c r="K11" s="67"/>
      <c r="L11" s="68">
        <f t="shared" si="5"/>
        <v>8</v>
      </c>
      <c r="M11" s="69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</row>
    <row r="12" spans="1:103" s="47" customFormat="1" ht="45.75" customHeight="1">
      <c r="A12" s="71">
        <f t="shared" si="4"/>
        <v>6</v>
      </c>
      <c r="B12" s="72" t="s">
        <v>29</v>
      </c>
      <c r="C12" s="64" t="s">
        <v>30</v>
      </c>
      <c r="D12" s="64"/>
      <c r="E12" s="64"/>
      <c r="F12" s="65" t="s">
        <v>26</v>
      </c>
      <c r="G12" s="66">
        <v>45524</v>
      </c>
      <c r="H12" s="66">
        <v>45532</v>
      </c>
      <c r="I12" s="67">
        <v>0.5</v>
      </c>
      <c r="J12" s="73" t="s">
        <v>31</v>
      </c>
      <c r="K12" s="73"/>
      <c r="L12" s="44">
        <f t="shared" si="5"/>
        <v>9</v>
      </c>
      <c r="M12" s="69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</row>
    <row r="13" spans="1:103" s="51" customFormat="1" ht="40.5" customHeight="1">
      <c r="A13" s="38">
        <f t="shared" si="4"/>
        <v>7</v>
      </c>
      <c r="B13" s="74" t="s">
        <v>32</v>
      </c>
      <c r="C13" s="74" t="s">
        <v>33</v>
      </c>
      <c r="D13" s="74"/>
      <c r="E13" s="74"/>
      <c r="F13" s="41" t="s">
        <v>26</v>
      </c>
      <c r="G13" s="42">
        <v>45532</v>
      </c>
      <c r="H13" s="42">
        <v>45538</v>
      </c>
      <c r="I13" s="43">
        <v>0</v>
      </c>
      <c r="J13" s="43"/>
      <c r="K13" s="43"/>
      <c r="L13" s="44">
        <f t="shared" si="5"/>
        <v>7</v>
      </c>
      <c r="M13" s="49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</row>
    <row r="14" spans="1:103" s="51" customFormat="1" ht="25" customHeight="1">
      <c r="A14" s="38">
        <f t="shared" si="4"/>
        <v>8</v>
      </c>
      <c r="B14" s="75" t="s">
        <v>34</v>
      </c>
      <c r="C14" s="74"/>
      <c r="D14" s="74"/>
      <c r="E14" s="74"/>
      <c r="F14" s="41" t="s">
        <v>22</v>
      </c>
      <c r="G14" s="42">
        <v>45540</v>
      </c>
      <c r="H14" s="42">
        <v>45542</v>
      </c>
      <c r="I14" s="43">
        <v>0</v>
      </c>
      <c r="J14" s="43"/>
      <c r="K14" s="43"/>
      <c r="L14" s="44">
        <f t="shared" si="5"/>
        <v>3</v>
      </c>
      <c r="M14" s="49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</row>
    <row r="15" spans="1:103" s="51" customFormat="1" ht="21" customHeight="1">
      <c r="A15" s="38">
        <f t="shared" si="4"/>
        <v>9</v>
      </c>
      <c r="B15" s="74" t="s">
        <v>35</v>
      </c>
      <c r="C15" s="74" t="s">
        <v>36</v>
      </c>
      <c r="D15" s="74" t="s">
        <v>37</v>
      </c>
      <c r="E15" s="74" t="s">
        <v>38</v>
      </c>
      <c r="F15" s="41" t="s">
        <v>26</v>
      </c>
      <c r="G15" s="42">
        <v>45540</v>
      </c>
      <c r="H15" s="42">
        <v>45543</v>
      </c>
      <c r="I15" s="43">
        <v>0</v>
      </c>
      <c r="J15" s="43"/>
      <c r="K15" s="43"/>
      <c r="L15" s="44">
        <f t="shared" si="5"/>
        <v>4</v>
      </c>
      <c r="M15" s="49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</row>
    <row r="16" spans="1:103" s="51" customFormat="1" ht="21" customHeight="1">
      <c r="A16" s="38">
        <f t="shared" si="4"/>
        <v>10</v>
      </c>
      <c r="B16" s="74" t="s">
        <v>39</v>
      </c>
      <c r="C16" s="74" t="s">
        <v>40</v>
      </c>
      <c r="D16" s="74"/>
      <c r="E16" s="76" t="s">
        <v>41</v>
      </c>
      <c r="F16" s="77" t="s">
        <v>42</v>
      </c>
      <c r="G16" s="78">
        <v>45531</v>
      </c>
      <c r="H16" s="78">
        <v>45555</v>
      </c>
      <c r="I16" s="79">
        <v>0</v>
      </c>
      <c r="J16" s="79" t="s">
        <v>43</v>
      </c>
      <c r="K16" s="80" t="s">
        <v>44</v>
      </c>
      <c r="L16" s="44">
        <f t="shared" si="5"/>
        <v>25</v>
      </c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</row>
    <row r="17" spans="1:103" s="51" customFormat="1" ht="28" customHeight="1">
      <c r="A17" s="38"/>
      <c r="B17" s="74" t="s">
        <v>39</v>
      </c>
      <c r="C17" s="74"/>
      <c r="D17" s="74"/>
      <c r="E17" s="74" t="s">
        <v>45</v>
      </c>
      <c r="F17" s="41" t="s">
        <v>26</v>
      </c>
      <c r="G17" s="42">
        <v>45555</v>
      </c>
      <c r="H17" s="42">
        <v>45560</v>
      </c>
      <c r="I17" s="43"/>
      <c r="J17" s="43"/>
      <c r="K17" s="43"/>
      <c r="L17" s="44">
        <f t="shared" si="5"/>
        <v>6</v>
      </c>
      <c r="M17" s="49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</row>
    <row r="18" spans="1:103" s="51" customFormat="1" ht="50">
      <c r="A18" s="38">
        <f>ROW()-6</f>
        <v>12</v>
      </c>
      <c r="B18" s="74" t="s">
        <v>46</v>
      </c>
      <c r="C18" s="74" t="s">
        <v>47</v>
      </c>
      <c r="D18" s="74" t="s">
        <v>48</v>
      </c>
      <c r="E18" s="74" t="s">
        <v>49</v>
      </c>
      <c r="F18" s="41" t="s">
        <v>50</v>
      </c>
      <c r="G18" s="42">
        <v>45532</v>
      </c>
      <c r="H18" s="42">
        <v>45538</v>
      </c>
      <c r="I18" s="43">
        <v>0</v>
      </c>
      <c r="J18" s="43"/>
      <c r="K18" s="43"/>
      <c r="L18" s="44">
        <f t="shared" si="5"/>
        <v>7</v>
      </c>
      <c r="M18" s="49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</row>
    <row r="19" spans="1:103" s="51" customFormat="1" ht="18.5" customHeight="1">
      <c r="A19" s="38"/>
      <c r="B19" s="74" t="s">
        <v>46</v>
      </c>
      <c r="C19" s="74"/>
      <c r="D19" s="74"/>
      <c r="E19" s="74" t="s">
        <v>51</v>
      </c>
      <c r="F19" s="41" t="s">
        <v>26</v>
      </c>
      <c r="G19" s="42">
        <v>45539</v>
      </c>
      <c r="H19" s="42">
        <v>45539</v>
      </c>
      <c r="I19" s="43">
        <v>0</v>
      </c>
      <c r="J19" s="43"/>
      <c r="K19" s="43"/>
      <c r="L19" s="44">
        <f t="shared" si="5"/>
        <v>1</v>
      </c>
      <c r="M19" s="49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</row>
    <row r="20" spans="1:103" s="51" customFormat="1" ht="21.5" customHeight="1">
      <c r="A20" s="38">
        <f>ROW()-6</f>
        <v>14</v>
      </c>
      <c r="B20" s="74" t="s">
        <v>52</v>
      </c>
      <c r="C20" s="74" t="s">
        <v>53</v>
      </c>
      <c r="D20" s="74" t="s">
        <v>54</v>
      </c>
      <c r="E20" s="74" t="s">
        <v>55</v>
      </c>
      <c r="F20" s="41" t="s">
        <v>50</v>
      </c>
      <c r="G20" s="42">
        <v>45539</v>
      </c>
      <c r="H20" s="42">
        <v>45544</v>
      </c>
      <c r="I20" s="43">
        <v>0</v>
      </c>
      <c r="J20" s="43"/>
      <c r="K20" s="43"/>
      <c r="L20" s="44">
        <f t="shared" si="5"/>
        <v>6</v>
      </c>
      <c r="M20" s="49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</row>
    <row r="21" spans="1:103" s="51" customFormat="1" ht="21.5" customHeight="1">
      <c r="A21" s="38"/>
      <c r="B21" s="74" t="s">
        <v>52</v>
      </c>
      <c r="C21" s="74"/>
      <c r="D21" s="74"/>
      <c r="E21" s="74" t="s">
        <v>56</v>
      </c>
      <c r="F21" s="41" t="s">
        <v>50</v>
      </c>
      <c r="G21" s="42">
        <v>45545</v>
      </c>
      <c r="H21" s="42">
        <v>45547</v>
      </c>
      <c r="I21" s="43">
        <v>0</v>
      </c>
      <c r="J21" s="43"/>
      <c r="K21" s="43"/>
      <c r="L21" s="44">
        <f t="shared" si="5"/>
        <v>3</v>
      </c>
      <c r="M21" s="49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</row>
    <row r="22" spans="1:103" s="51" customFormat="1" ht="21.5" customHeight="1">
      <c r="A22" s="38"/>
      <c r="B22" s="74" t="s">
        <v>52</v>
      </c>
      <c r="C22" s="74"/>
      <c r="D22" s="74"/>
      <c r="E22" s="74" t="s">
        <v>57</v>
      </c>
      <c r="F22" s="41" t="s">
        <v>26</v>
      </c>
      <c r="G22" s="42">
        <v>45549</v>
      </c>
      <c r="H22" s="42">
        <v>45553</v>
      </c>
      <c r="I22" s="43">
        <v>0</v>
      </c>
      <c r="J22" s="43"/>
      <c r="K22" s="43"/>
      <c r="L22" s="44">
        <f t="shared" si="5"/>
        <v>5</v>
      </c>
      <c r="M22" s="49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</row>
    <row r="23" spans="1:103" s="51" customFormat="1" ht="28.5" customHeight="1">
      <c r="A23" s="38">
        <f>ROW()-6</f>
        <v>17</v>
      </c>
      <c r="B23" s="74" t="s">
        <v>58</v>
      </c>
      <c r="C23" s="74"/>
      <c r="D23" s="74" t="s">
        <v>59</v>
      </c>
      <c r="E23" s="74" t="s">
        <v>60</v>
      </c>
      <c r="F23" s="41" t="s">
        <v>50</v>
      </c>
      <c r="G23" s="42">
        <v>45549</v>
      </c>
      <c r="H23" s="42">
        <v>45553</v>
      </c>
      <c r="I23" s="43">
        <v>0</v>
      </c>
      <c r="J23" s="43"/>
      <c r="K23" s="43"/>
      <c r="L23" s="44">
        <f t="shared" si="5"/>
        <v>5</v>
      </c>
      <c r="M23" s="49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</row>
    <row r="24" spans="1:103" s="51" customFormat="1" ht="24.5" customHeight="1">
      <c r="A24" s="38"/>
      <c r="B24" s="74" t="s">
        <v>58</v>
      </c>
      <c r="C24" s="74"/>
      <c r="D24" s="74"/>
      <c r="E24" s="74" t="s">
        <v>61</v>
      </c>
      <c r="F24" s="41" t="s">
        <v>26</v>
      </c>
      <c r="G24" s="42">
        <v>45554</v>
      </c>
      <c r="H24" s="42">
        <v>45557</v>
      </c>
      <c r="I24" s="43">
        <v>0</v>
      </c>
      <c r="J24" s="43"/>
      <c r="K24" s="43"/>
      <c r="L24" s="44">
        <f t="shared" si="5"/>
        <v>4</v>
      </c>
      <c r="M24" s="49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</row>
    <row r="25" spans="1:103" s="51" customFormat="1" ht="37.5">
      <c r="A25" s="38">
        <f>ROW()-6</f>
        <v>19</v>
      </c>
      <c r="B25" s="74" t="s">
        <v>62</v>
      </c>
      <c r="C25" s="74"/>
      <c r="D25" s="74" t="s">
        <v>63</v>
      </c>
      <c r="E25" s="74" t="s">
        <v>38</v>
      </c>
      <c r="F25" s="41" t="s">
        <v>26</v>
      </c>
      <c r="G25" s="81">
        <v>45558</v>
      </c>
      <c r="H25" s="42">
        <v>45558</v>
      </c>
      <c r="I25" s="43">
        <v>0.6</v>
      </c>
      <c r="J25" s="43" t="s">
        <v>64</v>
      </c>
      <c r="K25" s="43"/>
      <c r="L25" s="44">
        <f t="shared" si="5"/>
        <v>1</v>
      </c>
      <c r="M25" s="82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</row>
    <row r="26" spans="1:103" s="87" customFormat="1" ht="22.5" customHeight="1">
      <c r="A26" s="38">
        <f>ROW()-6</f>
        <v>20</v>
      </c>
      <c r="B26" s="74" t="s">
        <v>65</v>
      </c>
      <c r="C26" s="74" t="s">
        <v>66</v>
      </c>
      <c r="D26" s="74" t="s">
        <v>67</v>
      </c>
      <c r="E26" s="74" t="s">
        <v>68</v>
      </c>
      <c r="F26" s="41" t="s">
        <v>26</v>
      </c>
      <c r="G26" s="84">
        <v>45532</v>
      </c>
      <c r="H26" s="84">
        <v>45538</v>
      </c>
      <c r="I26" s="43">
        <v>0</v>
      </c>
      <c r="J26" s="43"/>
      <c r="K26" s="43"/>
      <c r="L26" s="44">
        <f t="shared" si="5"/>
        <v>7</v>
      </c>
      <c r="M26" s="85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</row>
    <row r="27" spans="1:103" s="87" customFormat="1" ht="27">
      <c r="A27" s="38"/>
      <c r="B27" s="74" t="s">
        <v>65</v>
      </c>
      <c r="C27" s="74"/>
      <c r="D27" s="74"/>
      <c r="E27" s="75" t="s">
        <v>69</v>
      </c>
      <c r="F27" s="41" t="s">
        <v>26</v>
      </c>
      <c r="G27" s="88">
        <v>45545</v>
      </c>
      <c r="H27" s="88">
        <v>45548</v>
      </c>
      <c r="I27" s="43"/>
      <c r="J27" s="43"/>
      <c r="K27" s="43"/>
      <c r="L27" s="44">
        <f t="shared" si="5"/>
        <v>4</v>
      </c>
      <c r="M27" s="85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</row>
    <row r="28" spans="1:103" s="51" customFormat="1" ht="45" customHeight="1">
      <c r="A28" s="38">
        <f>ROW()-6</f>
        <v>22</v>
      </c>
      <c r="B28" s="74" t="s">
        <v>70</v>
      </c>
      <c r="C28" s="74" t="s">
        <v>71</v>
      </c>
      <c r="D28" s="74"/>
      <c r="E28" s="74" t="s">
        <v>72</v>
      </c>
      <c r="F28" s="41" t="s">
        <v>50</v>
      </c>
      <c r="G28" s="42">
        <v>45554</v>
      </c>
      <c r="H28" s="42">
        <v>45557</v>
      </c>
      <c r="I28" s="43">
        <v>0</v>
      </c>
      <c r="J28" s="43"/>
      <c r="K28" s="43"/>
      <c r="L28" s="44">
        <f t="shared" si="5"/>
        <v>4</v>
      </c>
      <c r="M28" s="49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</row>
    <row r="29" spans="1:103" s="51" customFormat="1" ht="45" customHeight="1">
      <c r="A29" s="38"/>
      <c r="B29" s="74" t="s">
        <v>70</v>
      </c>
      <c r="C29" s="74"/>
      <c r="D29" s="74"/>
      <c r="E29" s="75" t="s">
        <v>73</v>
      </c>
      <c r="F29" s="41" t="s">
        <v>26</v>
      </c>
      <c r="G29" s="42">
        <v>45558</v>
      </c>
      <c r="H29" s="42">
        <v>45563</v>
      </c>
      <c r="I29" s="43">
        <v>0</v>
      </c>
      <c r="J29" s="43"/>
      <c r="K29" s="43"/>
      <c r="L29" s="44">
        <f t="shared" si="5"/>
        <v>6</v>
      </c>
      <c r="M29" s="49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</row>
    <row r="30" spans="1:103" s="51" customFormat="1" ht="32.5" customHeight="1">
      <c r="A30" s="38">
        <f>ROW()-6</f>
        <v>24</v>
      </c>
      <c r="B30" s="74" t="s">
        <v>74</v>
      </c>
      <c r="C30" s="74" t="s">
        <v>75</v>
      </c>
      <c r="D30" s="74" t="s">
        <v>76</v>
      </c>
      <c r="E30" s="74" t="s">
        <v>77</v>
      </c>
      <c r="F30" s="41" t="s">
        <v>50</v>
      </c>
      <c r="G30" s="81">
        <v>45559</v>
      </c>
      <c r="H30" s="81">
        <v>45559</v>
      </c>
      <c r="I30" s="43">
        <v>0</v>
      </c>
      <c r="J30" s="43"/>
      <c r="K30" s="43"/>
      <c r="L30" s="44">
        <f t="shared" si="5"/>
        <v>1</v>
      </c>
      <c r="M30" s="49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</row>
    <row r="31" spans="1:103" s="51" customFormat="1" ht="32.5" customHeight="1">
      <c r="A31" s="38"/>
      <c r="B31" s="74" t="s">
        <v>74</v>
      </c>
      <c r="C31" s="74"/>
      <c r="D31" s="74"/>
      <c r="E31" s="74" t="s">
        <v>78</v>
      </c>
      <c r="F31" s="41" t="s">
        <v>50</v>
      </c>
      <c r="G31" s="81">
        <v>45560</v>
      </c>
      <c r="H31" s="81">
        <v>45561</v>
      </c>
      <c r="I31" s="43">
        <v>0</v>
      </c>
      <c r="J31" s="43"/>
      <c r="K31" s="43"/>
      <c r="L31" s="44">
        <f t="shared" si="5"/>
        <v>2</v>
      </c>
      <c r="M31" s="49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</row>
    <row r="32" spans="1:103" s="61" customFormat="1" ht="32.5" customHeight="1">
      <c r="A32" s="52"/>
      <c r="B32" s="74" t="s">
        <v>74</v>
      </c>
      <c r="C32" s="89"/>
      <c r="D32" s="89"/>
      <c r="E32" s="90" t="s">
        <v>79</v>
      </c>
      <c r="F32" s="55" t="s">
        <v>26</v>
      </c>
      <c r="G32" s="91">
        <v>45563</v>
      </c>
      <c r="H32" s="91">
        <v>45565</v>
      </c>
      <c r="I32" s="57">
        <v>0</v>
      </c>
      <c r="J32" s="57"/>
      <c r="K32" s="57"/>
      <c r="L32" s="58">
        <f t="shared" si="5"/>
        <v>3</v>
      </c>
      <c r="M32" s="59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</row>
    <row r="33" spans="1:103" s="47" customFormat="1">
      <c r="A33" s="92">
        <f>ROW()-6</f>
        <v>27</v>
      </c>
      <c r="B33" s="93" t="s">
        <v>80</v>
      </c>
      <c r="C33" s="93" t="s">
        <v>81</v>
      </c>
      <c r="D33" s="93" t="s">
        <v>82</v>
      </c>
      <c r="E33" s="93"/>
      <c r="F33" s="94"/>
      <c r="G33" s="66"/>
      <c r="H33" s="66"/>
      <c r="I33" s="67">
        <v>0</v>
      </c>
      <c r="J33" s="67"/>
      <c r="K33" s="67"/>
      <c r="L33" s="68">
        <f t="shared" si="5"/>
        <v>1</v>
      </c>
      <c r="M33" s="69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</row>
    <row r="34" spans="1:103" s="51" customFormat="1">
      <c r="A34" s="38">
        <f>ROW()-6</f>
        <v>28</v>
      </c>
      <c r="B34" s="95" t="s">
        <v>83</v>
      </c>
      <c r="C34" s="95" t="s">
        <v>84</v>
      </c>
      <c r="D34" s="95"/>
      <c r="E34" s="95" t="s">
        <v>85</v>
      </c>
      <c r="F34" s="41" t="s">
        <v>50</v>
      </c>
      <c r="G34" s="42"/>
      <c r="H34" s="42"/>
      <c r="I34" s="43">
        <v>0</v>
      </c>
      <c r="J34" s="43"/>
      <c r="K34" s="43"/>
      <c r="L34" s="44">
        <f t="shared" si="5"/>
        <v>1</v>
      </c>
      <c r="M34" s="49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</row>
    <row r="35" spans="1:103" s="51" customFormat="1">
      <c r="A35" s="38"/>
      <c r="B35" s="95"/>
      <c r="C35" s="95"/>
      <c r="D35" s="95"/>
      <c r="E35" s="95"/>
      <c r="F35" s="41"/>
      <c r="G35" s="42"/>
      <c r="H35" s="42"/>
      <c r="I35" s="43">
        <v>0</v>
      </c>
      <c r="J35" s="43"/>
      <c r="K35" s="43"/>
      <c r="L35" s="44">
        <f t="shared" si="5"/>
        <v>1</v>
      </c>
      <c r="M35" s="49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</row>
    <row r="36" spans="1:103" s="51" customFormat="1">
      <c r="A36" s="38">
        <f>ROW()-6</f>
        <v>30</v>
      </c>
      <c r="B36" s="95" t="s">
        <v>86</v>
      </c>
      <c r="C36" s="95" t="s">
        <v>87</v>
      </c>
      <c r="D36" s="95"/>
      <c r="E36" s="95"/>
      <c r="F36" s="41"/>
      <c r="G36" s="42"/>
      <c r="H36" s="42"/>
      <c r="I36" s="43">
        <v>0</v>
      </c>
      <c r="J36" s="43"/>
      <c r="K36" s="43"/>
      <c r="L36" s="44">
        <f t="shared" si="5"/>
        <v>1</v>
      </c>
      <c r="M36" s="49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</row>
    <row r="37" spans="1:103" s="51" customFormat="1">
      <c r="A37" s="38">
        <f>ROW()-6</f>
        <v>31</v>
      </c>
      <c r="B37" s="95" t="s">
        <v>88</v>
      </c>
      <c r="C37" s="95" t="s">
        <v>89</v>
      </c>
      <c r="D37" s="95" t="s">
        <v>90</v>
      </c>
      <c r="E37" s="95"/>
      <c r="F37" s="41"/>
      <c r="G37" s="42"/>
      <c r="H37" s="42"/>
      <c r="I37" s="43">
        <v>0</v>
      </c>
      <c r="J37" s="43"/>
      <c r="K37" s="43"/>
      <c r="L37" s="44">
        <f t="shared" si="5"/>
        <v>1</v>
      </c>
      <c r="M37" s="49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</row>
    <row r="38" spans="1:103" s="51" customFormat="1" ht="31" customHeight="1">
      <c r="A38" s="38">
        <f>ROW()-6</f>
        <v>32</v>
      </c>
      <c r="B38" s="95" t="s">
        <v>91</v>
      </c>
      <c r="C38" s="95" t="s">
        <v>75</v>
      </c>
      <c r="D38" s="95" t="s">
        <v>92</v>
      </c>
      <c r="E38" s="95"/>
      <c r="F38" s="41"/>
      <c r="G38" s="42"/>
      <c r="H38" s="42"/>
      <c r="I38" s="96">
        <v>0</v>
      </c>
      <c r="J38" s="43"/>
      <c r="K38" s="43"/>
      <c r="L38" s="44">
        <f t="shared" si="5"/>
        <v>1</v>
      </c>
      <c r="M38" s="49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</row>
  </sheetData>
  <sheetProtection formatCells="0" formatColumns="0" formatRows="0" insertRows="0" deleteRows="0"/>
  <autoFilter ref="A6:CY38" xr:uid="{2B71E6EE-8EAE-4EBA-B77F-DFDCF5DFD89B}"/>
  <mergeCells count="33">
    <mergeCell ref="BQ4:BW4"/>
    <mergeCell ref="BX4:CD4"/>
    <mergeCell ref="CE4:CK4"/>
    <mergeCell ref="CL4:CR4"/>
    <mergeCell ref="CS4:CY4"/>
    <mergeCell ref="A5:A6"/>
    <mergeCell ref="B5:B6"/>
    <mergeCell ref="D5:D6"/>
    <mergeCell ref="E5:E6"/>
    <mergeCell ref="F5:F6"/>
    <mergeCell ref="CL3:CR3"/>
    <mergeCell ref="CS3:CY3"/>
    <mergeCell ref="M4:S4"/>
    <mergeCell ref="T4:Z4"/>
    <mergeCell ref="AA4:AG4"/>
    <mergeCell ref="AH4:AN4"/>
    <mergeCell ref="AO4:AU4"/>
    <mergeCell ref="AV4:BB4"/>
    <mergeCell ref="BC4:BI4"/>
    <mergeCell ref="BJ4:BP4"/>
    <mergeCell ref="AV3:BB3"/>
    <mergeCell ref="BC3:BI3"/>
    <mergeCell ref="BJ3:BP3"/>
    <mergeCell ref="BQ3:BW3"/>
    <mergeCell ref="BX3:CD3"/>
    <mergeCell ref="CE3:CK3"/>
    <mergeCell ref="A1:AQ1"/>
    <mergeCell ref="H3:I3"/>
    <mergeCell ref="M3:S3"/>
    <mergeCell ref="T3:Z3"/>
    <mergeCell ref="AA3:AG3"/>
    <mergeCell ref="AH3:AN3"/>
    <mergeCell ref="AO3:AU3"/>
  </mergeCells>
  <phoneticPr fontId="3" type="noConversion"/>
  <conditionalFormatting sqref="I7:K38">
    <cfRule type="dataBar" priority="5">
      <dataBar>
        <cfvo type="num" val="0"/>
        <cfvo type="num" val="1"/>
        <color rgb="FF91D0FF"/>
      </dataBar>
      <extLst>
        <ext xmlns:x14="http://schemas.microsoft.com/office/spreadsheetml/2009/9/main" uri="{B025F937-C7B1-47D3-B67F-A62EFF666E3E}">
          <x14:id>{3A815F12-8938-4549-966C-51DA3E5E1A7A}</x14:id>
        </ext>
      </extLst>
    </cfRule>
  </conditionalFormatting>
  <conditionalFormatting sqref="M5:CY6">
    <cfRule type="expression" dxfId="7" priority="6">
      <formula>M$5=TODAY()</formula>
    </cfRule>
  </conditionalFormatting>
  <conditionalFormatting sqref="M5:CY10">
    <cfRule type="expression" dxfId="6" priority="7">
      <formula>M$5=TODAY()</formula>
    </cfRule>
  </conditionalFormatting>
  <conditionalFormatting sqref="M7:CY8">
    <cfRule type="expression" dxfId="5" priority="4">
      <formula>M$5=TODAY()</formula>
    </cfRule>
  </conditionalFormatting>
  <conditionalFormatting sqref="M7:CY10">
    <cfRule type="expression" dxfId="4" priority="8">
      <formula>AND($G7&lt;=M$5,ROUNDDOWN(($H7-$G7+1)*$I7,0)+$G7-1&gt;=M$5)</formula>
    </cfRule>
    <cfRule type="expression" dxfId="3" priority="9">
      <formula>AND(NOT(ISBLANK($G7)),$G7&lt;=M$5,$H7&gt;=M$5)</formula>
    </cfRule>
  </conditionalFormatting>
  <conditionalFormatting sqref="M11:CY38">
    <cfRule type="expression" dxfId="2" priority="1">
      <formula>M$5=TODAY()</formula>
    </cfRule>
    <cfRule type="expression" dxfId="1" priority="2">
      <formula>AND($G11&lt;=M$5,ROUNDDOWN(($H11-$G11+1)*$I11,0)+$G11-1&gt;=M$5)</formula>
    </cfRule>
    <cfRule type="expression" dxfId="0" priority="3">
      <formula>AND(NOT(ISBLANK($G11)),$G11&lt;=M$5,$H11&gt;=M$5)</formula>
    </cfRule>
  </conditionalFormatting>
  <dataValidations count="1">
    <dataValidation allowBlank="1" showInputMessage="1" promptTitle="显示周期" prompt="这里输入周期可以控制右边自动更新，进一步控制条形图刷新显示周期。" sqref="L3" xr:uid="{310A8C1A-6FA2-46F9-B155-B1681B0BC462}"/>
  </dataValidations>
  <pageMargins left="0.25" right="0.25" top="0.5" bottom="0.5" header="0.5" footer="0.25"/>
  <pageSetup scale="63" fitToHeight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815F12-8938-4549-966C-51DA3E5E1A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I7:K38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佳奥项目进度表</vt:lpstr>
      <vt:lpstr>佳奥项目进度表!Print_Area</vt:lpstr>
      <vt:lpstr>佳奥项目进度表!Print_Titles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office11</dc:creator>
  <cp:lastModifiedBy>office11</cp:lastModifiedBy>
  <dcterms:created xsi:type="dcterms:W3CDTF">2024-08-27T09:27:06Z</dcterms:created>
  <dcterms:modified xsi:type="dcterms:W3CDTF">2024-08-27T09:27:29Z</dcterms:modified>
</cp:coreProperties>
</file>