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H:\Random Stuff\School Stuff\Unitec\HTCS5607\htc5607\"/>
    </mc:Choice>
  </mc:AlternateContent>
  <xr:revisionPtr revIDLastSave="0" documentId="13_ncr:1_{07C84E26-CA5D-41F4-BF79-9DD071FF5652}" xr6:coauthVersionLast="47" xr6:coauthVersionMax="47"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GanttChart!$A$1:$BN$95</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1" i="9" l="1"/>
  <c r="I81" i="9" s="1"/>
  <c r="A81" i="9"/>
  <c r="F128" i="9"/>
  <c r="I128" i="9" s="1"/>
  <c r="F120" i="9"/>
  <c r="I120" i="9" s="1"/>
  <c r="F119" i="9"/>
  <c r="I119" i="9" s="1"/>
  <c r="F118" i="9"/>
  <c r="I118" i="9" s="1"/>
  <c r="F117" i="9"/>
  <c r="I117" i="9" s="1"/>
  <c r="F116" i="9"/>
  <c r="I116" i="9" s="1"/>
  <c r="F115" i="9"/>
  <c r="I115" i="9" s="1"/>
  <c r="F114" i="9"/>
  <c r="I114" i="9" s="1"/>
  <c r="F113" i="9"/>
  <c r="I113" i="9" s="1"/>
  <c r="F112" i="9"/>
  <c r="I112" i="9" s="1"/>
  <c r="F111" i="9"/>
  <c r="I111" i="9" s="1"/>
  <c r="F110" i="9"/>
  <c r="I110" i="9" s="1"/>
  <c r="F109" i="9"/>
  <c r="I109" i="9" s="1"/>
  <c r="F108" i="9"/>
  <c r="I108" i="9" s="1"/>
  <c r="F107" i="9"/>
  <c r="I107" i="9" s="1"/>
  <c r="F106" i="9"/>
  <c r="I106" i="9" s="1"/>
  <c r="F105" i="9"/>
  <c r="I105" i="9" s="1"/>
  <c r="F104" i="9"/>
  <c r="I104" i="9" s="1"/>
  <c r="F103" i="9"/>
  <c r="I103" i="9" s="1"/>
  <c r="F102" i="9"/>
  <c r="I102" i="9" s="1"/>
  <c r="F101" i="9"/>
  <c r="I101" i="9" s="1"/>
  <c r="F100" i="9"/>
  <c r="I100" i="9" s="1"/>
  <c r="F99" i="9"/>
  <c r="I99" i="9" s="1"/>
  <c r="F98" i="9"/>
  <c r="I98" i="9" s="1"/>
  <c r="F97" i="9"/>
  <c r="I97" i="9" s="1"/>
  <c r="F96" i="9"/>
  <c r="I96" i="9" s="1"/>
  <c r="F95" i="9"/>
  <c r="I95" i="9" s="1"/>
  <c r="F84" i="9"/>
  <c r="I84" i="9" s="1"/>
  <c r="F93" i="9"/>
  <c r="I93" i="9" s="1"/>
  <c r="F92" i="9"/>
  <c r="I92" i="9" s="1"/>
  <c r="F91" i="9"/>
  <c r="I91" i="9" s="1"/>
  <c r="F90" i="9"/>
  <c r="I90" i="9" s="1"/>
  <c r="F89" i="9"/>
  <c r="I89" i="9" s="1"/>
  <c r="F88" i="9"/>
  <c r="I88" i="9" s="1"/>
  <c r="F87" i="9"/>
  <c r="I87" i="9" s="1"/>
  <c r="F86" i="9"/>
  <c r="I86" i="9" s="1"/>
  <c r="F85" i="9"/>
  <c r="I85" i="9" s="1"/>
  <c r="F83" i="9"/>
  <c r="I83" i="9" s="1"/>
  <c r="F80" i="9"/>
  <c r="I80" i="9" s="1"/>
  <c r="F79" i="9"/>
  <c r="I79" i="9" s="1"/>
  <c r="F78" i="9"/>
  <c r="I78" i="9" s="1"/>
  <c r="F77" i="9"/>
  <c r="I77" i="9" s="1"/>
  <c r="F76" i="9"/>
  <c r="I76" i="9" s="1"/>
  <c r="F75" i="9"/>
  <c r="I75" i="9" s="1"/>
  <c r="F74" i="9"/>
  <c r="I74" i="9" s="1"/>
  <c r="F73" i="9"/>
  <c r="I73" i="9" s="1"/>
  <c r="F72" i="9"/>
  <c r="I72" i="9" s="1"/>
  <c r="F71" i="9"/>
  <c r="I71" i="9" s="1"/>
  <c r="F70" i="9"/>
  <c r="I70" i="9" s="1"/>
  <c r="F69" i="9"/>
  <c r="I69" i="9" s="1"/>
  <c r="F68" i="9"/>
  <c r="I68" i="9" s="1"/>
  <c r="F67" i="9"/>
  <c r="I67" i="9" s="1"/>
  <c r="F66" i="9"/>
  <c r="I66" i="9" s="1"/>
  <c r="F65" i="9"/>
  <c r="I65" i="9" s="1"/>
  <c r="F64" i="9"/>
  <c r="I64" i="9" s="1"/>
  <c r="F63" i="9"/>
  <c r="I63" i="9" s="1"/>
  <c r="F62" i="9"/>
  <c r="I62" i="9" s="1"/>
  <c r="F61" i="9"/>
  <c r="I61" i="9" s="1"/>
  <c r="F60" i="9"/>
  <c r="I60" i="9" s="1"/>
  <c r="F59" i="9"/>
  <c r="I59" i="9" s="1"/>
  <c r="F58" i="9"/>
  <c r="I58" i="9" s="1"/>
  <c r="F130" i="9"/>
  <c r="I130" i="9" s="1"/>
  <c r="F129" i="9"/>
  <c r="I129" i="9" s="1"/>
  <c r="F49" i="9"/>
  <c r="I49" i="9" s="1"/>
  <c r="F57" i="9"/>
  <c r="I57" i="9" s="1"/>
  <c r="F56" i="9"/>
  <c r="I56" i="9" s="1"/>
  <c r="F55" i="9"/>
  <c r="I55" i="9" s="1"/>
  <c r="F54" i="9"/>
  <c r="I54" i="9" s="1"/>
  <c r="F53" i="9"/>
  <c r="I53" i="9" s="1"/>
  <c r="F52" i="9"/>
  <c r="I52" i="9" s="1"/>
  <c r="F51" i="9"/>
  <c r="I51" i="9" s="1"/>
  <c r="F50" i="9"/>
  <c r="I50" i="9" s="1"/>
  <c r="F47" i="9"/>
  <c r="I47" i="9" s="1"/>
  <c r="F46" i="9"/>
  <c r="I46" i="9" s="1"/>
  <c r="F45" i="9"/>
  <c r="I45" i="9" s="1"/>
  <c r="F44" i="9"/>
  <c r="I44" i="9" s="1"/>
  <c r="F43" i="9"/>
  <c r="I43" i="9" s="1"/>
  <c r="F42" i="9"/>
  <c r="I42" i="9" s="1"/>
  <c r="F41" i="9"/>
  <c r="I41" i="9" s="1"/>
  <c r="F40" i="9"/>
  <c r="I40" i="9" s="1"/>
  <c r="F36" i="9"/>
  <c r="I36" i="9" s="1"/>
  <c r="F35" i="9"/>
  <c r="I35" i="9" s="1"/>
  <c r="F34" i="9"/>
  <c r="I34" i="9" s="1"/>
  <c r="F33" i="9"/>
  <c r="I33" i="9" s="1"/>
  <c r="F32" i="9"/>
  <c r="I32" i="9" s="1"/>
  <c r="F31" i="9"/>
  <c r="I31" i="9" s="1"/>
  <c r="F30" i="9"/>
  <c r="I30" i="9" s="1"/>
  <c r="F29" i="9"/>
  <c r="I29" i="9" s="1"/>
  <c r="F28" i="9"/>
  <c r="I28" i="9" s="1"/>
  <c r="F26" i="9"/>
  <c r="I26" i="9" s="1"/>
  <c r="F25" i="9"/>
  <c r="I25" i="9" s="1"/>
  <c r="F24" i="9"/>
  <c r="I24" i="9" s="1"/>
  <c r="F23" i="9"/>
  <c r="I23" i="9" s="1"/>
  <c r="F14" i="9"/>
  <c r="I14" i="9" s="1"/>
  <c r="F15" i="9"/>
  <c r="I15" i="9" s="1"/>
  <c r="F16" i="9"/>
  <c r="I16" i="9" s="1"/>
  <c r="F17" i="9"/>
  <c r="I17" i="9" s="1"/>
  <c r="F18" i="9"/>
  <c r="I18" i="9" s="1"/>
  <c r="F19" i="9"/>
  <c r="I19" i="9" s="1"/>
  <c r="F20" i="9"/>
  <c r="I20" i="9" s="1"/>
  <c r="F127" i="9"/>
  <c r="I127" i="9" s="1"/>
  <c r="F126" i="9"/>
  <c r="I126" i="9" s="1"/>
  <c r="F125" i="9"/>
  <c r="I125" i="9" s="1"/>
  <c r="F124" i="9"/>
  <c r="I124" i="9" s="1"/>
  <c r="F123" i="9"/>
  <c r="I123" i="9" s="1"/>
  <c r="F122" i="9"/>
  <c r="I122" i="9" s="1"/>
  <c r="F121" i="9"/>
  <c r="I121" i="9" s="1"/>
  <c r="F94" i="9"/>
  <c r="I94" i="9" s="1"/>
  <c r="F8" i="9" l="1"/>
  <c r="I8" i="9" s="1"/>
  <c r="F37" i="9"/>
  <c r="I37" i="9" s="1"/>
  <c r="F21" i="9"/>
  <c r="I21" i="9" s="1"/>
  <c r="F12" i="9" l="1"/>
  <c r="F9" i="9"/>
  <c r="K6" i="9"/>
  <c r="I12" i="9" l="1"/>
  <c r="F10" i="9"/>
  <c r="I10" i="9" s="1"/>
  <c r="I9" i="9"/>
  <c r="K7" i="9"/>
  <c r="K4" i="9"/>
  <c r="A8" i="9"/>
  <c r="F13" i="9" l="1"/>
  <c r="I13" i="9" s="1"/>
  <c r="L6" i="9" l="1"/>
  <c r="F27" i="9" l="1"/>
  <c r="I27" i="9" s="1"/>
  <c r="F22" i="9"/>
  <c r="I22" i="9" s="1"/>
  <c r="F39" i="9"/>
  <c r="I39" i="9" s="1"/>
  <c r="F38" i="9"/>
  <c r="I38" i="9" s="1"/>
  <c r="M6" i="9"/>
  <c r="N6" i="9" l="1"/>
  <c r="F48" i="9" l="1"/>
  <c r="I48" i="9" s="1"/>
  <c r="O6" i="9"/>
  <c r="K5" i="9"/>
  <c r="F82" i="9" l="1"/>
  <c r="I82"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l="1"/>
  <c r="A16" i="9" s="1"/>
  <c r="A17" i="9" s="1"/>
  <c r="A18" i="9" s="1"/>
  <c r="A19" i="9" s="1"/>
  <c r="A20" i="9" s="1"/>
  <c r="A21" i="9" s="1"/>
  <c r="A22" i="9" s="1"/>
  <c r="A23" i="9" l="1"/>
  <c r="A24" i="9" s="1"/>
  <c r="A25" i="9" s="1"/>
  <c r="A26" i="9" s="1"/>
  <c r="A27" i="9" s="1"/>
  <c r="A28" i="9" l="1"/>
  <c r="A29" i="9" l="1"/>
  <c r="A30" i="9" s="1"/>
  <c r="A31" i="9" s="1"/>
  <c r="A32" i="9" s="1"/>
  <c r="A33" i="9" l="1"/>
  <c r="A34" i="9" s="1"/>
  <c r="A35" i="9" s="1"/>
  <c r="A36" i="9" s="1"/>
  <c r="A37" i="9" s="1"/>
  <c r="A38" i="9" s="1"/>
  <c r="A39" i="9" s="1"/>
  <c r="A40" i="9" s="1"/>
  <c r="A41" i="9" s="1"/>
  <c r="A42" i="9" s="1"/>
  <c r="A43" i="9" s="1"/>
  <c r="A44" i="9" s="1"/>
  <c r="A45" i="9" s="1"/>
  <c r="A46" i="9" s="1"/>
  <c r="A47" i="9" s="1"/>
  <c r="A48" i="9" l="1"/>
  <c r="A49" i="9" s="1"/>
  <c r="A50" i="9" l="1"/>
  <c r="A51" i="9" s="1"/>
  <c r="A52" i="9" s="1"/>
  <c r="A53" i="9" s="1"/>
  <c r="A54" i="9" s="1"/>
  <c r="A55" i="9" s="1"/>
  <c r="A56" i="9" s="1"/>
  <c r="A57" i="9" s="1"/>
  <c r="A58" i="9" l="1"/>
  <c r="A59" i="9" s="1"/>
  <c r="A60" i="9" s="1"/>
  <c r="A61" i="9" s="1"/>
  <c r="A62" i="9" s="1"/>
  <c r="A63" i="9" s="1"/>
  <c r="A64" i="9" s="1"/>
  <c r="A65" i="9" s="1"/>
  <c r="A66" i="9" s="1"/>
  <c r="A67" i="9" s="1"/>
  <c r="A68" i="9" l="1"/>
  <c r="A69" i="9" s="1"/>
  <c r="A70" i="9" s="1"/>
  <c r="A71" i="9" s="1"/>
  <c r="A72" i="9" s="1"/>
  <c r="A73" i="9" s="1"/>
  <c r="A74" i="9" s="1"/>
  <c r="A75" i="9" s="1"/>
  <c r="A76" i="9" s="1"/>
  <c r="A77" i="9" s="1"/>
  <c r="A78" i="9" l="1"/>
  <c r="A79" i="9" s="1"/>
  <c r="A80" i="9" s="1"/>
  <c r="A82" i="9" s="1"/>
  <c r="A83" i="9" s="1"/>
  <c r="A84" i="9" s="1"/>
  <c r="A85" i="9" s="1"/>
  <c r="A86" i="9" s="1"/>
  <c r="A87" i="9" s="1"/>
  <c r="A88" i="9" s="1"/>
  <c r="A89" i="9" s="1"/>
  <c r="A90" i="9" s="1"/>
  <c r="A91" i="9" s="1"/>
  <c r="A92" i="9" s="1"/>
  <c r="A93" i="9" s="1"/>
  <c r="A94" i="9" s="1"/>
  <c r="A95" i="9" l="1"/>
  <c r="A96" i="9" s="1"/>
  <c r="A97" i="9" s="1"/>
  <c r="A98" i="9" l="1"/>
  <c r="A99" i="9" l="1"/>
  <c r="A100" i="9" s="1"/>
  <c r="A101" i="9" s="1"/>
  <c r="A102" i="9" l="1"/>
  <c r="A103" i="9" s="1"/>
  <c r="A104" i="9" s="1"/>
  <c r="A105" i="9" l="1"/>
  <c r="A106" i="9" s="1"/>
  <c r="A107" i="9" l="1"/>
  <c r="A108" i="9" s="1"/>
  <c r="A109" i="9" s="1"/>
  <c r="A110" i="9" s="1"/>
  <c r="A111" i="9" l="1"/>
  <c r="A112" i="9" s="1"/>
  <c r="A113" i="9" s="1"/>
  <c r="A114" i="9" l="1"/>
  <c r="A115" i="9" s="1"/>
  <c r="A116" i="9" s="1"/>
  <c r="A117" i="9" l="1"/>
  <c r="A118" i="9" s="1"/>
  <c r="A119" i="9" l="1"/>
  <c r="A120" i="9" s="1"/>
  <c r="A121" i="9" l="1"/>
  <c r="A122" i="9" s="1"/>
  <c r="A123" i="9" s="1"/>
  <c r="A124" i="9" s="1"/>
  <c r="A125" i="9" s="1"/>
  <c r="A126" i="9" s="1"/>
  <c r="A127" i="9" s="1"/>
  <c r="A128" i="9" l="1"/>
  <c r="A129" i="9" s="1"/>
  <c r="A13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<sst xmlns="http://schemas.openxmlformats.org/spreadsheetml/2006/main" count="264" uniqueCount="246">
  <si>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</si>
  <si>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</si>
  <si>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</si>
  <si>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</si>
  <si>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</si>
  <si>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</si>
  <si>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</si>
  <si>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</si>
  <si>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</si>
  <si>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</si>
  <si>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</si>
  <si>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</si>
  <si>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</si>
  <si>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</si>
  <si>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</si>
  <si>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</si>
  <si>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</si>
  <si>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</si>
  <si>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</si>
  <si>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</si>
  <si>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</si>
  <si>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</si>
  <si>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</si>
  <si>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</si>
  <si>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</si>
  <si>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</si>
  <si>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</si>
  <si>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</si>
  <si>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</si>
  <si>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</si>
  <si>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</si>
  <si>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</si>
  <si>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</si>
  <si>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</si>
  <si>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</si>
  <si>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</si>
  <si>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</si>
  <si>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</si>
  <si>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</si>
  <si>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</si>
  <si>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</si>
  <si>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</si>
  <si>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</si>
  <si>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</si>
  <si>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</si>
  <si>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</si>
  <si>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</si>
  <si>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</si>
  <si>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</si>
  <si>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</si>
  <si>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</si>
  <si>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</si>
  <si>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</si>
  <si>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</si>
  <si>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</si>
  <si>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</si>
  <si>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</si>
  <si>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</si>
  <si>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</si>
  <si>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</si>
  <si>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</si>
  <si>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</si>
  <si>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</si>
  <si>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</si>
  <si>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</si>
  <si>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</si>
  <si>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</si>
  <si>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</si>
  <si>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</si>
  <si>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</si>
  <si>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</si>
  <si>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</si>
  <si>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</si>
  <si>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</si>
  <si>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</si>
  <si>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</si>
  <si>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</si>
  <si>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</si>
  <si>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</si>
  <si>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</si>
  <si>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</si>
  <si>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</si>
  <si>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</si>
  <si>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</si>
  <si>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</si>
  <si>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</si>
  <si>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</si>
  <si>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</si>
  <si>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</si>
  <si>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</si>
  <si>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</si>
  <si>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</si>
  <si>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</si>
  <si>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</si>
  <si>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</si>
  <si>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</si>
  <si>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</si>
  <si>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</si>
  <si>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</si>
  <si>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</si>
  <si>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</si>
  <si>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</si>
  <si>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</si>
  <si>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</si>
  <si>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</si>
  <si>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</si>
  <si>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</si>
  <si>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</si>
  <si>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</si>
  <si>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</si>
  <si>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</si>
  <si>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</si>
  <si>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</si>
  <si>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</si>
  <si>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</si>
  <si>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</si>
  <si>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</si>
  <si>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</si>
  <si>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</si>
  <si>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</si>
  <si>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</si>
  <si>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</si>
  <si>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</si>
  <si>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</si>
  <si>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</si>
  <si>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</si>
  <si>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</si>
  <si>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</si>
  <si>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</si>
  <si>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</si>
  <si>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Balham College Project Schedule</t>
  </si>
  <si>
    <t>Jason Down</t>
  </si>
  <si>
    <t>Planning</t>
  </si>
  <si>
    <t>Design</t>
  </si>
  <si>
    <t>Development</t>
  </si>
  <si>
    <t>Deployment</t>
  </si>
  <si>
    <t>Technical Report</t>
  </si>
  <si>
    <t>Launch</t>
  </si>
  <si>
    <t>Start technical report</t>
  </si>
  <si>
    <t>Requirement Gathering</t>
  </si>
  <si>
    <t>Gather Case Study Info</t>
  </si>
  <si>
    <t>Create Buisiness Narratives</t>
  </si>
  <si>
    <t>Add Course Use Case (11)</t>
  </si>
  <si>
    <t>Update Course Use Case (12)</t>
  </si>
  <si>
    <t>Delete Course Use Case (13)</t>
  </si>
  <si>
    <t>Produce Course Report Use Case (14)</t>
  </si>
  <si>
    <t>Enter Result Use Case (21)</t>
  </si>
  <si>
    <t>Add Programme Use Case (22)</t>
  </si>
  <si>
    <t>Update Programme Use Case (23)</t>
  </si>
  <si>
    <t>Delete Programme Use Case (24)</t>
  </si>
  <si>
    <t>Design Gantt Chart</t>
  </si>
  <si>
    <t>Create Milestones</t>
  </si>
  <si>
    <t>Create Tasks</t>
  </si>
  <si>
    <t>Create Subtasks</t>
  </si>
  <si>
    <t>Allocate Time</t>
  </si>
  <si>
    <t>Design Risk Assessment</t>
  </si>
  <si>
    <t>Create Risk and Issues Register</t>
  </si>
  <si>
    <t>Select Tools</t>
  </si>
  <si>
    <t>Select Language</t>
  </si>
  <si>
    <t>Database</t>
  </si>
  <si>
    <t>Gui Framework</t>
  </si>
  <si>
    <t>Setup Version Control and Backup</t>
  </si>
  <si>
    <t>Create Github account</t>
  </si>
  <si>
    <t>Setup Github enviroment</t>
  </si>
  <si>
    <t>Create Github Repo</t>
  </si>
  <si>
    <t>Create Use Case Diagram</t>
  </si>
  <si>
    <t>Create System Use Case Narratives</t>
  </si>
  <si>
    <t>Create Acitivty Diagams</t>
  </si>
  <si>
    <t>Add Course Screen Activity Diagram</t>
  </si>
  <si>
    <t>Main Menu Screen Activity Diagram</t>
  </si>
  <si>
    <t>Training Materials</t>
  </si>
  <si>
    <t>Update Course Screen Activity Diagram</t>
  </si>
  <si>
    <t>Delete Course Screen Activity Diagram</t>
  </si>
  <si>
    <t>Produce Course Report Screen Activity Diagram</t>
  </si>
  <si>
    <t>Enter Result Screen Activity Diagram</t>
  </si>
  <si>
    <t>Add Programme Screen Activity Diagram</t>
  </si>
  <si>
    <t>Update Programme Screen Activity Diagram</t>
  </si>
  <si>
    <t>Delete Programme Screen Activity Diagram</t>
  </si>
  <si>
    <t>Create Sequence Diagams</t>
  </si>
  <si>
    <t>Main Menu Screen Sequence Diagram</t>
  </si>
  <si>
    <t>Add Course Screen Sequence Diagram</t>
  </si>
  <si>
    <t>Update Course Screen Sequence Diagram</t>
  </si>
  <si>
    <t>Delete Course Screen Sequence Diagram</t>
  </si>
  <si>
    <t>Produce Course Report Screen Sequence Diagram</t>
  </si>
  <si>
    <t>Enter Result Screen Sequence Diagram</t>
  </si>
  <si>
    <t>Add Programme Screen Sequence Diagram</t>
  </si>
  <si>
    <t>Update Programme Screen Sequence Diagram</t>
  </si>
  <si>
    <t>Delete Programme Screen Sequence Diagram</t>
  </si>
  <si>
    <t>Create Annotated User Interface Design</t>
  </si>
  <si>
    <t>Main Menu Screen UI Design</t>
  </si>
  <si>
    <t>Add Course Screen UI Design</t>
  </si>
  <si>
    <t>Update Course Screen UI Design</t>
  </si>
  <si>
    <t>Delete Course Screen UI Design</t>
  </si>
  <si>
    <t>Produce Course Report Screen UI Design</t>
  </si>
  <si>
    <t>Enter Result Screen UI Design</t>
  </si>
  <si>
    <t>Add Programme Screen UI Design</t>
  </si>
  <si>
    <t>Update Programme Screen UI Design</t>
  </si>
  <si>
    <t>Delete Programme Screen UI Design</t>
  </si>
  <si>
    <t>Database Design</t>
  </si>
  <si>
    <t>Data Dictionary</t>
  </si>
  <si>
    <t>Entity Relationship Diagram</t>
  </si>
  <si>
    <t>Class Diagram</t>
  </si>
  <si>
    <t>Create Deployment Diagram</t>
  </si>
  <si>
    <t>Test Plan Design</t>
  </si>
  <si>
    <t>Database Testplan</t>
  </si>
  <si>
    <t>Main Menu Testplan</t>
  </si>
  <si>
    <t>Add Course Testplan</t>
  </si>
  <si>
    <t>Update Course Testplan</t>
  </si>
  <si>
    <t>Delete Course Testplan</t>
  </si>
  <si>
    <t>Produce Course Report Testplan</t>
  </si>
  <si>
    <t>Enter Result Testplan</t>
  </si>
  <si>
    <t>Add Programme Testplan</t>
  </si>
  <si>
    <t>Update Programme Testplan</t>
  </si>
  <si>
    <t>Delete Programme Testplan</t>
  </si>
  <si>
    <t>Develop Database</t>
  </si>
  <si>
    <t>Test Database</t>
  </si>
  <si>
    <t>Create Datacontroller</t>
  </si>
  <si>
    <t>Main Menu</t>
  </si>
  <si>
    <t>Develop Mainmenu</t>
  </si>
  <si>
    <t>Test Mainmenu</t>
  </si>
  <si>
    <t>Course Use Cases</t>
  </si>
  <si>
    <t>Code Add Course Screen</t>
  </si>
  <si>
    <t>Test Add Course Screen</t>
  </si>
  <si>
    <t>Code Update Course Screen</t>
  </si>
  <si>
    <t>Test Update Course Screen</t>
  </si>
  <si>
    <t>Code Delete Course Screen</t>
  </si>
  <si>
    <t>Test Delete Course Screen</t>
  </si>
  <si>
    <t>Code Course Report Screen</t>
  </si>
  <si>
    <t>Test Course Report Screen</t>
  </si>
  <si>
    <t>Result Use Cases</t>
  </si>
  <si>
    <t>Code Enter Result Screen</t>
  </si>
  <si>
    <t>Test Enter Result Screen</t>
  </si>
  <si>
    <t>Programme Use Cases</t>
  </si>
  <si>
    <t>Code Add Programme Screen</t>
  </si>
  <si>
    <t>Test Add Programme Screen</t>
  </si>
  <si>
    <t>Code Update Programme Screen</t>
  </si>
  <si>
    <t>Test Update Programme Screen</t>
  </si>
  <si>
    <t>Code Delete Programme Screen</t>
  </si>
  <si>
    <t>Test Delete Programme Screen</t>
  </si>
  <si>
    <t>Create Training Video</t>
  </si>
  <si>
    <t>Configure Hardware</t>
  </si>
  <si>
    <t>Configure Software</t>
  </si>
  <si>
    <t>Deploy Product</t>
  </si>
  <si>
    <t>Launch Product</t>
  </si>
  <si>
    <t>Initialization</t>
  </si>
  <si>
    <t>Conclude Technical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</si>
</sst>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164" fontId="45" fillId="0" borderId="23" xfId="0" applyNumberFormat="1" applyFont="1" applyFill="1" applyBorder="1" applyAlignment="1" applyProtection="1">
      <alignment horizontal="center" vertical="center" shrinkToFit="1"/>
      <protection locked="0"/>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300">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6</xdr:row>
      <xdr:rowOff>131</xdr:rowOff>
    </xdr:from>
    <xdr:to>
      <xdr:col>29</xdr:col>
      <xdr:colOff>57150</xdr:colOff>
      <xdr:row>10</xdr:row>
      <xdr:rowOff>26782</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130"/>
  <sheetViews>
    <sheetView showGridLines="0" tabSelected="1" zoomScale="115" zoomScaleNormal="115" workbookViewId="0">
      <pane ySplit="7" topLeftCell="A122" activePane="bottomLeft" state="frozen"/>
      <selection pane="bottomLeft" activeCell="B129" sqref="B129"/>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97" t="s">
        <v>130</v>
      </c>
      <c r="B1" s="43"/>
      <c r="C1" s="43"/>
      <c r="D1" s="43"/>
      <c r="E1" s="43"/>
      <c r="F1" s="43"/>
      <c r="I1" s="102"/>
      <c r="K1" s="139" t="s">
        <v>71</v>
      </c>
      <c r="L1" s="139"/>
      <c r="M1" s="139"/>
      <c r="N1" s="139"/>
      <c r="O1" s="139"/>
      <c r="P1" s="139"/>
      <c r="Q1" s="139"/>
      <c r="R1" s="139"/>
      <c r="S1" s="139"/>
      <c r="T1" s="139"/>
      <c r="U1" s="139"/>
      <c r="V1" s="139"/>
      <c r="W1" s="139"/>
      <c r="X1" s="139"/>
      <c r="Y1" s="139"/>
      <c r="Z1" s="139"/>
      <c r="AA1" s="139"/>
      <c r="AB1" s="139"/>
      <c r="AC1" s="139"/>
      <c r="AD1" s="139"/>
      <c r="AE1" s="139"/>
    </row>
    <row r="2" spans="1:66" ht="18" customHeight="1" x14ac:dyDescent="0.2">
      <c r="A2" s="48"/>
      <c r="B2" s="22"/>
      <c r="C2" s="22"/>
      <c r="D2" s="30"/>
      <c r="E2" s="130"/>
      <c r="F2" s="130"/>
      <c r="H2" s="2"/>
    </row>
    <row r="3" spans="1:66" ht="14.25" x14ac:dyDescent="0.2">
      <c r="A3" s="48"/>
      <c r="B3" s="44"/>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82"/>
      <c r="B4" s="86" t="s">
        <v>69</v>
      </c>
      <c r="C4" s="141">
        <v>44459</v>
      </c>
      <c r="D4" s="141"/>
      <c r="E4" s="141"/>
      <c r="F4" s="83"/>
      <c r="G4" s="86" t="s">
        <v>68</v>
      </c>
      <c r="H4" s="101">
        <v>1</v>
      </c>
      <c r="I4" s="84"/>
      <c r="J4" s="46"/>
      <c r="K4" s="133" t="str">
        <f>"Week "&amp;(K6-($C$4-WEEKDAY($C$4,1)+2))/7+1</f>
        <v>Week 1</v>
      </c>
      <c r="L4" s="134"/>
      <c r="M4" s="134"/>
      <c r="N4" s="134"/>
      <c r="O4" s="134"/>
      <c r="P4" s="134"/>
      <c r="Q4" s="135"/>
      <c r="R4" s="133" t="str">
        <f>"Week "&amp;(R6-($C$4-WEEKDAY($C$4,1)+2))/7+1</f>
        <v>Week 2</v>
      </c>
      <c r="S4" s="134"/>
      <c r="T4" s="134"/>
      <c r="U4" s="134"/>
      <c r="V4" s="134"/>
      <c r="W4" s="134"/>
      <c r="X4" s="135"/>
      <c r="Y4" s="133" t="str">
        <f>"Week "&amp;(Y6-($C$4-WEEKDAY($C$4,1)+2))/7+1</f>
        <v>Week 3</v>
      </c>
      <c r="Z4" s="134"/>
      <c r="AA4" s="134"/>
      <c r="AB4" s="134"/>
      <c r="AC4" s="134"/>
      <c r="AD4" s="134"/>
      <c r="AE4" s="135"/>
      <c r="AF4" s="133" t="str">
        <f>"Week "&amp;(AF6-($C$4-WEEKDAY($C$4,1)+2))/7+1</f>
        <v>Week 4</v>
      </c>
      <c r="AG4" s="134"/>
      <c r="AH4" s="134"/>
      <c r="AI4" s="134"/>
      <c r="AJ4" s="134"/>
      <c r="AK4" s="134"/>
      <c r="AL4" s="135"/>
      <c r="AM4" s="133" t="str">
        <f>"Week "&amp;(AM6-($C$4-WEEKDAY($C$4,1)+2))/7+1</f>
        <v>Week 5</v>
      </c>
      <c r="AN4" s="134"/>
      <c r="AO4" s="134"/>
      <c r="AP4" s="134"/>
      <c r="AQ4" s="134"/>
      <c r="AR4" s="134"/>
      <c r="AS4" s="135"/>
      <c r="AT4" s="133" t="str">
        <f>"Week "&amp;(AT6-($C$4-WEEKDAY($C$4,1)+2))/7+1</f>
        <v>Week 6</v>
      </c>
      <c r="AU4" s="134"/>
      <c r="AV4" s="134"/>
      <c r="AW4" s="134"/>
      <c r="AX4" s="134"/>
      <c r="AY4" s="134"/>
      <c r="AZ4" s="135"/>
      <c r="BA4" s="133" t="str">
        <f>"Week "&amp;(BA6-($C$4-WEEKDAY($C$4,1)+2))/7+1</f>
        <v>Week 7</v>
      </c>
      <c r="BB4" s="134"/>
      <c r="BC4" s="134"/>
      <c r="BD4" s="134"/>
      <c r="BE4" s="134"/>
      <c r="BF4" s="134"/>
      <c r="BG4" s="135"/>
      <c r="BH4" s="133" t="str">
        <f>"Week "&amp;(BH6-($C$4-WEEKDAY($C$4,1)+2))/7+1</f>
        <v>Week 8</v>
      </c>
      <c r="BI4" s="134"/>
      <c r="BJ4" s="134"/>
      <c r="BK4" s="134"/>
      <c r="BL4" s="134"/>
      <c r="BM4" s="134"/>
      <c r="BN4" s="135"/>
    </row>
    <row r="5" spans="1:66" ht="17.25" customHeight="1" x14ac:dyDescent="0.2">
      <c r="A5" s="82"/>
      <c r="B5" s="86" t="s">
        <v>70</v>
      </c>
      <c r="C5" s="140" t="s">
        <v>131</v>
      </c>
      <c r="D5" s="140"/>
      <c r="E5" s="140"/>
      <c r="F5" s="85"/>
      <c r="G5" s="85"/>
      <c r="H5" s="85"/>
      <c r="I5" s="85"/>
      <c r="J5" s="46"/>
      <c r="K5" s="136">
        <f>K6</f>
        <v>44459</v>
      </c>
      <c r="L5" s="137"/>
      <c r="M5" s="137"/>
      <c r="N5" s="137"/>
      <c r="O5" s="137"/>
      <c r="P5" s="137"/>
      <c r="Q5" s="138"/>
      <c r="R5" s="136">
        <f>R6</f>
        <v>44466</v>
      </c>
      <c r="S5" s="137"/>
      <c r="T5" s="137"/>
      <c r="U5" s="137"/>
      <c r="V5" s="137"/>
      <c r="W5" s="137"/>
      <c r="X5" s="138"/>
      <c r="Y5" s="136">
        <f>Y6</f>
        <v>44473</v>
      </c>
      <c r="Z5" s="137"/>
      <c r="AA5" s="137"/>
      <c r="AB5" s="137"/>
      <c r="AC5" s="137"/>
      <c r="AD5" s="137"/>
      <c r="AE5" s="138"/>
      <c r="AF5" s="136">
        <f>AF6</f>
        <v>44480</v>
      </c>
      <c r="AG5" s="137"/>
      <c r="AH5" s="137"/>
      <c r="AI5" s="137"/>
      <c r="AJ5" s="137"/>
      <c r="AK5" s="137"/>
      <c r="AL5" s="138"/>
      <c r="AM5" s="136">
        <f>AM6</f>
        <v>44487</v>
      </c>
      <c r="AN5" s="137"/>
      <c r="AO5" s="137"/>
      <c r="AP5" s="137"/>
      <c r="AQ5" s="137"/>
      <c r="AR5" s="137"/>
      <c r="AS5" s="138"/>
      <c r="AT5" s="136">
        <f>AT6</f>
        <v>44494</v>
      </c>
      <c r="AU5" s="137"/>
      <c r="AV5" s="137"/>
      <c r="AW5" s="137"/>
      <c r="AX5" s="137"/>
      <c r="AY5" s="137"/>
      <c r="AZ5" s="138"/>
      <c r="BA5" s="136">
        <f>BA6</f>
        <v>44501</v>
      </c>
      <c r="BB5" s="137"/>
      <c r="BC5" s="137"/>
      <c r="BD5" s="137"/>
      <c r="BE5" s="137"/>
      <c r="BF5" s="137"/>
      <c r="BG5" s="138"/>
      <c r="BH5" s="136">
        <f>BH6</f>
        <v>44508</v>
      </c>
      <c r="BI5" s="137"/>
      <c r="BJ5" s="137"/>
      <c r="BK5" s="137"/>
      <c r="BL5" s="137"/>
      <c r="BM5" s="137"/>
      <c r="BN5" s="138"/>
    </row>
    <row r="6" spans="1:66" x14ac:dyDescent="0.2">
      <c r="A6" s="45"/>
      <c r="B6" s="46"/>
      <c r="C6" s="46"/>
      <c r="D6" s="47"/>
      <c r="E6" s="46"/>
      <c r="F6" s="46"/>
      <c r="G6" s="46"/>
      <c r="H6" s="46"/>
      <c r="I6" s="46"/>
      <c r="J6" s="46"/>
      <c r="K6" s="70">
        <f>C4-WEEKDAY(C4,1)+2+7*(H4-1)</f>
        <v>44459</v>
      </c>
      <c r="L6" s="61">
        <f t="shared" ref="L6:AQ6" si="0">K6+1</f>
        <v>44460</v>
      </c>
      <c r="M6" s="61">
        <f t="shared" si="0"/>
        <v>44461</v>
      </c>
      <c r="N6" s="61">
        <f t="shared" si="0"/>
        <v>44462</v>
      </c>
      <c r="O6" s="61">
        <f t="shared" si="0"/>
        <v>44463</v>
      </c>
      <c r="P6" s="61">
        <f t="shared" si="0"/>
        <v>44464</v>
      </c>
      <c r="Q6" s="71">
        <f t="shared" si="0"/>
        <v>44465</v>
      </c>
      <c r="R6" s="70">
        <f t="shared" si="0"/>
        <v>44466</v>
      </c>
      <c r="S6" s="61">
        <f t="shared" si="0"/>
        <v>44467</v>
      </c>
      <c r="T6" s="61">
        <f t="shared" si="0"/>
        <v>44468</v>
      </c>
      <c r="U6" s="61">
        <f t="shared" si="0"/>
        <v>44469</v>
      </c>
      <c r="V6" s="61">
        <f t="shared" si="0"/>
        <v>44470</v>
      </c>
      <c r="W6" s="61">
        <f t="shared" si="0"/>
        <v>44471</v>
      </c>
      <c r="X6" s="71">
        <f t="shared" si="0"/>
        <v>44472</v>
      </c>
      <c r="Y6" s="70">
        <f t="shared" si="0"/>
        <v>44473</v>
      </c>
      <c r="Z6" s="61">
        <f t="shared" si="0"/>
        <v>44474</v>
      </c>
      <c r="AA6" s="61">
        <f t="shared" si="0"/>
        <v>44475</v>
      </c>
      <c r="AB6" s="61">
        <f t="shared" si="0"/>
        <v>44476</v>
      </c>
      <c r="AC6" s="61">
        <f t="shared" si="0"/>
        <v>44477</v>
      </c>
      <c r="AD6" s="61">
        <f t="shared" si="0"/>
        <v>44478</v>
      </c>
      <c r="AE6" s="71">
        <f t="shared" si="0"/>
        <v>44479</v>
      </c>
      <c r="AF6" s="70">
        <f t="shared" si="0"/>
        <v>44480</v>
      </c>
      <c r="AG6" s="61">
        <f t="shared" si="0"/>
        <v>44481</v>
      </c>
      <c r="AH6" s="61">
        <f t="shared" si="0"/>
        <v>44482</v>
      </c>
      <c r="AI6" s="61">
        <f t="shared" si="0"/>
        <v>44483</v>
      </c>
      <c r="AJ6" s="61">
        <f t="shared" si="0"/>
        <v>44484</v>
      </c>
      <c r="AK6" s="61">
        <f t="shared" si="0"/>
        <v>44485</v>
      </c>
      <c r="AL6" s="71">
        <f t="shared" si="0"/>
        <v>44486</v>
      </c>
      <c r="AM6" s="70">
        <f t="shared" si="0"/>
        <v>44487</v>
      </c>
      <c r="AN6" s="61">
        <f t="shared" si="0"/>
        <v>44488</v>
      </c>
      <c r="AO6" s="61">
        <f t="shared" si="0"/>
        <v>44489</v>
      </c>
      <c r="AP6" s="61">
        <f t="shared" si="0"/>
        <v>44490</v>
      </c>
      <c r="AQ6" s="61">
        <f t="shared" si="0"/>
        <v>44491</v>
      </c>
      <c r="AR6" s="61">
        <f t="shared" ref="AR6:BN6" si="1">AQ6+1</f>
        <v>44492</v>
      </c>
      <c r="AS6" s="71">
        <f t="shared" si="1"/>
        <v>44493</v>
      </c>
      <c r="AT6" s="70">
        <f t="shared" si="1"/>
        <v>44494</v>
      </c>
      <c r="AU6" s="61">
        <f t="shared" si="1"/>
        <v>44495</v>
      </c>
      <c r="AV6" s="61">
        <f t="shared" si="1"/>
        <v>44496</v>
      </c>
      <c r="AW6" s="61">
        <f t="shared" si="1"/>
        <v>44497</v>
      </c>
      <c r="AX6" s="61">
        <f t="shared" si="1"/>
        <v>44498</v>
      </c>
      <c r="AY6" s="61">
        <f t="shared" si="1"/>
        <v>44499</v>
      </c>
      <c r="AZ6" s="71">
        <f t="shared" si="1"/>
        <v>44500</v>
      </c>
      <c r="BA6" s="70">
        <f t="shared" si="1"/>
        <v>44501</v>
      </c>
      <c r="BB6" s="61">
        <f t="shared" si="1"/>
        <v>44502</v>
      </c>
      <c r="BC6" s="61">
        <f t="shared" si="1"/>
        <v>44503</v>
      </c>
      <c r="BD6" s="61">
        <f t="shared" si="1"/>
        <v>44504</v>
      </c>
      <c r="BE6" s="61">
        <f t="shared" si="1"/>
        <v>44505</v>
      </c>
      <c r="BF6" s="61">
        <f t="shared" si="1"/>
        <v>44506</v>
      </c>
      <c r="BG6" s="71">
        <f t="shared" si="1"/>
        <v>44507</v>
      </c>
      <c r="BH6" s="70">
        <f t="shared" si="1"/>
        <v>44508</v>
      </c>
      <c r="BI6" s="61">
        <f t="shared" si="1"/>
        <v>44509</v>
      </c>
      <c r="BJ6" s="61">
        <f t="shared" si="1"/>
        <v>44510</v>
      </c>
      <c r="BK6" s="61">
        <f t="shared" si="1"/>
        <v>44511</v>
      </c>
      <c r="BL6" s="61">
        <f t="shared" si="1"/>
        <v>44512</v>
      </c>
      <c r="BM6" s="61">
        <f t="shared" si="1"/>
        <v>44513</v>
      </c>
      <c r="BN6" s="71">
        <f t="shared" si="1"/>
        <v>44514</v>
      </c>
    </row>
    <row r="7" spans="1:66" s="96" customFormat="1" ht="24.75" thickBot="1" x14ac:dyDescent="0.25">
      <c r="A7" s="88" t="s">
        <v>0</v>
      </c>
      <c r="B7" s="89" t="s">
        <v>60</v>
      </c>
      <c r="C7" s="90" t="s">
        <v>61</v>
      </c>
      <c r="D7" s="91" t="s">
        <v>67</v>
      </c>
      <c r="E7" s="92" t="s">
        <v>62</v>
      </c>
      <c r="F7" s="92" t="s">
        <v>63</v>
      </c>
      <c r="G7" s="90" t="s">
        <v>64</v>
      </c>
      <c r="H7" s="90" t="s">
        <v>65</v>
      </c>
      <c r="I7" s="90" t="s">
        <v>66</v>
      </c>
      <c r="J7" s="90"/>
      <c r="K7" s="93" t="str">
        <f t="shared" ref="K7:AP7" si="2">CHOOSE(WEEKDAY(K6,1),"S","M","T","W","T","F","S")</f>
        <v>M</v>
      </c>
      <c r="L7" s="94" t="str">
        <f t="shared" si="2"/>
        <v>T</v>
      </c>
      <c r="M7" s="94" t="str">
        <f t="shared" si="2"/>
        <v>W</v>
      </c>
      <c r="N7" s="94" t="str">
        <f t="shared" si="2"/>
        <v>T</v>
      </c>
      <c r="O7" s="94" t="str">
        <f t="shared" si="2"/>
        <v>F</v>
      </c>
      <c r="P7" s="94" t="str">
        <f t="shared" si="2"/>
        <v>S</v>
      </c>
      <c r="Q7" s="95" t="str">
        <f t="shared" si="2"/>
        <v>S</v>
      </c>
      <c r="R7" s="93" t="str">
        <f t="shared" si="2"/>
        <v>M</v>
      </c>
      <c r="S7" s="94" t="str">
        <f t="shared" si="2"/>
        <v>T</v>
      </c>
      <c r="T7" s="94" t="str">
        <f t="shared" si="2"/>
        <v>W</v>
      </c>
      <c r="U7" s="94" t="str">
        <f t="shared" si="2"/>
        <v>T</v>
      </c>
      <c r="V7" s="94" t="str">
        <f t="shared" si="2"/>
        <v>F</v>
      </c>
      <c r="W7" s="94" t="str">
        <f t="shared" si="2"/>
        <v>S</v>
      </c>
      <c r="X7" s="95" t="str">
        <f t="shared" si="2"/>
        <v>S</v>
      </c>
      <c r="Y7" s="93" t="str">
        <f t="shared" si="2"/>
        <v>M</v>
      </c>
      <c r="Z7" s="94" t="str">
        <f t="shared" si="2"/>
        <v>T</v>
      </c>
      <c r="AA7" s="94" t="str">
        <f t="shared" si="2"/>
        <v>W</v>
      </c>
      <c r="AB7" s="94" t="str">
        <f t="shared" si="2"/>
        <v>T</v>
      </c>
      <c r="AC7" s="94" t="str">
        <f t="shared" si="2"/>
        <v>F</v>
      </c>
      <c r="AD7" s="94" t="str">
        <f t="shared" si="2"/>
        <v>S</v>
      </c>
      <c r="AE7" s="95" t="str">
        <f t="shared" si="2"/>
        <v>S</v>
      </c>
      <c r="AF7" s="93" t="str">
        <f t="shared" si="2"/>
        <v>M</v>
      </c>
      <c r="AG7" s="94" t="str">
        <f t="shared" si="2"/>
        <v>T</v>
      </c>
      <c r="AH7" s="94" t="str">
        <f t="shared" si="2"/>
        <v>W</v>
      </c>
      <c r="AI7" s="94" t="str">
        <f t="shared" si="2"/>
        <v>T</v>
      </c>
      <c r="AJ7" s="94" t="str">
        <f t="shared" si="2"/>
        <v>F</v>
      </c>
      <c r="AK7" s="94" t="str">
        <f t="shared" si="2"/>
        <v>S</v>
      </c>
      <c r="AL7" s="95" t="str">
        <f t="shared" si="2"/>
        <v>S</v>
      </c>
      <c r="AM7" s="93" t="str">
        <f t="shared" si="2"/>
        <v>M</v>
      </c>
      <c r="AN7" s="94" t="str">
        <f t="shared" si="2"/>
        <v>T</v>
      </c>
      <c r="AO7" s="94" t="str">
        <f t="shared" si="2"/>
        <v>W</v>
      </c>
      <c r="AP7" s="94" t="str">
        <f t="shared" si="2"/>
        <v>T</v>
      </c>
      <c r="AQ7" s="94" t="str">
        <f t="shared" ref="AQ7:BN7" si="3">CHOOSE(WEEKDAY(AQ6,1),"S","M","T","W","T","F","S")</f>
        <v>F</v>
      </c>
      <c r="AR7" s="94" t="str">
        <f t="shared" si="3"/>
        <v>S</v>
      </c>
      <c r="AS7" s="95" t="str">
        <f t="shared" si="3"/>
        <v>S</v>
      </c>
      <c r="AT7" s="93" t="str">
        <f t="shared" si="3"/>
        <v>M</v>
      </c>
      <c r="AU7" s="94" t="str">
        <f t="shared" si="3"/>
        <v>T</v>
      </c>
      <c r="AV7" s="94" t="str">
        <f t="shared" si="3"/>
        <v>W</v>
      </c>
      <c r="AW7" s="94" t="str">
        <f t="shared" si="3"/>
        <v>T</v>
      </c>
      <c r="AX7" s="94" t="str">
        <f t="shared" si="3"/>
        <v>F</v>
      </c>
      <c r="AY7" s="94" t="str">
        <f t="shared" si="3"/>
        <v>S</v>
      </c>
      <c r="AZ7" s="95" t="str">
        <f t="shared" si="3"/>
        <v>S</v>
      </c>
      <c r="BA7" s="93" t="str">
        <f t="shared" si="3"/>
        <v>M</v>
      </c>
      <c r="BB7" s="94" t="str">
        <f t="shared" si="3"/>
        <v>T</v>
      </c>
      <c r="BC7" s="94" t="str">
        <f t="shared" si="3"/>
        <v>W</v>
      </c>
      <c r="BD7" s="94" t="str">
        <f t="shared" si="3"/>
        <v>T</v>
      </c>
      <c r="BE7" s="94" t="str">
        <f t="shared" si="3"/>
        <v>F</v>
      </c>
      <c r="BF7" s="94" t="str">
        <f t="shared" si="3"/>
        <v>S</v>
      </c>
      <c r="BG7" s="95" t="str">
        <f t="shared" si="3"/>
        <v>S</v>
      </c>
      <c r="BH7" s="93" t="str">
        <f t="shared" si="3"/>
        <v>M</v>
      </c>
      <c r="BI7" s="94" t="str">
        <f t="shared" si="3"/>
        <v>T</v>
      </c>
      <c r="BJ7" s="94" t="str">
        <f t="shared" si="3"/>
        <v>W</v>
      </c>
      <c r="BK7" s="94" t="str">
        <f t="shared" si="3"/>
        <v>T</v>
      </c>
      <c r="BL7" s="94" t="str">
        <f t="shared" si="3"/>
        <v>F</v>
      </c>
      <c r="BM7" s="94" t="str">
        <f t="shared" si="3"/>
        <v>S</v>
      </c>
      <c r="BN7" s="95" t="str">
        <f t="shared" si="3"/>
        <v>S</v>
      </c>
    </row>
    <row r="8" spans="1:66" s="51" customFormat="1" ht="18" x14ac:dyDescent="0.2">
      <c r="A8" s="62" t="str">
        <f>IF(ISERROR(VALUE(SUBSTITUTE(prevWBS,".",""))),"1",IF(ISERROR(FIND("`",SUBSTITUTE(prevWBS,".","`",1))),TEXT(VALUE(prevWBS)+1,"#"),TEXT(VALUE(LEFT(prevWBS,FIND("`",SUBSTITUTE(prevWBS,".","`",1))-1))+1,"#")))</f>
        <v>1</v>
      </c>
      <c r="B8" s="63" t="s">
        <v>132</v>
      </c>
      <c r="C8" s="64"/>
      <c r="D8" s="65"/>
      <c r="E8" s="66"/>
      <c r="F8" s="87" t="str">
        <f>IF(ISBLANK(E8)," - ",IF(G8=0,E8,E8+G8-1))</f>
        <v xml:space="preserve"> - </v>
      </c>
      <c r="G8" s="67"/>
      <c r="H8" s="68"/>
      <c r="I8" s="69" t="str">
        <f t="shared" ref="I8:I57" si="4">IF(OR(F8=0,E8=0)," - ",NETWORKDAYS(E8,F8))</f>
        <v xml:space="preserve"> - </v>
      </c>
      <c r="J8" s="72"/>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row>
    <row r="9" spans="1:66" s="57" customFormat="1" ht="18" x14ac:dyDescent="0.2">
      <c r="A9" s="56" t="str">
        <f t="shared" ref="A9:A12"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8" t="s">
        <v>138</v>
      </c>
      <c r="D9" s="99"/>
      <c r="E9" s="75">
        <v>44461</v>
      </c>
      <c r="F9" s="76">
        <f>IF(ISBLANK(E9)," - ",IF(G9=0,E9,E9+G9-1))</f>
        <v>44462</v>
      </c>
      <c r="G9" s="58">
        <v>2</v>
      </c>
      <c r="H9" s="59">
        <v>0</v>
      </c>
      <c r="I9" s="60">
        <f t="shared" si="4"/>
        <v>2</v>
      </c>
      <c r="J9" s="73"/>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row>
    <row r="10" spans="1:66" s="57" customFormat="1" ht="24" x14ac:dyDescent="0.2">
      <c r="A10" s="56" t="str">
        <f t="shared" si="5"/>
        <v>1.2</v>
      </c>
      <c r="B10" s="98" t="s">
        <v>139</v>
      </c>
      <c r="D10" s="99"/>
      <c r="E10" s="75">
        <v>44463</v>
      </c>
      <c r="F10" s="76">
        <f t="shared" ref="F10:F57" si="6">IF(ISBLANK(E10)," - ",IF(G10=0,E10,E10+G10-1))</f>
        <v>44463</v>
      </c>
      <c r="G10" s="58">
        <v>1</v>
      </c>
      <c r="H10" s="59">
        <v>0</v>
      </c>
      <c r="I10" s="60">
        <f t="shared" si="4"/>
        <v>1</v>
      </c>
      <c r="J10" s="73"/>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row>
    <row r="11" spans="1:66" s="57" customFormat="1" ht="24" x14ac:dyDescent="0.2">
      <c r="A11" s="56" t="str">
        <f t="shared" si="5"/>
        <v>1.3</v>
      </c>
      <c r="B11" s="98" t="s">
        <v>140</v>
      </c>
      <c r="D11" s="99"/>
      <c r="E11" s="75">
        <v>44464</v>
      </c>
      <c r="F11" s="76">
        <f t="shared" si="6"/>
        <v>44464</v>
      </c>
      <c r="G11" s="58">
        <v>1</v>
      </c>
      <c r="H11" s="59">
        <v>0</v>
      </c>
      <c r="I11" s="60">
        <f t="shared" si="4"/>
        <v>0</v>
      </c>
      <c r="J11" s="73"/>
      <c r="K11" s="79"/>
      <c r="L11" s="79"/>
      <c r="M11" s="80"/>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pans="1:66" s="57" customFormat="1" ht="24" x14ac:dyDescent="0.2">
      <c r="A12" s="56" t="str">
        <f t="shared" si="5"/>
        <v>1.4</v>
      </c>
      <c r="B12" s="98" t="s">
        <v>141</v>
      </c>
      <c r="D12" s="99"/>
      <c r="E12" s="75">
        <v>44465</v>
      </c>
      <c r="F12" s="76">
        <f t="shared" si="6"/>
        <v>44465</v>
      </c>
      <c r="G12" s="58">
        <v>1</v>
      </c>
      <c r="H12" s="59">
        <v>0</v>
      </c>
      <c r="I12" s="60">
        <f t="shared" si="4"/>
        <v>0</v>
      </c>
      <c r="J12" s="73"/>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pans="1:66" s="57" customFormat="1" ht="24" x14ac:dyDescent="0.2">
      <c r="A13" s="56" t="str">
        <f t="shared" ref="A13:A20" si="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00" t="s">
        <v>142</v>
      </c>
      <c r="D13" s="99"/>
      <c r="E13" s="75">
        <v>44465</v>
      </c>
      <c r="F13" s="76">
        <f t="shared" si="6"/>
        <v>44465</v>
      </c>
      <c r="G13" s="58">
        <v>1</v>
      </c>
      <c r="H13" s="59">
        <v>0</v>
      </c>
      <c r="I13" s="60">
        <f t="shared" si="4"/>
        <v>0</v>
      </c>
      <c r="J13" s="73"/>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pans="1:66" s="57" customFormat="1" ht="24" x14ac:dyDescent="0.2">
      <c r="A14" s="56" t="str">
        <f t="shared" si="7"/>
        <v>1.4.2</v>
      </c>
      <c r="B14" s="100" t="s">
        <v>143</v>
      </c>
      <c r="D14" s="99"/>
      <c r="E14" s="75">
        <v>44465</v>
      </c>
      <c r="F14" s="76">
        <f t="shared" ref="F14" si="8">IF(ISBLANK(E14)," - ",IF(G14=0,E14,E14+G14-1))</f>
        <v>44465</v>
      </c>
      <c r="G14" s="58">
        <v>1</v>
      </c>
      <c r="H14" s="59">
        <v>0</v>
      </c>
      <c r="I14" s="60">
        <f t="shared" ref="I14" si="9">IF(OR(F14=0,E14=0)," - ",NETWORKDAYS(E14,F14))</f>
        <v>0</v>
      </c>
      <c r="J14" s="73"/>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row>
    <row r="15" spans="1:66" s="57" customFormat="1" ht="24" x14ac:dyDescent="0.2">
      <c r="A15" s="56" t="str">
        <f t="shared" si="7"/>
        <v>1.4.3</v>
      </c>
      <c r="B15" s="100" t="s">
        <v>144</v>
      </c>
      <c r="D15" s="99"/>
      <c r="E15" s="75">
        <v>44465</v>
      </c>
      <c r="F15" s="76">
        <f t="shared" ref="F15" si="10">IF(ISBLANK(E15)," - ",IF(G15=0,E15,E15+G15-1))</f>
        <v>44465</v>
      </c>
      <c r="G15" s="58">
        <v>1</v>
      </c>
      <c r="H15" s="59">
        <v>0</v>
      </c>
      <c r="I15" s="60">
        <f t="shared" ref="I15" si="11">IF(OR(F15=0,E15=0)," - ",NETWORKDAYS(E15,F15))</f>
        <v>0</v>
      </c>
      <c r="J15" s="73"/>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pans="1:66" s="57" customFormat="1" ht="36" x14ac:dyDescent="0.2">
      <c r="A16" s="56" t="str">
        <f t="shared" si="7"/>
        <v>1.4.4</v>
      </c>
      <c r="B16" s="100" t="s">
        <v>145</v>
      </c>
      <c r="D16" s="99"/>
      <c r="E16" s="75">
        <v>44466</v>
      </c>
      <c r="F16" s="76">
        <f t="shared" ref="F16" si="12">IF(ISBLANK(E16)," - ",IF(G16=0,E16,E16+G16-1))</f>
        <v>44466</v>
      </c>
      <c r="G16" s="58">
        <v>1</v>
      </c>
      <c r="H16" s="59">
        <v>0</v>
      </c>
      <c r="I16" s="60">
        <f t="shared" ref="I16" si="13">IF(OR(F16=0,E16=0)," - ",NETWORKDAYS(E16,F16))</f>
        <v>1</v>
      </c>
      <c r="J16" s="73"/>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pans="1:66" s="57" customFormat="1" ht="24" x14ac:dyDescent="0.2">
      <c r="A17" s="56" t="str">
        <f t="shared" si="7"/>
        <v>1.4.5</v>
      </c>
      <c r="B17" s="100" t="s">
        <v>146</v>
      </c>
      <c r="D17" s="99"/>
      <c r="E17" s="75">
        <v>44466</v>
      </c>
      <c r="F17" s="76">
        <f t="shared" ref="F17" si="14">IF(ISBLANK(E17)," - ",IF(G17=0,E17,E17+G17-1))</f>
        <v>44466</v>
      </c>
      <c r="G17" s="58">
        <v>1</v>
      </c>
      <c r="H17" s="59">
        <v>0</v>
      </c>
      <c r="I17" s="60">
        <f t="shared" ref="I17" si="15">IF(OR(F17=0,E17=0)," - ",NETWORKDAYS(E17,F17))</f>
        <v>1</v>
      </c>
      <c r="J17" s="73"/>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pans="1:66" s="57" customFormat="1" ht="24" x14ac:dyDescent="0.2">
      <c r="A18" s="56" t="str">
        <f t="shared" si="7"/>
        <v>1.4.6</v>
      </c>
      <c r="B18" s="100" t="s">
        <v>147</v>
      </c>
      <c r="D18" s="99"/>
      <c r="E18" s="75">
        <v>44466</v>
      </c>
      <c r="F18" s="76">
        <f t="shared" ref="F18" si="16">IF(ISBLANK(E18)," - ",IF(G18=0,E18,E18+G18-1))</f>
        <v>44466</v>
      </c>
      <c r="G18" s="58">
        <v>1</v>
      </c>
      <c r="H18" s="59">
        <v>0</v>
      </c>
      <c r="I18" s="60">
        <f t="shared" ref="I18" si="17">IF(OR(F18=0,E18=0)," - ",NETWORKDAYS(E18,F18))</f>
        <v>1</v>
      </c>
      <c r="J18" s="73"/>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pans="1:66" s="57" customFormat="1" ht="24" x14ac:dyDescent="0.2">
      <c r="A19" s="56" t="str">
        <f t="shared" si="7"/>
        <v>1.4.7</v>
      </c>
      <c r="B19" s="100" t="s">
        <v>148</v>
      </c>
      <c r="D19" s="99"/>
      <c r="E19" s="75">
        <v>44467</v>
      </c>
      <c r="F19" s="76">
        <f t="shared" ref="F19" si="18">IF(ISBLANK(E19)," - ",IF(G19=0,E19,E19+G19-1))</f>
        <v>44467</v>
      </c>
      <c r="G19" s="58">
        <v>1</v>
      </c>
      <c r="H19" s="59">
        <v>0</v>
      </c>
      <c r="I19" s="60">
        <f t="shared" ref="I19" si="19">IF(OR(F19=0,E19=0)," - ",NETWORKDAYS(E19,F19))</f>
        <v>1</v>
      </c>
      <c r="J19" s="73"/>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pans="1:66" s="57" customFormat="1" ht="24" x14ac:dyDescent="0.2">
      <c r="A20" s="56" t="str">
        <f t="shared" si="7"/>
        <v>1.4.8</v>
      </c>
      <c r="B20" s="100" t="s">
        <v>149</v>
      </c>
      <c r="D20" s="99"/>
      <c r="E20" s="75">
        <v>44467</v>
      </c>
      <c r="F20" s="76">
        <f t="shared" ref="F20" si="20">IF(ISBLANK(E20)," - ",IF(G20=0,E20,E20+G20-1))</f>
        <v>44467</v>
      </c>
      <c r="G20" s="58">
        <v>1</v>
      </c>
      <c r="H20" s="59">
        <v>0</v>
      </c>
      <c r="I20" s="60">
        <f t="shared" ref="I20" si="21">IF(OR(F20=0,E20=0)," - ",NETWORKDAYS(E20,F20))</f>
        <v>1</v>
      </c>
      <c r="J20" s="73"/>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row>
    <row r="21" spans="1:66" s="51" customFormat="1" ht="18" x14ac:dyDescent="0.2">
      <c r="A21" s="49" t="str">
        <f>IF(ISERROR(VALUE(SUBSTITUTE(prevWBS,".",""))),"1",IF(ISERROR(FIND("`",SUBSTITUTE(prevWBS,".","`",1))),TEXT(VALUE(prevWBS)+1,"#"),TEXT(VALUE(LEFT(prevWBS,FIND("`",SUBSTITUTE(prevWBS,".","`",1))-1))+1,"#")))</f>
        <v>2</v>
      </c>
      <c r="B21" s="50" t="s">
        <v>244</v>
      </c>
      <c r="D21" s="52"/>
      <c r="E21" s="77"/>
      <c r="F21" s="77" t="str">
        <f t="shared" si="6"/>
        <v xml:space="preserve"> - </v>
      </c>
      <c r="G21" s="53"/>
      <c r="H21" s="54"/>
      <c r="I21" s="55" t="str">
        <f t="shared" si="4"/>
        <v xml:space="preserve"> - </v>
      </c>
      <c r="J21" s="74"/>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c r="BI21" s="81"/>
      <c r="BJ21" s="81"/>
      <c r="BK21" s="81"/>
      <c r="BL21" s="81"/>
      <c r="BM21" s="81"/>
      <c r="BN21" s="81"/>
    </row>
    <row r="22" spans="1:66" s="57" customFormat="1" ht="18" x14ac:dyDescent="0.2">
      <c r="A2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2" s="98" t="s">
        <v>150</v>
      </c>
      <c r="D22" s="99"/>
      <c r="E22" s="75">
        <v>44468</v>
      </c>
      <c r="F22" s="76">
        <f t="shared" si="6"/>
        <v>44468</v>
      </c>
      <c r="G22" s="58">
        <v>1</v>
      </c>
      <c r="H22" s="59">
        <v>0</v>
      </c>
      <c r="I22" s="60">
        <f t="shared" si="4"/>
        <v>1</v>
      </c>
      <c r="J22" s="73"/>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pans="1:66" s="57" customFormat="1" ht="18" x14ac:dyDescent="0.2">
      <c r="A2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23" s="100" t="s">
        <v>151</v>
      </c>
      <c r="D23" s="99"/>
      <c r="E23" s="75">
        <v>44468</v>
      </c>
      <c r="F23" s="76">
        <f t="shared" ref="F23:F26" si="22">IF(ISBLANK(E23)," - ",IF(G23=0,E23,E23+G23-1))</f>
        <v>44468</v>
      </c>
      <c r="G23" s="58">
        <v>1</v>
      </c>
      <c r="H23" s="59">
        <v>0</v>
      </c>
      <c r="I23" s="60">
        <f t="shared" ref="I23:I26" si="23">IF(OR(F23=0,E23=0)," - ",NETWORKDAYS(E23,F23))</f>
        <v>1</v>
      </c>
      <c r="J23" s="73"/>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row>
    <row r="24" spans="1:66" s="57" customFormat="1" ht="18" x14ac:dyDescent="0.2">
      <c r="A2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4" s="100" t="s">
        <v>152</v>
      </c>
      <c r="D24" s="99"/>
      <c r="E24" s="75">
        <v>44468</v>
      </c>
      <c r="F24" s="76">
        <f t="shared" si="22"/>
        <v>44468</v>
      </c>
      <c r="G24" s="58">
        <v>1</v>
      </c>
      <c r="H24" s="59">
        <v>0</v>
      </c>
      <c r="I24" s="60">
        <f t="shared" si="23"/>
        <v>1</v>
      </c>
      <c r="J24" s="73"/>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pans="1:66" s="57" customFormat="1" ht="18" x14ac:dyDescent="0.2">
      <c r="A2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25" s="100" t="s">
        <v>153</v>
      </c>
      <c r="D25" s="99"/>
      <c r="E25" s="75">
        <v>44469</v>
      </c>
      <c r="F25" s="76">
        <f t="shared" si="22"/>
        <v>44469</v>
      </c>
      <c r="G25" s="58">
        <v>1</v>
      </c>
      <c r="H25" s="59">
        <v>0</v>
      </c>
      <c r="I25" s="60">
        <f t="shared" si="23"/>
        <v>1</v>
      </c>
      <c r="J25" s="73"/>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row>
    <row r="26" spans="1:66" s="57" customFormat="1" ht="18" x14ac:dyDescent="0.2">
      <c r="A2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2.1.4</v>
      </c>
      <c r="B26" s="100" t="s">
        <v>154</v>
      </c>
      <c r="D26" s="99"/>
      <c r="E26" s="75">
        <v>44469</v>
      </c>
      <c r="F26" s="76">
        <f t="shared" si="22"/>
        <v>44469</v>
      </c>
      <c r="G26" s="58">
        <v>1</v>
      </c>
      <c r="H26" s="59">
        <v>0</v>
      </c>
      <c r="I26" s="60">
        <f t="shared" si="23"/>
        <v>1</v>
      </c>
      <c r="J26" s="73"/>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row>
    <row r="27" spans="1:66" s="57" customFormat="1" ht="24" x14ac:dyDescent="0.2">
      <c r="A2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7" s="98" t="s">
        <v>155</v>
      </c>
      <c r="D27" s="99"/>
      <c r="E27" s="75">
        <v>44470</v>
      </c>
      <c r="F27" s="76">
        <f t="shared" si="6"/>
        <v>44470</v>
      </c>
      <c r="G27" s="58">
        <v>1</v>
      </c>
      <c r="H27" s="59">
        <v>0</v>
      </c>
      <c r="I27" s="60">
        <f t="shared" si="4"/>
        <v>1</v>
      </c>
      <c r="J27" s="73"/>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row>
    <row r="28" spans="1:66" s="57" customFormat="1" ht="24" x14ac:dyDescent="0.2">
      <c r="A2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28" s="100" t="s">
        <v>156</v>
      </c>
      <c r="D28" s="99"/>
      <c r="E28" s="75">
        <v>44470</v>
      </c>
      <c r="F28" s="76">
        <f t="shared" si="6"/>
        <v>44470</v>
      </c>
      <c r="G28" s="58">
        <v>1</v>
      </c>
      <c r="H28" s="59">
        <v>0</v>
      </c>
      <c r="I28" s="60">
        <f t="shared" si="4"/>
        <v>1</v>
      </c>
      <c r="J28" s="73"/>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row>
    <row r="29" spans="1:66" s="57" customFormat="1" ht="18" x14ac:dyDescent="0.2">
      <c r="A2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9" s="98" t="s">
        <v>157</v>
      </c>
      <c r="D29" s="99"/>
      <c r="E29" s="75">
        <v>44471</v>
      </c>
      <c r="F29" s="76">
        <f t="shared" ref="F29:F31" si="24">IF(ISBLANK(E29)," - ",IF(G29=0,E29,E29+G29-1))</f>
        <v>44471</v>
      </c>
      <c r="G29" s="58">
        <v>1</v>
      </c>
      <c r="H29" s="59">
        <v>0</v>
      </c>
      <c r="I29" s="60">
        <f t="shared" ref="I29:I31" si="25">IF(OR(F29=0,E29=0)," - ",NETWORKDAYS(E29,F29))</f>
        <v>0</v>
      </c>
      <c r="J29" s="73"/>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row>
    <row r="30" spans="1:66" s="57" customFormat="1" ht="18" x14ac:dyDescent="0.2">
      <c r="A3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30" s="100" t="s">
        <v>158</v>
      </c>
      <c r="D30" s="99"/>
      <c r="E30" s="75">
        <v>44471</v>
      </c>
      <c r="F30" s="76">
        <f t="shared" si="24"/>
        <v>44471</v>
      </c>
      <c r="G30" s="58">
        <v>1</v>
      </c>
      <c r="H30" s="59">
        <v>0</v>
      </c>
      <c r="I30" s="60">
        <f t="shared" si="25"/>
        <v>0</v>
      </c>
      <c r="J30" s="73"/>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row>
    <row r="31" spans="1:66" s="57" customFormat="1" ht="18" x14ac:dyDescent="0.2">
      <c r="A3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31" s="100" t="s">
        <v>159</v>
      </c>
      <c r="D31" s="99"/>
      <c r="E31" s="75">
        <v>44471</v>
      </c>
      <c r="F31" s="76">
        <f t="shared" si="24"/>
        <v>44471</v>
      </c>
      <c r="G31" s="58">
        <v>1</v>
      </c>
      <c r="H31" s="59">
        <v>0</v>
      </c>
      <c r="I31" s="60">
        <f t="shared" si="25"/>
        <v>0</v>
      </c>
      <c r="J31" s="73"/>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row>
    <row r="32" spans="1:66" s="57" customFormat="1" ht="18" x14ac:dyDescent="0.2">
      <c r="A3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2.3.3</v>
      </c>
      <c r="B32" s="100" t="s">
        <v>160</v>
      </c>
      <c r="D32" s="99"/>
      <c r="E32" s="75">
        <v>44472</v>
      </c>
      <c r="F32" s="76">
        <f>IF(ISBLANK(E32)," - ",IF(G32=0,E32,E32+G32-1))</f>
        <v>44472</v>
      </c>
      <c r="G32" s="58">
        <v>1</v>
      </c>
      <c r="H32" s="59">
        <v>0</v>
      </c>
      <c r="I32" s="60">
        <f>IF(OR(F32=0,E32=0)," - ",NETWORKDAYS(E32,F32))</f>
        <v>0</v>
      </c>
      <c r="J32" s="73"/>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row>
    <row r="33" spans="1:66" s="57" customFormat="1" ht="24" x14ac:dyDescent="0.2">
      <c r="A3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33" s="98" t="s">
        <v>161</v>
      </c>
      <c r="D33" s="99"/>
      <c r="E33" s="75">
        <v>44473</v>
      </c>
      <c r="F33" s="76">
        <f t="shared" ref="F33:F35" si="26">IF(ISBLANK(E33)," - ",IF(G33=0,E33,E33+G33-1))</f>
        <v>44473</v>
      </c>
      <c r="G33" s="58">
        <v>1</v>
      </c>
      <c r="H33" s="59">
        <v>0</v>
      </c>
      <c r="I33" s="60">
        <f t="shared" ref="I33:I35" si="27">IF(OR(F33=0,E33=0)," - ",NETWORKDAYS(E33,F33))</f>
        <v>1</v>
      </c>
      <c r="J33" s="73"/>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row>
    <row r="34" spans="1:66" s="57" customFormat="1" ht="24" x14ac:dyDescent="0.2">
      <c r="A3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2.4.1</v>
      </c>
      <c r="B34" s="100" t="s">
        <v>162</v>
      </c>
      <c r="D34" s="99"/>
      <c r="E34" s="75">
        <v>44473</v>
      </c>
      <c r="F34" s="76">
        <f t="shared" si="26"/>
        <v>44473</v>
      </c>
      <c r="G34" s="58">
        <v>1</v>
      </c>
      <c r="H34" s="59">
        <v>0</v>
      </c>
      <c r="I34" s="60">
        <f t="shared" si="27"/>
        <v>1</v>
      </c>
      <c r="J34" s="73"/>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row>
    <row r="35" spans="1:66" s="57" customFormat="1" ht="24" x14ac:dyDescent="0.2">
      <c r="A3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2.4.2</v>
      </c>
      <c r="B35" s="100" t="s">
        <v>163</v>
      </c>
      <c r="D35" s="99"/>
      <c r="E35" s="75">
        <v>44473</v>
      </c>
      <c r="F35" s="76">
        <f t="shared" si="26"/>
        <v>44473</v>
      </c>
      <c r="G35" s="58">
        <v>1</v>
      </c>
      <c r="H35" s="59">
        <v>0</v>
      </c>
      <c r="I35" s="60">
        <f t="shared" si="27"/>
        <v>1</v>
      </c>
      <c r="J35" s="73"/>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row>
    <row r="36" spans="1:66" s="57" customFormat="1" ht="18" x14ac:dyDescent="0.2">
      <c r="A3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2.4.3</v>
      </c>
      <c r="B36" s="100" t="s">
        <v>164</v>
      </c>
      <c r="D36" s="99"/>
      <c r="E36" s="75">
        <v>44474</v>
      </c>
      <c r="F36" s="76">
        <f>IF(ISBLANK(E36)," - ",IF(G36=0,E36,E36+G36-1))</f>
        <v>44474</v>
      </c>
      <c r="G36" s="58">
        <v>1</v>
      </c>
      <c r="H36" s="59">
        <v>0</v>
      </c>
      <c r="I36" s="60">
        <f>IF(OR(F36=0,E36=0)," - ",NETWORKDAYS(E36,F36))</f>
        <v>1</v>
      </c>
      <c r="J36" s="73"/>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row>
    <row r="37" spans="1:66" s="51" customFormat="1" ht="18" x14ac:dyDescent="0.2">
      <c r="A37" s="49" t="str">
        <f>IF(ISERROR(VALUE(SUBSTITUTE(prevWBS,".",""))),"1",IF(ISERROR(FIND("`",SUBSTITUTE(prevWBS,".","`",1))),TEXT(VALUE(prevWBS)+1,"#"),TEXT(VALUE(LEFT(prevWBS,FIND("`",SUBSTITUTE(prevWBS,".","`",1))-1))+1,"#")))</f>
        <v>3</v>
      </c>
      <c r="B37" s="50" t="s">
        <v>133</v>
      </c>
      <c r="D37" s="52"/>
      <c r="E37" s="77"/>
      <c r="F37" s="77" t="str">
        <f t="shared" si="6"/>
        <v xml:space="preserve"> - </v>
      </c>
      <c r="G37" s="53"/>
      <c r="H37" s="54"/>
      <c r="I37" s="55" t="str">
        <f t="shared" si="4"/>
        <v xml:space="preserve"> - </v>
      </c>
      <c r="J37" s="74"/>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c r="BI37" s="81"/>
      <c r="BJ37" s="81"/>
      <c r="BK37" s="81"/>
      <c r="BL37" s="81"/>
      <c r="BM37" s="81"/>
      <c r="BN37" s="81"/>
    </row>
    <row r="38" spans="1:66" s="57" customFormat="1" ht="24" x14ac:dyDescent="0.2">
      <c r="A3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8" s="98" t="s">
        <v>165</v>
      </c>
      <c r="D38" s="99"/>
      <c r="E38" s="75">
        <v>44475</v>
      </c>
      <c r="F38" s="76">
        <f t="shared" si="6"/>
        <v>44475</v>
      </c>
      <c r="G38" s="58">
        <v>1</v>
      </c>
      <c r="H38" s="59">
        <v>0</v>
      </c>
      <c r="I38" s="60">
        <f t="shared" si="4"/>
        <v>1</v>
      </c>
      <c r="J38" s="73"/>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row>
    <row r="39" spans="1:66" s="57" customFormat="1" ht="24" x14ac:dyDescent="0.2">
      <c r="A3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9" s="98" t="s">
        <v>166</v>
      </c>
      <c r="D39" s="99"/>
      <c r="E39" s="75">
        <v>44476</v>
      </c>
      <c r="F39" s="76">
        <f t="shared" si="6"/>
        <v>44476</v>
      </c>
      <c r="G39" s="58">
        <v>1</v>
      </c>
      <c r="H39" s="59">
        <v>0</v>
      </c>
      <c r="I39" s="60">
        <f t="shared" si="4"/>
        <v>1</v>
      </c>
      <c r="J39" s="73"/>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row>
    <row r="40" spans="1:66" s="57" customFormat="1" ht="24" x14ac:dyDescent="0.2">
      <c r="A40" s="56" t="str">
        <f t="shared" ref="A40:A47" si="2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40" s="100" t="s">
        <v>142</v>
      </c>
      <c r="D40" s="99"/>
      <c r="E40" s="75">
        <v>44476</v>
      </c>
      <c r="F40" s="76">
        <f t="shared" ref="F40:F47" si="29">IF(ISBLANK(E40)," - ",IF(G40=0,E40,E40+G40-1))</f>
        <v>44476</v>
      </c>
      <c r="G40" s="58">
        <v>1</v>
      </c>
      <c r="H40" s="59">
        <v>0</v>
      </c>
      <c r="I40" s="60">
        <f t="shared" ref="I40:I47" si="30">IF(OR(F40=0,E40=0)," - ",NETWORKDAYS(E40,F40))</f>
        <v>1</v>
      </c>
      <c r="J40" s="73"/>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row>
    <row r="41" spans="1:66" s="57" customFormat="1" ht="24" x14ac:dyDescent="0.2">
      <c r="A41" s="56" t="str">
        <f t="shared" si="28"/>
        <v>3.2.2</v>
      </c>
      <c r="B41" s="100" t="s">
        <v>143</v>
      </c>
      <c r="D41" s="99"/>
      <c r="E41" s="75">
        <v>44476</v>
      </c>
      <c r="F41" s="76">
        <f t="shared" si="29"/>
        <v>44476</v>
      </c>
      <c r="G41" s="58">
        <v>1</v>
      </c>
      <c r="H41" s="59">
        <v>0</v>
      </c>
      <c r="I41" s="60">
        <f t="shared" si="30"/>
        <v>1</v>
      </c>
      <c r="J41" s="73"/>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row>
    <row r="42" spans="1:66" s="57" customFormat="1" ht="24" x14ac:dyDescent="0.2">
      <c r="A42" s="56" t="str">
        <f t="shared" si="28"/>
        <v>3.2.3</v>
      </c>
      <c r="B42" s="100" t="s">
        <v>144</v>
      </c>
      <c r="D42" s="99"/>
      <c r="E42" s="75">
        <v>44476</v>
      </c>
      <c r="F42" s="76">
        <f t="shared" si="29"/>
        <v>44476</v>
      </c>
      <c r="G42" s="58">
        <v>1</v>
      </c>
      <c r="H42" s="59">
        <v>0</v>
      </c>
      <c r="I42" s="60">
        <f t="shared" si="30"/>
        <v>1</v>
      </c>
      <c r="J42" s="73"/>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row>
    <row r="43" spans="1:66" s="57" customFormat="1" ht="36" x14ac:dyDescent="0.2">
      <c r="A43" s="56" t="str">
        <f t="shared" si="28"/>
        <v>3.2.4</v>
      </c>
      <c r="B43" s="100" t="s">
        <v>145</v>
      </c>
      <c r="D43" s="99"/>
      <c r="E43" s="75">
        <v>44476</v>
      </c>
      <c r="F43" s="76">
        <f t="shared" si="29"/>
        <v>44476</v>
      </c>
      <c r="G43" s="58">
        <v>1</v>
      </c>
      <c r="H43" s="59">
        <v>0</v>
      </c>
      <c r="I43" s="60">
        <f t="shared" si="30"/>
        <v>1</v>
      </c>
      <c r="J43" s="73"/>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row>
    <row r="44" spans="1:66" s="57" customFormat="1" ht="24" x14ac:dyDescent="0.2">
      <c r="A44" s="56" t="str">
        <f t="shared" si="28"/>
        <v>3.2.5</v>
      </c>
      <c r="B44" s="100" t="s">
        <v>146</v>
      </c>
      <c r="D44" s="99"/>
      <c r="E44" s="75">
        <v>44477</v>
      </c>
      <c r="F44" s="76">
        <f t="shared" si="29"/>
        <v>44477</v>
      </c>
      <c r="G44" s="58">
        <v>1</v>
      </c>
      <c r="H44" s="59">
        <v>0</v>
      </c>
      <c r="I44" s="60">
        <f t="shared" si="30"/>
        <v>1</v>
      </c>
      <c r="J44" s="73"/>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row>
    <row r="45" spans="1:66" s="57" customFormat="1" ht="24" x14ac:dyDescent="0.2">
      <c r="A45" s="56" t="str">
        <f t="shared" si="28"/>
        <v>3.2.6</v>
      </c>
      <c r="B45" s="100" t="s">
        <v>147</v>
      </c>
      <c r="D45" s="99"/>
      <c r="E45" s="75">
        <v>44477</v>
      </c>
      <c r="F45" s="76">
        <f t="shared" si="29"/>
        <v>44477</v>
      </c>
      <c r="G45" s="58">
        <v>1</v>
      </c>
      <c r="H45" s="59">
        <v>0</v>
      </c>
      <c r="I45" s="60">
        <f t="shared" si="30"/>
        <v>1</v>
      </c>
      <c r="J45" s="73"/>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row>
    <row r="46" spans="1:66" s="57" customFormat="1" ht="24" x14ac:dyDescent="0.2">
      <c r="A46" s="56" t="str">
        <f t="shared" si="28"/>
        <v>3.2.7</v>
      </c>
      <c r="B46" s="100" t="s">
        <v>148</v>
      </c>
      <c r="D46" s="99"/>
      <c r="E46" s="75">
        <v>44477</v>
      </c>
      <c r="F46" s="76">
        <f t="shared" si="29"/>
        <v>44477</v>
      </c>
      <c r="G46" s="58">
        <v>1</v>
      </c>
      <c r="H46" s="59">
        <v>0</v>
      </c>
      <c r="I46" s="60">
        <f t="shared" si="30"/>
        <v>1</v>
      </c>
      <c r="J46" s="73"/>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row>
    <row r="47" spans="1:66" s="57" customFormat="1" ht="24" x14ac:dyDescent="0.2">
      <c r="A47" s="56" t="str">
        <f t="shared" si="28"/>
        <v>3.2.8</v>
      </c>
      <c r="B47" s="100" t="s">
        <v>149</v>
      </c>
      <c r="D47" s="99"/>
      <c r="E47" s="75">
        <v>44477</v>
      </c>
      <c r="F47" s="76">
        <f t="shared" si="29"/>
        <v>44477</v>
      </c>
      <c r="G47" s="58">
        <v>1</v>
      </c>
      <c r="H47" s="59">
        <v>0</v>
      </c>
      <c r="I47" s="60">
        <f t="shared" si="30"/>
        <v>1</v>
      </c>
      <c r="J47" s="73"/>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row>
    <row r="48" spans="1:66" s="57" customFormat="1" ht="24" x14ac:dyDescent="0.2">
      <c r="A4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48" s="98" t="s">
        <v>167</v>
      </c>
      <c r="D48" s="99"/>
      <c r="E48" s="75">
        <v>44478</v>
      </c>
      <c r="F48" s="76">
        <f t="shared" si="6"/>
        <v>44478</v>
      </c>
      <c r="G48" s="58">
        <v>1</v>
      </c>
      <c r="H48" s="59">
        <v>0</v>
      </c>
      <c r="I48" s="60">
        <f t="shared" si="4"/>
        <v>0</v>
      </c>
      <c r="J48" s="73"/>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c r="BN48" s="79"/>
    </row>
    <row r="49" spans="1:66" s="57" customFormat="1" ht="24" x14ac:dyDescent="0.2">
      <c r="A49" s="56" t="str">
        <f t="shared" ref="A49:A57" si="3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49" s="100" t="s">
        <v>169</v>
      </c>
      <c r="D49" s="99"/>
      <c r="E49" s="75">
        <v>44478</v>
      </c>
      <c r="F49" s="76">
        <f t="shared" ref="F49" si="32">IF(ISBLANK(E49)," - ",IF(G49=0,E49,E49+G49-1))</f>
        <v>44478</v>
      </c>
      <c r="G49" s="58">
        <v>1</v>
      </c>
      <c r="H49" s="59">
        <v>0</v>
      </c>
      <c r="I49" s="60">
        <f t="shared" ref="I49" si="33">IF(OR(F49=0,E49=0)," - ",NETWORKDAYS(E49,F49))</f>
        <v>0</v>
      </c>
      <c r="J49" s="73"/>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row>
    <row r="50" spans="1:66" s="57" customFormat="1" ht="24" x14ac:dyDescent="0.2">
      <c r="A50" s="56" t="str">
        <f t="shared" si="31"/>
        <v>3.3.2</v>
      </c>
      <c r="B50" s="100" t="s">
        <v>168</v>
      </c>
      <c r="D50" s="99"/>
      <c r="E50" s="75">
        <v>44478</v>
      </c>
      <c r="F50" s="76">
        <f t="shared" si="6"/>
        <v>44478</v>
      </c>
      <c r="G50" s="58">
        <v>1</v>
      </c>
      <c r="H50" s="59">
        <v>0</v>
      </c>
      <c r="I50" s="60">
        <f t="shared" si="4"/>
        <v>0</v>
      </c>
      <c r="J50" s="73"/>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row>
    <row r="51" spans="1:66" s="57" customFormat="1" ht="36" x14ac:dyDescent="0.2">
      <c r="A51" s="56" t="str">
        <f t="shared" si="31"/>
        <v>3.3.3</v>
      </c>
      <c r="B51" s="100" t="s">
        <v>171</v>
      </c>
      <c r="D51" s="99"/>
      <c r="E51" s="75">
        <v>44478</v>
      </c>
      <c r="F51" s="76">
        <f t="shared" si="6"/>
        <v>44478</v>
      </c>
      <c r="G51" s="58">
        <v>1</v>
      </c>
      <c r="H51" s="59">
        <v>0</v>
      </c>
      <c r="I51" s="60">
        <f t="shared" si="4"/>
        <v>0</v>
      </c>
      <c r="J51" s="73"/>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row>
    <row r="52" spans="1:66" s="57" customFormat="1" ht="36" x14ac:dyDescent="0.2">
      <c r="A52" s="56" t="str">
        <f t="shared" si="31"/>
        <v>3.3.4</v>
      </c>
      <c r="B52" s="100" t="s">
        <v>172</v>
      </c>
      <c r="D52" s="99"/>
      <c r="E52" s="75">
        <v>44479</v>
      </c>
      <c r="F52" s="76">
        <f t="shared" si="6"/>
        <v>44479</v>
      </c>
      <c r="G52" s="58">
        <v>1</v>
      </c>
      <c r="H52" s="59">
        <v>0</v>
      </c>
      <c r="I52" s="60">
        <f t="shared" si="4"/>
        <v>0</v>
      </c>
      <c r="J52" s="73"/>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row>
    <row r="53" spans="1:66" s="57" customFormat="1" ht="36" x14ac:dyDescent="0.2">
      <c r="A53" s="56" t="str">
        <f t="shared" si="31"/>
        <v>3.3.5</v>
      </c>
      <c r="B53" s="100" t="s">
        <v>173</v>
      </c>
      <c r="D53" s="99"/>
      <c r="E53" s="75">
        <v>44479</v>
      </c>
      <c r="F53" s="76">
        <f t="shared" si="6"/>
        <v>44479</v>
      </c>
      <c r="G53" s="58">
        <v>1</v>
      </c>
      <c r="H53" s="59">
        <v>0</v>
      </c>
      <c r="I53" s="60">
        <f t="shared" si="4"/>
        <v>0</v>
      </c>
      <c r="J53" s="73"/>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row>
    <row r="54" spans="1:66" s="57" customFormat="1" ht="24" x14ac:dyDescent="0.2">
      <c r="A54" s="56" t="str">
        <f t="shared" si="31"/>
        <v>3.3.6</v>
      </c>
      <c r="B54" s="100" t="s">
        <v>174</v>
      </c>
      <c r="D54" s="99"/>
      <c r="E54" s="75">
        <v>44479</v>
      </c>
      <c r="F54" s="76">
        <f t="shared" si="6"/>
        <v>44479</v>
      </c>
      <c r="G54" s="58">
        <v>1</v>
      </c>
      <c r="H54" s="59">
        <v>0</v>
      </c>
      <c r="I54" s="60">
        <f t="shared" si="4"/>
        <v>0</v>
      </c>
      <c r="J54" s="73"/>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row>
    <row r="55" spans="1:66" s="57" customFormat="1" ht="36" x14ac:dyDescent="0.2">
      <c r="A55" s="56" t="str">
        <f t="shared" si="31"/>
        <v>3.3.7</v>
      </c>
      <c r="B55" s="100" t="s">
        <v>175</v>
      </c>
      <c r="D55" s="99"/>
      <c r="E55" s="75">
        <v>44480</v>
      </c>
      <c r="F55" s="76">
        <f t="shared" si="6"/>
        <v>44480</v>
      </c>
      <c r="G55" s="58">
        <v>1</v>
      </c>
      <c r="H55" s="59">
        <v>0</v>
      </c>
      <c r="I55" s="60">
        <f t="shared" si="4"/>
        <v>1</v>
      </c>
      <c r="J55" s="73"/>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79"/>
      <c r="BL55" s="79"/>
      <c r="BM55" s="79"/>
      <c r="BN55" s="79"/>
    </row>
    <row r="56" spans="1:66" s="57" customFormat="1" ht="36" x14ac:dyDescent="0.2">
      <c r="A56" s="56" t="str">
        <f t="shared" si="31"/>
        <v>3.3.8</v>
      </c>
      <c r="B56" s="100" t="s">
        <v>176</v>
      </c>
      <c r="D56" s="99"/>
      <c r="E56" s="75">
        <v>44480</v>
      </c>
      <c r="F56" s="76">
        <f t="shared" si="6"/>
        <v>44480</v>
      </c>
      <c r="G56" s="58">
        <v>1</v>
      </c>
      <c r="H56" s="59">
        <v>0</v>
      </c>
      <c r="I56" s="60">
        <f t="shared" si="4"/>
        <v>1</v>
      </c>
      <c r="J56" s="73"/>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79"/>
      <c r="BM56" s="79"/>
      <c r="BN56" s="79"/>
    </row>
    <row r="57" spans="1:66" s="57" customFormat="1" ht="36" x14ac:dyDescent="0.2">
      <c r="A57" s="56" t="str">
        <f t="shared" si="31"/>
        <v>3.3.9</v>
      </c>
      <c r="B57" s="100" t="s">
        <v>177</v>
      </c>
      <c r="D57" s="99"/>
      <c r="E57" s="75">
        <v>44480</v>
      </c>
      <c r="F57" s="76">
        <f t="shared" si="6"/>
        <v>44480</v>
      </c>
      <c r="G57" s="58">
        <v>1</v>
      </c>
      <c r="H57" s="59">
        <v>0</v>
      </c>
      <c r="I57" s="60">
        <f t="shared" si="4"/>
        <v>1</v>
      </c>
      <c r="J57" s="73"/>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79"/>
      <c r="BL57" s="79"/>
      <c r="BM57" s="79"/>
      <c r="BN57" s="79"/>
    </row>
    <row r="58" spans="1:66" s="57" customFormat="1" ht="24" x14ac:dyDescent="0.2">
      <c r="A5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58" s="98" t="s">
        <v>178</v>
      </c>
      <c r="D58" s="99"/>
      <c r="E58" s="75">
        <v>44481</v>
      </c>
      <c r="F58" s="76">
        <f t="shared" ref="F58:F67" si="34">IF(ISBLANK(E58)," - ",IF(G58=0,E58,E58+G58-1))</f>
        <v>44481</v>
      </c>
      <c r="G58" s="58">
        <v>1</v>
      </c>
      <c r="H58" s="59">
        <v>0</v>
      </c>
      <c r="I58" s="60">
        <f t="shared" ref="I58:I67" si="35">IF(OR(F58=0,E58=0)," - ",NETWORKDAYS(E58,F58))</f>
        <v>1</v>
      </c>
      <c r="J58" s="73"/>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row>
    <row r="59" spans="1:66" s="57" customFormat="1" ht="24" x14ac:dyDescent="0.2">
      <c r="A59" s="56" t="str">
        <f t="shared" ref="A59:A67" si="36">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3.4.1</v>
      </c>
      <c r="B59" s="100" t="s">
        <v>179</v>
      </c>
      <c r="D59" s="99"/>
      <c r="E59" s="75">
        <v>44481</v>
      </c>
      <c r="F59" s="76">
        <f t="shared" si="34"/>
        <v>44481</v>
      </c>
      <c r="G59" s="58">
        <v>1</v>
      </c>
      <c r="H59" s="59">
        <v>0</v>
      </c>
      <c r="I59" s="60">
        <f t="shared" si="35"/>
        <v>1</v>
      </c>
      <c r="J59" s="73"/>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79"/>
      <c r="BL59" s="79"/>
      <c r="BM59" s="79"/>
      <c r="BN59" s="79"/>
    </row>
    <row r="60" spans="1:66" s="57" customFormat="1" ht="24" x14ac:dyDescent="0.2">
      <c r="A60" s="56" t="str">
        <f t="shared" si="36"/>
        <v>3.4.2</v>
      </c>
      <c r="B60" s="100" t="s">
        <v>180</v>
      </c>
      <c r="D60" s="99"/>
      <c r="E60" s="75">
        <v>44481</v>
      </c>
      <c r="F60" s="76">
        <f t="shared" si="34"/>
        <v>44481</v>
      </c>
      <c r="G60" s="58">
        <v>1</v>
      </c>
      <c r="H60" s="59">
        <v>0</v>
      </c>
      <c r="I60" s="60">
        <f t="shared" si="35"/>
        <v>1</v>
      </c>
      <c r="J60" s="73"/>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row>
    <row r="61" spans="1:66" s="57" customFormat="1" ht="36" x14ac:dyDescent="0.2">
      <c r="A61" s="56" t="str">
        <f t="shared" si="36"/>
        <v>3.4.3</v>
      </c>
      <c r="B61" s="100" t="s">
        <v>181</v>
      </c>
      <c r="D61" s="99"/>
      <c r="E61" s="75">
        <v>44481</v>
      </c>
      <c r="F61" s="76">
        <f t="shared" si="34"/>
        <v>44481</v>
      </c>
      <c r="G61" s="58">
        <v>1</v>
      </c>
      <c r="H61" s="59">
        <v>0</v>
      </c>
      <c r="I61" s="60">
        <f t="shared" si="35"/>
        <v>1</v>
      </c>
      <c r="J61" s="73"/>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row>
    <row r="62" spans="1:66" s="57" customFormat="1" ht="36" x14ac:dyDescent="0.2">
      <c r="A62" s="56" t="str">
        <f t="shared" si="36"/>
        <v>3.4.4</v>
      </c>
      <c r="B62" s="100" t="s">
        <v>182</v>
      </c>
      <c r="D62" s="99"/>
      <c r="E62" s="75">
        <v>44482</v>
      </c>
      <c r="F62" s="76">
        <f t="shared" si="34"/>
        <v>44482</v>
      </c>
      <c r="G62" s="58">
        <v>1</v>
      </c>
      <c r="H62" s="59">
        <v>0</v>
      </c>
      <c r="I62" s="60">
        <f t="shared" si="35"/>
        <v>1</v>
      </c>
      <c r="J62" s="73"/>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c r="BB62" s="79"/>
      <c r="BC62" s="79"/>
      <c r="BD62" s="79"/>
      <c r="BE62" s="79"/>
      <c r="BF62" s="79"/>
      <c r="BG62" s="79"/>
      <c r="BH62" s="79"/>
      <c r="BI62" s="79"/>
      <c r="BJ62" s="79"/>
      <c r="BK62" s="79"/>
      <c r="BL62" s="79"/>
      <c r="BM62" s="79"/>
      <c r="BN62" s="79"/>
    </row>
    <row r="63" spans="1:66" s="57" customFormat="1" ht="36" x14ac:dyDescent="0.2">
      <c r="A63" s="56" t="str">
        <f t="shared" si="36"/>
        <v>3.4.5</v>
      </c>
      <c r="B63" s="100" t="s">
        <v>183</v>
      </c>
      <c r="D63" s="99"/>
      <c r="E63" s="75">
        <v>44482</v>
      </c>
      <c r="F63" s="76">
        <f t="shared" si="34"/>
        <v>44482</v>
      </c>
      <c r="G63" s="58">
        <v>1</v>
      </c>
      <c r="H63" s="59">
        <v>0</v>
      </c>
      <c r="I63" s="60">
        <f t="shared" si="35"/>
        <v>1</v>
      </c>
      <c r="J63" s="73"/>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c r="BC63" s="79"/>
      <c r="BD63" s="79"/>
      <c r="BE63" s="79"/>
      <c r="BF63" s="79"/>
      <c r="BG63" s="79"/>
      <c r="BH63" s="79"/>
      <c r="BI63" s="79"/>
      <c r="BJ63" s="79"/>
      <c r="BK63" s="79"/>
      <c r="BL63" s="79"/>
      <c r="BM63" s="79"/>
      <c r="BN63" s="79"/>
    </row>
    <row r="64" spans="1:66" s="57" customFormat="1" ht="24" x14ac:dyDescent="0.2">
      <c r="A64" s="56" t="str">
        <f t="shared" si="36"/>
        <v>3.4.6</v>
      </c>
      <c r="B64" s="100" t="s">
        <v>184</v>
      </c>
      <c r="D64" s="99"/>
      <c r="E64" s="75">
        <v>44482</v>
      </c>
      <c r="F64" s="76">
        <f t="shared" si="34"/>
        <v>44482</v>
      </c>
      <c r="G64" s="58">
        <v>1</v>
      </c>
      <c r="H64" s="59">
        <v>0</v>
      </c>
      <c r="I64" s="60">
        <f t="shared" si="35"/>
        <v>1</v>
      </c>
      <c r="J64" s="73"/>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c r="BD64" s="79"/>
      <c r="BE64" s="79"/>
      <c r="BF64" s="79"/>
      <c r="BG64" s="79"/>
      <c r="BH64" s="79"/>
      <c r="BI64" s="79"/>
      <c r="BJ64" s="79"/>
      <c r="BK64" s="79"/>
      <c r="BL64" s="79"/>
      <c r="BM64" s="79"/>
      <c r="BN64" s="79"/>
    </row>
    <row r="65" spans="1:66" s="57" customFormat="1" ht="36" x14ac:dyDescent="0.2">
      <c r="A65" s="56" t="str">
        <f t="shared" si="36"/>
        <v>3.4.7</v>
      </c>
      <c r="B65" s="100" t="s">
        <v>185</v>
      </c>
      <c r="D65" s="99"/>
      <c r="E65" s="75">
        <v>44483</v>
      </c>
      <c r="F65" s="76">
        <f t="shared" si="34"/>
        <v>44483</v>
      </c>
      <c r="G65" s="58">
        <v>1</v>
      </c>
      <c r="H65" s="59">
        <v>0</v>
      </c>
      <c r="I65" s="60">
        <f t="shared" si="35"/>
        <v>1</v>
      </c>
      <c r="J65" s="73"/>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c r="BF65" s="79"/>
      <c r="BG65" s="79"/>
      <c r="BH65" s="79"/>
      <c r="BI65" s="79"/>
      <c r="BJ65" s="79"/>
      <c r="BK65" s="79"/>
      <c r="BL65" s="79"/>
      <c r="BM65" s="79"/>
      <c r="BN65" s="79"/>
    </row>
    <row r="66" spans="1:66" s="57" customFormat="1" ht="36" x14ac:dyDescent="0.2">
      <c r="A66" s="56" t="str">
        <f t="shared" si="36"/>
        <v>3.4.8</v>
      </c>
      <c r="B66" s="100" t="s">
        <v>186</v>
      </c>
      <c r="D66" s="99"/>
      <c r="E66" s="75">
        <v>44483</v>
      </c>
      <c r="F66" s="76">
        <f t="shared" si="34"/>
        <v>44483</v>
      </c>
      <c r="G66" s="58">
        <v>1</v>
      </c>
      <c r="H66" s="59">
        <v>0</v>
      </c>
      <c r="I66" s="60">
        <f t="shared" si="35"/>
        <v>1</v>
      </c>
      <c r="J66" s="73"/>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c r="BD66" s="79"/>
      <c r="BE66" s="79"/>
      <c r="BF66" s="79"/>
      <c r="BG66" s="79"/>
      <c r="BH66" s="79"/>
      <c r="BI66" s="79"/>
      <c r="BJ66" s="79"/>
      <c r="BK66" s="79"/>
      <c r="BL66" s="79"/>
      <c r="BM66" s="79"/>
      <c r="BN66" s="79"/>
    </row>
    <row r="67" spans="1:66" s="57" customFormat="1" ht="36" x14ac:dyDescent="0.2">
      <c r="A67" s="56" t="str">
        <f t="shared" si="36"/>
        <v>3.4.9</v>
      </c>
      <c r="B67" s="100" t="s">
        <v>187</v>
      </c>
      <c r="D67" s="99"/>
      <c r="E67" s="75">
        <v>44483</v>
      </c>
      <c r="F67" s="76">
        <f t="shared" si="34"/>
        <v>44483</v>
      </c>
      <c r="G67" s="58">
        <v>1</v>
      </c>
      <c r="H67" s="59">
        <v>0</v>
      </c>
      <c r="I67" s="60">
        <f t="shared" si="35"/>
        <v>1</v>
      </c>
      <c r="J67" s="73"/>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row>
    <row r="68" spans="1:66" s="57" customFormat="1" ht="24" x14ac:dyDescent="0.2">
      <c r="A6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68" s="98" t="s">
        <v>188</v>
      </c>
      <c r="D68" s="99"/>
      <c r="E68" s="75">
        <v>44484</v>
      </c>
      <c r="F68" s="76">
        <f t="shared" ref="F68:F77" si="37">IF(ISBLANK(E68)," - ",IF(G68=0,E68,E68+G68-1))</f>
        <v>44484</v>
      </c>
      <c r="G68" s="58">
        <v>1</v>
      </c>
      <c r="H68" s="59">
        <v>0</v>
      </c>
      <c r="I68" s="60">
        <f t="shared" ref="I68:I77" si="38">IF(OR(F68=0,E68=0)," - ",NETWORKDAYS(E68,F68))</f>
        <v>1</v>
      </c>
      <c r="J68" s="73"/>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c r="BB68" s="79"/>
      <c r="BC68" s="79"/>
      <c r="BD68" s="79"/>
      <c r="BE68" s="79"/>
      <c r="BF68" s="79"/>
      <c r="BG68" s="79"/>
      <c r="BH68" s="79"/>
      <c r="BI68" s="79"/>
      <c r="BJ68" s="79"/>
      <c r="BK68" s="79"/>
      <c r="BL68" s="79"/>
      <c r="BM68" s="79"/>
      <c r="BN68" s="79"/>
    </row>
    <row r="69" spans="1:66" s="57" customFormat="1" ht="24" x14ac:dyDescent="0.2">
      <c r="A69" s="56" t="str">
        <f t="shared" ref="A69:A77" si="39">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3.5.1</v>
      </c>
      <c r="B69" s="100" t="s">
        <v>189</v>
      </c>
      <c r="D69" s="99"/>
      <c r="E69" s="75">
        <v>44484</v>
      </c>
      <c r="F69" s="76">
        <f t="shared" si="37"/>
        <v>44484</v>
      </c>
      <c r="G69" s="58">
        <v>1</v>
      </c>
      <c r="H69" s="59">
        <v>0</v>
      </c>
      <c r="I69" s="60">
        <f t="shared" si="38"/>
        <v>1</v>
      </c>
      <c r="J69" s="73"/>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row>
    <row r="70" spans="1:66" s="57" customFormat="1" ht="24" x14ac:dyDescent="0.2">
      <c r="A70" s="56" t="str">
        <f t="shared" si="39"/>
        <v>3.5.2</v>
      </c>
      <c r="B70" s="100" t="s">
        <v>190</v>
      </c>
      <c r="D70" s="99"/>
      <c r="E70" s="75">
        <v>44484</v>
      </c>
      <c r="F70" s="76">
        <f t="shared" si="37"/>
        <v>44484</v>
      </c>
      <c r="G70" s="58">
        <v>1</v>
      </c>
      <c r="H70" s="59">
        <v>0</v>
      </c>
      <c r="I70" s="60">
        <f t="shared" si="38"/>
        <v>1</v>
      </c>
      <c r="J70" s="73"/>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79"/>
      <c r="BC70" s="79"/>
      <c r="BD70" s="79"/>
      <c r="BE70" s="79"/>
      <c r="BF70" s="79"/>
      <c r="BG70" s="79"/>
      <c r="BH70" s="79"/>
      <c r="BI70" s="79"/>
      <c r="BJ70" s="79"/>
      <c r="BK70" s="79"/>
      <c r="BL70" s="79"/>
      <c r="BM70" s="79"/>
      <c r="BN70" s="79"/>
    </row>
    <row r="71" spans="1:66" s="57" customFormat="1" ht="24" x14ac:dyDescent="0.2">
      <c r="A71" s="56" t="str">
        <f t="shared" si="39"/>
        <v>3.5.3</v>
      </c>
      <c r="B71" s="100" t="s">
        <v>191</v>
      </c>
      <c r="D71" s="99"/>
      <c r="E71" s="75">
        <v>44485</v>
      </c>
      <c r="F71" s="76">
        <f t="shared" si="37"/>
        <v>44485</v>
      </c>
      <c r="G71" s="58">
        <v>1</v>
      </c>
      <c r="H71" s="59">
        <v>0</v>
      </c>
      <c r="I71" s="60">
        <f t="shared" si="38"/>
        <v>0</v>
      </c>
      <c r="J71" s="73"/>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79"/>
      <c r="BC71" s="79"/>
      <c r="BD71" s="79"/>
      <c r="BE71" s="79"/>
      <c r="BF71" s="79"/>
      <c r="BG71" s="79"/>
      <c r="BH71" s="79"/>
      <c r="BI71" s="79"/>
      <c r="BJ71" s="79"/>
      <c r="BK71" s="79"/>
      <c r="BL71" s="79"/>
      <c r="BM71" s="79"/>
      <c r="BN71" s="79"/>
    </row>
    <row r="72" spans="1:66" s="57" customFormat="1" ht="24" x14ac:dyDescent="0.2">
      <c r="A72" s="56" t="str">
        <f t="shared" si="39"/>
        <v>3.5.4</v>
      </c>
      <c r="B72" s="100" t="s">
        <v>192</v>
      </c>
      <c r="D72" s="99"/>
      <c r="E72" s="75">
        <v>44485</v>
      </c>
      <c r="F72" s="76">
        <f t="shared" si="37"/>
        <v>44485</v>
      </c>
      <c r="G72" s="58">
        <v>1</v>
      </c>
      <c r="H72" s="59">
        <v>0</v>
      </c>
      <c r="I72" s="60">
        <f t="shared" si="38"/>
        <v>0</v>
      </c>
      <c r="J72" s="73"/>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c r="BD72" s="79"/>
      <c r="BE72" s="79"/>
      <c r="BF72" s="79"/>
      <c r="BG72" s="79"/>
      <c r="BH72" s="79"/>
      <c r="BI72" s="79"/>
      <c r="BJ72" s="79"/>
      <c r="BK72" s="79"/>
      <c r="BL72" s="79"/>
      <c r="BM72" s="79"/>
      <c r="BN72" s="79"/>
    </row>
    <row r="73" spans="1:66" s="57" customFormat="1" ht="36" x14ac:dyDescent="0.2">
      <c r="A73" s="56" t="str">
        <f t="shared" si="39"/>
        <v>3.5.5</v>
      </c>
      <c r="B73" s="100" t="s">
        <v>193</v>
      </c>
      <c r="D73" s="99"/>
      <c r="E73" s="75">
        <v>44486</v>
      </c>
      <c r="F73" s="76">
        <f t="shared" si="37"/>
        <v>44486</v>
      </c>
      <c r="G73" s="58">
        <v>1</v>
      </c>
      <c r="H73" s="59">
        <v>0</v>
      </c>
      <c r="I73" s="60">
        <f t="shared" si="38"/>
        <v>0</v>
      </c>
      <c r="J73" s="73"/>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c r="AZ73" s="79"/>
      <c r="BA73" s="79"/>
      <c r="BB73" s="79"/>
      <c r="BC73" s="79"/>
      <c r="BD73" s="79"/>
      <c r="BE73" s="79"/>
      <c r="BF73" s="79"/>
      <c r="BG73" s="79"/>
      <c r="BH73" s="79"/>
      <c r="BI73" s="79"/>
      <c r="BJ73" s="79"/>
      <c r="BK73" s="79"/>
      <c r="BL73" s="79"/>
      <c r="BM73" s="79"/>
      <c r="BN73" s="79"/>
    </row>
    <row r="74" spans="1:66" s="57" customFormat="1" ht="24" x14ac:dyDescent="0.2">
      <c r="A74" s="56" t="str">
        <f t="shared" si="39"/>
        <v>3.5.6</v>
      </c>
      <c r="B74" s="100" t="s">
        <v>194</v>
      </c>
      <c r="D74" s="99"/>
      <c r="E74" s="75">
        <v>44486</v>
      </c>
      <c r="F74" s="76">
        <f t="shared" si="37"/>
        <v>44486</v>
      </c>
      <c r="G74" s="58">
        <v>1</v>
      </c>
      <c r="H74" s="59">
        <v>0</v>
      </c>
      <c r="I74" s="60">
        <f t="shared" si="38"/>
        <v>0</v>
      </c>
      <c r="J74" s="73"/>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c r="BB74" s="79"/>
      <c r="BC74" s="79"/>
      <c r="BD74" s="79"/>
      <c r="BE74" s="79"/>
      <c r="BF74" s="79"/>
      <c r="BG74" s="79"/>
      <c r="BH74" s="79"/>
      <c r="BI74" s="79"/>
      <c r="BJ74" s="79"/>
      <c r="BK74" s="79"/>
      <c r="BL74" s="79"/>
      <c r="BM74" s="79"/>
      <c r="BN74" s="79"/>
    </row>
    <row r="75" spans="1:66" s="57" customFormat="1" ht="24" x14ac:dyDescent="0.2">
      <c r="A75" s="56" t="str">
        <f t="shared" si="39"/>
        <v>3.5.7</v>
      </c>
      <c r="B75" s="100" t="s">
        <v>195</v>
      </c>
      <c r="D75" s="99"/>
      <c r="E75" s="75">
        <v>44487</v>
      </c>
      <c r="F75" s="76">
        <f t="shared" si="37"/>
        <v>44487</v>
      </c>
      <c r="G75" s="58">
        <v>1</v>
      </c>
      <c r="H75" s="59">
        <v>0</v>
      </c>
      <c r="I75" s="60">
        <f t="shared" si="38"/>
        <v>1</v>
      </c>
      <c r="J75" s="73"/>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row>
    <row r="76" spans="1:66" s="57" customFormat="1" ht="24" x14ac:dyDescent="0.2">
      <c r="A76" s="56" t="str">
        <f t="shared" si="39"/>
        <v>3.5.8</v>
      </c>
      <c r="B76" s="100" t="s">
        <v>196</v>
      </c>
      <c r="D76" s="99"/>
      <c r="E76" s="75">
        <v>44487</v>
      </c>
      <c r="F76" s="76">
        <f t="shared" si="37"/>
        <v>44487</v>
      </c>
      <c r="G76" s="58">
        <v>1</v>
      </c>
      <c r="H76" s="59">
        <v>0</v>
      </c>
      <c r="I76" s="60">
        <f t="shared" si="38"/>
        <v>1</v>
      </c>
      <c r="J76" s="73"/>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c r="BB76" s="79"/>
      <c r="BC76" s="79"/>
      <c r="BD76" s="79"/>
      <c r="BE76" s="79"/>
      <c r="BF76" s="79"/>
      <c r="BG76" s="79"/>
      <c r="BH76" s="79"/>
      <c r="BI76" s="79"/>
      <c r="BJ76" s="79"/>
      <c r="BK76" s="79"/>
      <c r="BL76" s="79"/>
      <c r="BM76" s="79"/>
      <c r="BN76" s="79"/>
    </row>
    <row r="77" spans="1:66" s="57" customFormat="1" ht="24" x14ac:dyDescent="0.2">
      <c r="A77" s="56" t="str">
        <f t="shared" si="39"/>
        <v>3.5.9</v>
      </c>
      <c r="B77" s="100" t="s">
        <v>197</v>
      </c>
      <c r="D77" s="99"/>
      <c r="E77" s="75">
        <v>44487</v>
      </c>
      <c r="F77" s="76">
        <f t="shared" si="37"/>
        <v>44487</v>
      </c>
      <c r="G77" s="58">
        <v>1</v>
      </c>
      <c r="H77" s="59">
        <v>0</v>
      </c>
      <c r="I77" s="60">
        <f t="shared" si="38"/>
        <v>1</v>
      </c>
      <c r="J77" s="73"/>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c r="AZ77" s="79"/>
      <c r="BA77" s="79"/>
      <c r="BB77" s="79"/>
      <c r="BC77" s="79"/>
      <c r="BD77" s="79"/>
      <c r="BE77" s="79"/>
      <c r="BF77" s="79"/>
      <c r="BG77" s="79"/>
      <c r="BH77" s="79"/>
      <c r="BI77" s="79"/>
      <c r="BJ77" s="79"/>
      <c r="BK77" s="79"/>
      <c r="BL77" s="79"/>
      <c r="BM77" s="79"/>
      <c r="BN77" s="79"/>
    </row>
    <row r="78" spans="1:66" s="57" customFormat="1" ht="18" x14ac:dyDescent="0.2">
      <c r="A7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78" s="98" t="s">
        <v>198</v>
      </c>
      <c r="D78" s="99"/>
      <c r="E78" s="75">
        <v>44488</v>
      </c>
      <c r="F78" s="76">
        <f t="shared" ref="F78:F81" si="40">IF(ISBLANK(E78)," - ",IF(G78=0,E78,E78+G78-1))</f>
        <v>44488</v>
      </c>
      <c r="G78" s="58">
        <v>1</v>
      </c>
      <c r="H78" s="59">
        <v>0</v>
      </c>
      <c r="I78" s="60">
        <f t="shared" ref="I78:I81" si="41">IF(OR(F78=0,E78=0)," - ",NETWORKDAYS(E78,F78))</f>
        <v>1</v>
      </c>
      <c r="J78" s="73"/>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c r="BD78" s="79"/>
      <c r="BE78" s="79"/>
      <c r="BF78" s="79"/>
      <c r="BG78" s="79"/>
      <c r="BH78" s="79"/>
      <c r="BI78" s="79"/>
      <c r="BJ78" s="79"/>
      <c r="BK78" s="79"/>
      <c r="BL78" s="79"/>
      <c r="BM78" s="79"/>
      <c r="BN78" s="79"/>
    </row>
    <row r="79" spans="1:66" s="57" customFormat="1" ht="18" x14ac:dyDescent="0.2">
      <c r="A7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3.6.1</v>
      </c>
      <c r="B79" s="100" t="s">
        <v>199</v>
      </c>
      <c r="D79" s="99"/>
      <c r="E79" s="75">
        <v>44488</v>
      </c>
      <c r="F79" s="76">
        <f t="shared" si="40"/>
        <v>44488</v>
      </c>
      <c r="G79" s="58">
        <v>1</v>
      </c>
      <c r="H79" s="59">
        <v>0</v>
      </c>
      <c r="I79" s="60">
        <f t="shared" si="41"/>
        <v>1</v>
      </c>
      <c r="J79" s="73"/>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c r="BD79" s="79"/>
      <c r="BE79" s="79"/>
      <c r="BF79" s="79"/>
      <c r="BG79" s="79"/>
      <c r="BH79" s="79"/>
      <c r="BI79" s="79"/>
      <c r="BJ79" s="79"/>
      <c r="BK79" s="79"/>
      <c r="BL79" s="79"/>
      <c r="BM79" s="79"/>
      <c r="BN79" s="79"/>
    </row>
    <row r="80" spans="1:66" s="57" customFormat="1" ht="24" x14ac:dyDescent="0.2">
      <c r="A8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3.6.2</v>
      </c>
      <c r="B80" s="100" t="s">
        <v>200</v>
      </c>
      <c r="D80" s="99"/>
      <c r="E80" s="75">
        <v>44488</v>
      </c>
      <c r="F80" s="76">
        <f t="shared" si="40"/>
        <v>44488</v>
      </c>
      <c r="G80" s="58">
        <v>1</v>
      </c>
      <c r="H80" s="59">
        <v>0</v>
      </c>
      <c r="I80" s="60">
        <f t="shared" si="41"/>
        <v>1</v>
      </c>
      <c r="J80" s="73"/>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c r="AZ80" s="79"/>
      <c r="BA80" s="79"/>
      <c r="BB80" s="79"/>
      <c r="BC80" s="79"/>
      <c r="BD80" s="79"/>
      <c r="BE80" s="79"/>
      <c r="BF80" s="79"/>
      <c r="BG80" s="79"/>
      <c r="BH80" s="79"/>
      <c r="BI80" s="79"/>
      <c r="BJ80" s="79"/>
      <c r="BK80" s="79"/>
      <c r="BL80" s="79"/>
      <c r="BM80" s="79"/>
      <c r="BN80" s="79"/>
    </row>
    <row r="81" spans="1:66" s="57" customFormat="1" ht="18" x14ac:dyDescent="0.2">
      <c r="A8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3.7</v>
      </c>
      <c r="B81" s="98" t="s">
        <v>201</v>
      </c>
      <c r="D81" s="99"/>
      <c r="E81" s="75">
        <v>44489</v>
      </c>
      <c r="F81" s="76">
        <f>IF(ISBLANK(E81)," - ",IF(G81=0,E81,E81+G81-1))</f>
        <v>44489</v>
      </c>
      <c r="G81" s="58">
        <v>1</v>
      </c>
      <c r="H81" s="59">
        <v>0</v>
      </c>
      <c r="I81" s="60">
        <f>IF(OR(F81=0,E81=0)," - ",NETWORKDAYS(E81,F81))</f>
        <v>1</v>
      </c>
      <c r="J81" s="73"/>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c r="BD81" s="79"/>
      <c r="BE81" s="79"/>
      <c r="BF81" s="79"/>
      <c r="BG81" s="79"/>
      <c r="BH81" s="79"/>
      <c r="BI81" s="79"/>
      <c r="BJ81" s="79"/>
      <c r="BK81" s="79"/>
      <c r="BL81" s="79"/>
      <c r="BM81" s="79"/>
      <c r="BN81" s="79"/>
    </row>
    <row r="82" spans="1:66" s="57" customFormat="1" ht="24" x14ac:dyDescent="0.2">
      <c r="A8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3.8</v>
      </c>
      <c r="B82" s="98" t="s">
        <v>202</v>
      </c>
      <c r="D82" s="99"/>
      <c r="E82" s="75">
        <v>44489</v>
      </c>
      <c r="F82" s="76">
        <f>IF(ISBLANK(E82)," - ",IF(G82=0,E82,E82+G82-1))</f>
        <v>44489</v>
      </c>
      <c r="G82" s="58">
        <v>1</v>
      </c>
      <c r="H82" s="59">
        <v>0</v>
      </c>
      <c r="I82" s="60">
        <f>IF(OR(F82=0,E82=0)," - ",NETWORKDAYS(E82,F82))</f>
        <v>1</v>
      </c>
      <c r="J82" s="73"/>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c r="AZ82" s="79"/>
      <c r="BA82" s="79"/>
      <c r="BB82" s="79"/>
      <c r="BC82" s="79"/>
      <c r="BD82" s="79"/>
      <c r="BE82" s="79"/>
      <c r="BF82" s="79"/>
      <c r="BG82" s="79"/>
      <c r="BH82" s="79"/>
      <c r="BI82" s="79"/>
      <c r="BJ82" s="79"/>
      <c r="BK82" s="79"/>
      <c r="BL82" s="79"/>
      <c r="BM82" s="79"/>
      <c r="BN82" s="79"/>
    </row>
    <row r="83" spans="1:66" s="57" customFormat="1" ht="18" x14ac:dyDescent="0.2">
      <c r="A8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3.9</v>
      </c>
      <c r="B83" s="98" t="s">
        <v>203</v>
      </c>
      <c r="D83" s="99"/>
      <c r="E83" s="75">
        <v>44490</v>
      </c>
      <c r="F83" s="76">
        <f t="shared" ref="F83:F84" si="42">IF(ISBLANK(E83)," - ",IF(G83=0,E83,E83+G83-1))</f>
        <v>44490</v>
      </c>
      <c r="G83" s="58">
        <v>1</v>
      </c>
      <c r="H83" s="59">
        <v>0</v>
      </c>
      <c r="I83" s="60">
        <f t="shared" ref="I83:I84" si="43">IF(OR(F83=0,E83=0)," - ",NETWORKDAYS(E83,F83))</f>
        <v>1</v>
      </c>
      <c r="J83" s="73"/>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c r="AY83" s="79"/>
      <c r="AZ83" s="79"/>
      <c r="BA83" s="79"/>
      <c r="BB83" s="79"/>
      <c r="BC83" s="79"/>
      <c r="BD83" s="79"/>
      <c r="BE83" s="79"/>
      <c r="BF83" s="79"/>
      <c r="BG83" s="79"/>
      <c r="BH83" s="79"/>
      <c r="BI83" s="79"/>
      <c r="BJ83" s="79"/>
      <c r="BK83" s="79"/>
      <c r="BL83" s="79"/>
      <c r="BM83" s="79"/>
      <c r="BN83" s="79"/>
    </row>
    <row r="84" spans="1:66" s="57" customFormat="1" ht="18" x14ac:dyDescent="0.2">
      <c r="A84" s="56" t="str">
        <f t="shared" ref="A84:A93" si="44">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3.9.1</v>
      </c>
      <c r="B84" s="100" t="s">
        <v>204</v>
      </c>
      <c r="D84" s="99"/>
      <c r="E84" s="75">
        <v>44490</v>
      </c>
      <c r="F84" s="76">
        <f t="shared" si="42"/>
        <v>44490</v>
      </c>
      <c r="G84" s="58">
        <v>1</v>
      </c>
      <c r="H84" s="59">
        <v>0</v>
      </c>
      <c r="I84" s="60">
        <f t="shared" si="43"/>
        <v>1</v>
      </c>
      <c r="J84" s="73"/>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c r="AZ84" s="79"/>
      <c r="BA84" s="79"/>
      <c r="BB84" s="79"/>
      <c r="BC84" s="79"/>
      <c r="BD84" s="79"/>
      <c r="BE84" s="79"/>
      <c r="BF84" s="79"/>
      <c r="BG84" s="79"/>
      <c r="BH84" s="79"/>
      <c r="BI84" s="79"/>
      <c r="BJ84" s="79"/>
      <c r="BK84" s="79"/>
      <c r="BL84" s="79"/>
      <c r="BM84" s="79"/>
      <c r="BN84" s="79"/>
    </row>
    <row r="85" spans="1:66" s="57" customFormat="1" ht="18" x14ac:dyDescent="0.2">
      <c r="A85" s="56" t="str">
        <f t="shared" si="44"/>
        <v>3.9.2</v>
      </c>
      <c r="B85" s="100" t="s">
        <v>205</v>
      </c>
      <c r="D85" s="99"/>
      <c r="E85" s="75">
        <v>44490</v>
      </c>
      <c r="F85" s="76">
        <f t="shared" ref="F85:F93" si="45">IF(ISBLANK(E85)," - ",IF(G85=0,E85,E85+G85-1))</f>
        <v>44490</v>
      </c>
      <c r="G85" s="58">
        <v>1</v>
      </c>
      <c r="H85" s="59">
        <v>0</v>
      </c>
      <c r="I85" s="60">
        <f t="shared" ref="I85:I93" si="46">IF(OR(F85=0,E85=0)," - ",NETWORKDAYS(E85,F85))</f>
        <v>1</v>
      </c>
      <c r="J85" s="73"/>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c r="BB85" s="79"/>
      <c r="BC85" s="79"/>
      <c r="BD85" s="79"/>
      <c r="BE85" s="79"/>
      <c r="BF85" s="79"/>
      <c r="BG85" s="79"/>
      <c r="BH85" s="79"/>
      <c r="BI85" s="79"/>
      <c r="BJ85" s="79"/>
      <c r="BK85" s="79"/>
      <c r="BL85" s="79"/>
      <c r="BM85" s="79"/>
      <c r="BN85" s="79"/>
    </row>
    <row r="86" spans="1:66" s="57" customFormat="1" ht="24" x14ac:dyDescent="0.2">
      <c r="A86" s="56" t="str">
        <f t="shared" si="44"/>
        <v>3.9.3</v>
      </c>
      <c r="B86" s="100" t="s">
        <v>206</v>
      </c>
      <c r="D86" s="99"/>
      <c r="E86" s="75">
        <v>44490</v>
      </c>
      <c r="F86" s="76">
        <f t="shared" si="45"/>
        <v>44490</v>
      </c>
      <c r="G86" s="58">
        <v>1</v>
      </c>
      <c r="H86" s="59">
        <v>0</v>
      </c>
      <c r="I86" s="60">
        <f t="shared" si="46"/>
        <v>1</v>
      </c>
      <c r="J86" s="73"/>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c r="AZ86" s="79"/>
      <c r="BA86" s="79"/>
      <c r="BB86" s="79"/>
      <c r="BC86" s="79"/>
      <c r="BD86" s="79"/>
      <c r="BE86" s="79"/>
      <c r="BF86" s="79"/>
      <c r="BG86" s="79"/>
      <c r="BH86" s="79"/>
      <c r="BI86" s="79"/>
      <c r="BJ86" s="79"/>
      <c r="BK86" s="79"/>
      <c r="BL86" s="79"/>
      <c r="BM86" s="79"/>
      <c r="BN86" s="79"/>
    </row>
    <row r="87" spans="1:66" s="57" customFormat="1" ht="24" x14ac:dyDescent="0.2">
      <c r="A87" s="56" t="str">
        <f t="shared" si="44"/>
        <v>3.9.4</v>
      </c>
      <c r="B87" s="100" t="s">
        <v>207</v>
      </c>
      <c r="D87" s="99"/>
      <c r="E87" s="75">
        <v>44490</v>
      </c>
      <c r="F87" s="76">
        <f t="shared" si="45"/>
        <v>44490</v>
      </c>
      <c r="G87" s="58">
        <v>1</v>
      </c>
      <c r="H87" s="59">
        <v>0</v>
      </c>
      <c r="I87" s="60">
        <f t="shared" si="46"/>
        <v>1</v>
      </c>
      <c r="J87" s="73"/>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c r="BB87" s="79"/>
      <c r="BC87" s="79"/>
      <c r="BD87" s="79"/>
      <c r="BE87" s="79"/>
      <c r="BF87" s="79"/>
      <c r="BG87" s="79"/>
      <c r="BH87" s="79"/>
      <c r="BI87" s="79"/>
      <c r="BJ87" s="79"/>
      <c r="BK87" s="79"/>
      <c r="BL87" s="79"/>
      <c r="BM87" s="79"/>
      <c r="BN87" s="79"/>
    </row>
    <row r="88" spans="1:66" s="57" customFormat="1" ht="24" x14ac:dyDescent="0.2">
      <c r="A88" s="56" t="str">
        <f t="shared" si="44"/>
        <v>3.9.5</v>
      </c>
      <c r="B88" s="100" t="s">
        <v>208</v>
      </c>
      <c r="D88" s="99"/>
      <c r="E88" s="75">
        <v>44490</v>
      </c>
      <c r="F88" s="76">
        <f t="shared" si="45"/>
        <v>44490</v>
      </c>
      <c r="G88" s="58">
        <v>1</v>
      </c>
      <c r="H88" s="59">
        <v>0</v>
      </c>
      <c r="I88" s="60">
        <f t="shared" si="46"/>
        <v>1</v>
      </c>
      <c r="J88" s="73"/>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c r="BD88" s="79"/>
      <c r="BE88" s="79"/>
      <c r="BF88" s="79"/>
      <c r="BG88" s="79"/>
      <c r="BH88" s="79"/>
      <c r="BI88" s="79"/>
      <c r="BJ88" s="79"/>
      <c r="BK88" s="79"/>
      <c r="BL88" s="79"/>
      <c r="BM88" s="79"/>
      <c r="BN88" s="79"/>
    </row>
    <row r="89" spans="1:66" s="57" customFormat="1" ht="24" x14ac:dyDescent="0.2">
      <c r="A89" s="56" t="str">
        <f t="shared" si="44"/>
        <v>3.9.6</v>
      </c>
      <c r="B89" s="100" t="s">
        <v>209</v>
      </c>
      <c r="D89" s="99"/>
      <c r="E89" s="75">
        <v>44491</v>
      </c>
      <c r="F89" s="76">
        <f t="shared" si="45"/>
        <v>44491</v>
      </c>
      <c r="G89" s="58">
        <v>1</v>
      </c>
      <c r="H89" s="59">
        <v>0</v>
      </c>
      <c r="I89" s="60">
        <f t="shared" si="46"/>
        <v>1</v>
      </c>
      <c r="J89" s="73"/>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c r="AZ89" s="79"/>
      <c r="BA89" s="79"/>
      <c r="BB89" s="79"/>
      <c r="BC89" s="79"/>
      <c r="BD89" s="79"/>
      <c r="BE89" s="79"/>
      <c r="BF89" s="79"/>
      <c r="BG89" s="79"/>
      <c r="BH89" s="79"/>
      <c r="BI89" s="79"/>
      <c r="BJ89" s="79"/>
      <c r="BK89" s="79"/>
      <c r="BL89" s="79"/>
      <c r="BM89" s="79"/>
      <c r="BN89" s="79"/>
    </row>
    <row r="90" spans="1:66" s="57" customFormat="1" ht="24" x14ac:dyDescent="0.2">
      <c r="A90" s="56" t="str">
        <f t="shared" si="44"/>
        <v>3.9.7</v>
      </c>
      <c r="B90" s="100" t="s">
        <v>210</v>
      </c>
      <c r="D90" s="99"/>
      <c r="E90" s="75">
        <v>44491</v>
      </c>
      <c r="F90" s="76">
        <f t="shared" si="45"/>
        <v>44491</v>
      </c>
      <c r="G90" s="58">
        <v>1</v>
      </c>
      <c r="H90" s="59">
        <v>0</v>
      </c>
      <c r="I90" s="60">
        <f t="shared" si="46"/>
        <v>1</v>
      </c>
      <c r="J90" s="73"/>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c r="BB90" s="79"/>
      <c r="BC90" s="79"/>
      <c r="BD90" s="79"/>
      <c r="BE90" s="79"/>
      <c r="BF90" s="79"/>
      <c r="BG90" s="79"/>
      <c r="BH90" s="79"/>
      <c r="BI90" s="79"/>
      <c r="BJ90" s="79"/>
      <c r="BK90" s="79"/>
      <c r="BL90" s="79"/>
      <c r="BM90" s="79"/>
      <c r="BN90" s="79"/>
    </row>
    <row r="91" spans="1:66" s="57" customFormat="1" ht="24" x14ac:dyDescent="0.2">
      <c r="A91" s="56" t="str">
        <f t="shared" si="44"/>
        <v>3.9.8</v>
      </c>
      <c r="B91" s="100" t="s">
        <v>211</v>
      </c>
      <c r="D91" s="99"/>
      <c r="E91" s="75">
        <v>44491</v>
      </c>
      <c r="F91" s="76">
        <f t="shared" si="45"/>
        <v>44491</v>
      </c>
      <c r="G91" s="58">
        <v>1</v>
      </c>
      <c r="H91" s="59">
        <v>0</v>
      </c>
      <c r="I91" s="60">
        <f t="shared" si="46"/>
        <v>1</v>
      </c>
      <c r="J91" s="73"/>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c r="BF91" s="79"/>
      <c r="BG91" s="79"/>
      <c r="BH91" s="79"/>
      <c r="BI91" s="79"/>
      <c r="BJ91" s="79"/>
      <c r="BK91" s="79"/>
      <c r="BL91" s="79"/>
      <c r="BM91" s="79"/>
      <c r="BN91" s="79"/>
    </row>
    <row r="92" spans="1:66" s="57" customFormat="1" ht="24" x14ac:dyDescent="0.2">
      <c r="A92" s="56" t="str">
        <f t="shared" si="44"/>
        <v>3.9.9</v>
      </c>
      <c r="B92" s="100" t="s">
        <v>212</v>
      </c>
      <c r="D92" s="99"/>
      <c r="E92" s="75">
        <v>44491</v>
      </c>
      <c r="F92" s="76">
        <f t="shared" si="45"/>
        <v>44491</v>
      </c>
      <c r="G92" s="58">
        <v>1</v>
      </c>
      <c r="H92" s="59">
        <v>0</v>
      </c>
      <c r="I92" s="60">
        <f t="shared" si="46"/>
        <v>1</v>
      </c>
      <c r="J92" s="73"/>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79"/>
      <c r="AW92" s="79"/>
      <c r="AX92" s="79"/>
      <c r="AY92" s="79"/>
      <c r="AZ92" s="79"/>
      <c r="BA92" s="79"/>
      <c r="BB92" s="79"/>
      <c r="BC92" s="79"/>
      <c r="BD92" s="79"/>
      <c r="BE92" s="79"/>
      <c r="BF92" s="79"/>
      <c r="BG92" s="79"/>
      <c r="BH92" s="79"/>
      <c r="BI92" s="79"/>
      <c r="BJ92" s="79"/>
      <c r="BK92" s="79"/>
      <c r="BL92" s="79"/>
      <c r="BM92" s="79"/>
      <c r="BN92" s="79"/>
    </row>
    <row r="93" spans="1:66" s="57" customFormat="1" ht="24" x14ac:dyDescent="0.2">
      <c r="A93" s="56" t="str">
        <f t="shared" si="44"/>
        <v>3.9.10</v>
      </c>
      <c r="B93" s="100" t="s">
        <v>213</v>
      </c>
      <c r="D93" s="99"/>
      <c r="E93" s="75">
        <v>44491</v>
      </c>
      <c r="F93" s="76">
        <f t="shared" si="45"/>
        <v>44491</v>
      </c>
      <c r="G93" s="58">
        <v>1</v>
      </c>
      <c r="H93" s="59">
        <v>0</v>
      </c>
      <c r="I93" s="60">
        <f t="shared" si="46"/>
        <v>1</v>
      </c>
      <c r="J93" s="73"/>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c r="BB93" s="79"/>
      <c r="BC93" s="79"/>
      <c r="BD93" s="79"/>
      <c r="BE93" s="79"/>
      <c r="BF93" s="79"/>
      <c r="BG93" s="79"/>
      <c r="BH93" s="79"/>
      <c r="BI93" s="79"/>
      <c r="BJ93" s="79"/>
      <c r="BK93" s="79"/>
      <c r="BL93" s="79"/>
      <c r="BM93" s="79"/>
      <c r="BN93" s="79"/>
    </row>
    <row r="94" spans="1:66" s="51" customFormat="1" ht="18" x14ac:dyDescent="0.2">
      <c r="A94" s="49" t="str">
        <f>IF(ISERROR(VALUE(SUBSTITUTE(prevWBS,".",""))),"1",IF(ISERROR(FIND("`",SUBSTITUTE(prevWBS,".","`",1))),TEXT(VALUE(prevWBS)+1,"#"),TEXT(VALUE(LEFT(prevWBS,FIND("`",SUBSTITUTE(prevWBS,".","`",1))-1))+1,"#")))</f>
        <v>4</v>
      </c>
      <c r="B94" s="50" t="s">
        <v>134</v>
      </c>
      <c r="D94" s="52"/>
      <c r="E94" s="77"/>
      <c r="F94" s="77" t="str">
        <f t="shared" ref="F94:F97" si="47">IF(ISBLANK(E94)," - ",IF(G94=0,E94,E94+G94-1))</f>
        <v xml:space="preserve"> - </v>
      </c>
      <c r="G94" s="53"/>
      <c r="H94" s="54"/>
      <c r="I94" s="55" t="str">
        <f t="shared" ref="I94:I97" si="48">IF(OR(F94=0,E94=0)," - ",NETWORKDAYS(E94,F94))</f>
        <v xml:space="preserve"> - </v>
      </c>
      <c r="J94" s="74"/>
      <c r="K94" s="81"/>
      <c r="L94" s="81"/>
      <c r="M94" s="81"/>
      <c r="N94" s="81"/>
      <c r="O94" s="81"/>
      <c r="P94" s="81"/>
      <c r="Q94" s="81"/>
      <c r="R94" s="81"/>
      <c r="S94" s="81"/>
      <c r="T94" s="81"/>
      <c r="U94" s="81"/>
      <c r="V94" s="81"/>
      <c r="W94" s="81"/>
      <c r="X94" s="81"/>
      <c r="Y94" s="81"/>
      <c r="Z94" s="81"/>
      <c r="AA94" s="81"/>
      <c r="AB94" s="81"/>
      <c r="AC94" s="81"/>
      <c r="AD94" s="81"/>
      <c r="AE94" s="81"/>
      <c r="AF94" s="81"/>
      <c r="AG94" s="81"/>
      <c r="AH94" s="81"/>
      <c r="AI94" s="81"/>
      <c r="AJ94" s="81"/>
      <c r="AK94" s="81"/>
      <c r="AL94" s="81"/>
      <c r="AM94" s="81"/>
      <c r="AN94" s="81"/>
      <c r="AO94" s="81"/>
      <c r="AP94" s="81"/>
      <c r="AQ94" s="81"/>
      <c r="AR94" s="81"/>
      <c r="AS94" s="81"/>
      <c r="AT94" s="81"/>
      <c r="AU94" s="81"/>
      <c r="AV94" s="81"/>
      <c r="AW94" s="81"/>
      <c r="AX94" s="81"/>
      <c r="AY94" s="81"/>
      <c r="AZ94" s="81"/>
      <c r="BA94" s="81"/>
      <c r="BB94" s="81"/>
      <c r="BC94" s="81"/>
      <c r="BD94" s="81"/>
      <c r="BE94" s="81"/>
      <c r="BF94" s="81"/>
      <c r="BG94" s="81"/>
      <c r="BH94" s="81"/>
      <c r="BI94" s="81"/>
      <c r="BJ94" s="81"/>
      <c r="BK94" s="81"/>
      <c r="BL94" s="81"/>
      <c r="BM94" s="81"/>
      <c r="BN94" s="81"/>
    </row>
    <row r="95" spans="1:66" s="57" customFormat="1" ht="18" x14ac:dyDescent="0.2">
      <c r="A9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95" s="98" t="s">
        <v>159</v>
      </c>
      <c r="D95" s="99"/>
      <c r="E95" s="75">
        <v>44492</v>
      </c>
      <c r="F95" s="76">
        <f t="shared" si="47"/>
        <v>44492</v>
      </c>
      <c r="G95" s="58">
        <v>1</v>
      </c>
      <c r="H95" s="59">
        <v>0</v>
      </c>
      <c r="I95" s="60">
        <f t="shared" si="48"/>
        <v>0</v>
      </c>
      <c r="J95" s="73"/>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c r="AX95" s="79"/>
      <c r="AY95" s="79"/>
      <c r="AZ95" s="79"/>
      <c r="BA95" s="79"/>
      <c r="BB95" s="79"/>
      <c r="BC95" s="79"/>
      <c r="BD95" s="79"/>
      <c r="BE95" s="79"/>
      <c r="BF95" s="79"/>
      <c r="BG95" s="79"/>
      <c r="BH95" s="79"/>
      <c r="BI95" s="79"/>
      <c r="BJ95" s="79"/>
      <c r="BK95" s="79"/>
      <c r="BL95" s="79"/>
      <c r="BM95" s="79"/>
      <c r="BN95" s="79"/>
    </row>
    <row r="96" spans="1:66" s="57" customFormat="1" ht="18" x14ac:dyDescent="0.2">
      <c r="A9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96" s="100" t="s">
        <v>214</v>
      </c>
      <c r="D96" s="99"/>
      <c r="E96" s="75">
        <v>44492</v>
      </c>
      <c r="F96" s="76">
        <f t="shared" si="47"/>
        <v>44493</v>
      </c>
      <c r="G96" s="58">
        <v>2</v>
      </c>
      <c r="H96" s="59">
        <v>0</v>
      </c>
      <c r="I96" s="60">
        <f t="shared" si="48"/>
        <v>0</v>
      </c>
      <c r="J96" s="73"/>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c r="AX96" s="79"/>
      <c r="AY96" s="79"/>
      <c r="AZ96" s="79"/>
      <c r="BA96" s="79"/>
      <c r="BB96" s="79"/>
      <c r="BC96" s="79"/>
      <c r="BD96" s="79"/>
      <c r="BE96" s="79"/>
      <c r="BF96" s="79"/>
      <c r="BG96" s="79"/>
      <c r="BH96" s="79"/>
      <c r="BI96" s="79"/>
      <c r="BJ96" s="79"/>
      <c r="BK96" s="79"/>
      <c r="BL96" s="79"/>
      <c r="BM96" s="79"/>
      <c r="BN96" s="79"/>
    </row>
    <row r="97" spans="1:66" s="57" customFormat="1" ht="18" x14ac:dyDescent="0.2">
      <c r="A9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97" s="100" t="s">
        <v>215</v>
      </c>
      <c r="D97" s="99"/>
      <c r="E97" s="75">
        <v>44494</v>
      </c>
      <c r="F97" s="76">
        <f t="shared" si="47"/>
        <v>44494</v>
      </c>
      <c r="G97" s="58">
        <v>1</v>
      </c>
      <c r="H97" s="59">
        <v>0</v>
      </c>
      <c r="I97" s="60">
        <f t="shared" si="48"/>
        <v>1</v>
      </c>
      <c r="J97" s="73"/>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c r="BE97" s="79"/>
      <c r="BF97" s="79"/>
      <c r="BG97" s="79"/>
      <c r="BH97" s="79"/>
      <c r="BI97" s="79"/>
      <c r="BJ97" s="79"/>
      <c r="BK97" s="79"/>
      <c r="BL97" s="79"/>
      <c r="BM97" s="79"/>
      <c r="BN97" s="79"/>
    </row>
    <row r="98" spans="1:66" s="57" customFormat="1" ht="18" x14ac:dyDescent="0.2">
      <c r="A9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98" s="98" t="s">
        <v>216</v>
      </c>
      <c r="D98" s="99"/>
      <c r="E98" s="75">
        <v>44495</v>
      </c>
      <c r="F98" s="76">
        <f t="shared" ref="F98:F101" si="49">IF(ISBLANK(E98)," - ",IF(G98=0,E98,E98+G98-1))</f>
        <v>44497</v>
      </c>
      <c r="G98" s="58">
        <v>3</v>
      </c>
      <c r="H98" s="59">
        <v>0</v>
      </c>
      <c r="I98" s="60">
        <f t="shared" ref="I98:I101" si="50">IF(OR(F98=0,E98=0)," - ",NETWORKDAYS(E98,F98))</f>
        <v>3</v>
      </c>
      <c r="J98" s="73"/>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BB98" s="79"/>
      <c r="BC98" s="79"/>
      <c r="BD98" s="79"/>
      <c r="BE98" s="79"/>
      <c r="BF98" s="79"/>
      <c r="BG98" s="79"/>
      <c r="BH98" s="79"/>
      <c r="BI98" s="79"/>
      <c r="BJ98" s="79"/>
      <c r="BK98" s="79"/>
      <c r="BL98" s="79"/>
      <c r="BM98" s="79"/>
      <c r="BN98" s="79"/>
    </row>
    <row r="99" spans="1:66" s="57" customFormat="1" ht="18" x14ac:dyDescent="0.2">
      <c r="A9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99" s="98" t="s">
        <v>217</v>
      </c>
      <c r="D99" s="99"/>
      <c r="E99" s="75">
        <v>44498</v>
      </c>
      <c r="F99" s="76">
        <f t="shared" si="49"/>
        <v>44498</v>
      </c>
      <c r="G99" s="58">
        <v>1</v>
      </c>
      <c r="H99" s="59">
        <v>0</v>
      </c>
      <c r="I99" s="60">
        <f t="shared" si="50"/>
        <v>1</v>
      </c>
      <c r="J99" s="73"/>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c r="AX99" s="79"/>
      <c r="AY99" s="79"/>
      <c r="AZ99" s="79"/>
      <c r="BA99" s="79"/>
      <c r="BB99" s="79"/>
      <c r="BC99" s="79"/>
      <c r="BD99" s="79"/>
      <c r="BE99" s="79"/>
      <c r="BF99" s="79"/>
      <c r="BG99" s="79"/>
      <c r="BH99" s="79"/>
      <c r="BI99" s="79"/>
      <c r="BJ99" s="79"/>
      <c r="BK99" s="79"/>
      <c r="BL99" s="79"/>
      <c r="BM99" s="79"/>
      <c r="BN99" s="79"/>
    </row>
    <row r="100" spans="1:66" s="57" customFormat="1" ht="18" x14ac:dyDescent="0.2">
      <c r="A10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4.3.1</v>
      </c>
      <c r="B100" s="100" t="s">
        <v>218</v>
      </c>
      <c r="D100" s="99"/>
      <c r="E100" s="75">
        <v>44499</v>
      </c>
      <c r="F100" s="76">
        <f t="shared" si="49"/>
        <v>44500</v>
      </c>
      <c r="G100" s="58">
        <v>2</v>
      </c>
      <c r="H100" s="59">
        <v>0</v>
      </c>
      <c r="I100" s="60">
        <f t="shared" si="50"/>
        <v>0</v>
      </c>
      <c r="J100" s="73"/>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c r="BE100" s="79"/>
      <c r="BF100" s="79"/>
      <c r="BG100" s="79"/>
      <c r="BH100" s="79"/>
      <c r="BI100" s="79"/>
      <c r="BJ100" s="79"/>
      <c r="BK100" s="79"/>
      <c r="BL100" s="79"/>
      <c r="BM100" s="79"/>
      <c r="BN100" s="79"/>
    </row>
    <row r="101" spans="1:66" s="57" customFormat="1" ht="18" x14ac:dyDescent="0.2">
      <c r="A10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4.3.2</v>
      </c>
      <c r="B101" s="100" t="s">
        <v>219</v>
      </c>
      <c r="D101" s="99"/>
      <c r="E101" s="75">
        <v>44501</v>
      </c>
      <c r="F101" s="76">
        <f t="shared" si="49"/>
        <v>44501</v>
      </c>
      <c r="G101" s="58">
        <v>1</v>
      </c>
      <c r="H101" s="59">
        <v>0</v>
      </c>
      <c r="I101" s="60">
        <f t="shared" si="50"/>
        <v>1</v>
      </c>
      <c r="J101" s="73"/>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c r="BB101" s="79"/>
      <c r="BC101" s="79"/>
      <c r="BD101" s="79"/>
      <c r="BE101" s="79"/>
      <c r="BF101" s="79"/>
      <c r="BG101" s="79"/>
      <c r="BH101" s="79"/>
      <c r="BI101" s="79"/>
      <c r="BJ101" s="79"/>
      <c r="BK101" s="79"/>
      <c r="BL101" s="79"/>
      <c r="BM101" s="79"/>
      <c r="BN101" s="79"/>
    </row>
    <row r="102" spans="1:66" s="57" customFormat="1" ht="18" x14ac:dyDescent="0.2">
      <c r="A10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102" s="98" t="s">
        <v>220</v>
      </c>
      <c r="D102" s="99"/>
      <c r="E102" s="75">
        <v>44502</v>
      </c>
      <c r="F102" s="76">
        <f t="shared" ref="F102:F104" si="51">IF(ISBLANK(E102)," - ",IF(G102=0,E102,E102+G102-1))</f>
        <v>44502</v>
      </c>
      <c r="G102" s="58">
        <v>1</v>
      </c>
      <c r="H102" s="59">
        <v>0</v>
      </c>
      <c r="I102" s="60">
        <f t="shared" ref="I102:I104" si="52">IF(OR(F102=0,E102=0)," - ",NETWORKDAYS(E102,F102))</f>
        <v>1</v>
      </c>
      <c r="J102" s="73"/>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c r="BB102" s="79"/>
      <c r="BC102" s="79"/>
      <c r="BD102" s="79"/>
      <c r="BE102" s="79"/>
      <c r="BF102" s="79"/>
      <c r="BG102" s="79"/>
      <c r="BH102" s="79"/>
      <c r="BI102" s="79"/>
      <c r="BJ102" s="79"/>
      <c r="BK102" s="79"/>
      <c r="BL102" s="79"/>
      <c r="BM102" s="79"/>
      <c r="BN102" s="79"/>
    </row>
    <row r="103" spans="1:66" s="57" customFormat="1" ht="24" x14ac:dyDescent="0.2">
      <c r="A103" s="56" t="str">
        <f t="shared" ref="A103:A110" si="53">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4.4.1</v>
      </c>
      <c r="B103" s="100" t="s">
        <v>221</v>
      </c>
      <c r="D103" s="99"/>
      <c r="E103" s="75">
        <v>44502</v>
      </c>
      <c r="F103" s="76">
        <f t="shared" si="51"/>
        <v>44503</v>
      </c>
      <c r="G103" s="58">
        <v>2</v>
      </c>
      <c r="H103" s="59">
        <v>0</v>
      </c>
      <c r="I103" s="60">
        <f t="shared" si="52"/>
        <v>2</v>
      </c>
      <c r="J103" s="73"/>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79"/>
      <c r="AI103" s="79"/>
      <c r="AJ103" s="79"/>
      <c r="AK103" s="79"/>
      <c r="AL103" s="79"/>
      <c r="AM103" s="79"/>
      <c r="AN103" s="79"/>
      <c r="AO103" s="79"/>
      <c r="AP103" s="79"/>
      <c r="AQ103" s="79"/>
      <c r="AR103" s="79"/>
      <c r="AS103" s="79"/>
      <c r="AT103" s="79"/>
      <c r="AU103" s="79"/>
      <c r="AV103" s="79"/>
      <c r="AW103" s="79"/>
      <c r="AX103" s="79"/>
      <c r="AY103" s="79"/>
      <c r="AZ103" s="79"/>
      <c r="BA103" s="79"/>
      <c r="BB103" s="79"/>
      <c r="BC103" s="79"/>
      <c r="BD103" s="79"/>
      <c r="BE103" s="79"/>
      <c r="BF103" s="79"/>
      <c r="BG103" s="79"/>
      <c r="BH103" s="79"/>
      <c r="BI103" s="79"/>
      <c r="BJ103" s="79"/>
      <c r="BK103" s="79"/>
      <c r="BL103" s="79"/>
      <c r="BM103" s="79"/>
      <c r="BN103" s="79"/>
    </row>
    <row r="104" spans="1:66" s="57" customFormat="1" ht="24" x14ac:dyDescent="0.2">
      <c r="A104" s="56" t="str">
        <f t="shared" si="53"/>
        <v>4.4.2</v>
      </c>
      <c r="B104" s="100" t="s">
        <v>222</v>
      </c>
      <c r="D104" s="99"/>
      <c r="E104" s="75">
        <v>44503</v>
      </c>
      <c r="F104" s="76">
        <f t="shared" si="51"/>
        <v>44503</v>
      </c>
      <c r="G104" s="58">
        <v>1</v>
      </c>
      <c r="H104" s="59">
        <v>0</v>
      </c>
      <c r="I104" s="60">
        <f t="shared" si="52"/>
        <v>1</v>
      </c>
      <c r="J104" s="73"/>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c r="AH104" s="79"/>
      <c r="AI104" s="79"/>
      <c r="AJ104" s="79"/>
      <c r="AK104" s="79"/>
      <c r="AL104" s="79"/>
      <c r="AM104" s="79"/>
      <c r="AN104" s="79"/>
      <c r="AO104" s="79"/>
      <c r="AP104" s="79"/>
      <c r="AQ104" s="79"/>
      <c r="AR104" s="79"/>
      <c r="AS104" s="79"/>
      <c r="AT104" s="79"/>
      <c r="AU104" s="79"/>
      <c r="AV104" s="79"/>
      <c r="AW104" s="79"/>
      <c r="AX104" s="79"/>
      <c r="AY104" s="79"/>
      <c r="AZ104" s="79"/>
      <c r="BA104" s="79"/>
      <c r="BB104" s="79"/>
      <c r="BC104" s="79"/>
      <c r="BD104" s="79"/>
      <c r="BE104" s="79"/>
      <c r="BF104" s="79"/>
      <c r="BG104" s="79"/>
      <c r="BH104" s="79"/>
      <c r="BI104" s="79"/>
      <c r="BJ104" s="79"/>
      <c r="BK104" s="79"/>
      <c r="BL104" s="79"/>
      <c r="BM104" s="79"/>
      <c r="BN104" s="79"/>
    </row>
    <row r="105" spans="1:66" s="57" customFormat="1" ht="24" x14ac:dyDescent="0.2">
      <c r="A105" s="56" t="str">
        <f t="shared" si="53"/>
        <v>4.4.3</v>
      </c>
      <c r="B105" s="100" t="s">
        <v>223</v>
      </c>
      <c r="D105" s="99"/>
      <c r="E105" s="75">
        <v>44504</v>
      </c>
      <c r="F105" s="76">
        <f t="shared" ref="F105:F108" si="54">IF(ISBLANK(E105)," - ",IF(G105=0,E105,E105+G105-1))</f>
        <v>44504</v>
      </c>
      <c r="G105" s="58">
        <v>1</v>
      </c>
      <c r="H105" s="59">
        <v>0</v>
      </c>
      <c r="I105" s="60">
        <f t="shared" ref="I105:I108" si="55">IF(OR(F105=0,E105=0)," - ",NETWORKDAYS(E105,F105))</f>
        <v>1</v>
      </c>
      <c r="J105" s="73"/>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c r="AH105" s="79"/>
      <c r="AI105" s="79"/>
      <c r="AJ105" s="79"/>
      <c r="AK105" s="79"/>
      <c r="AL105" s="79"/>
      <c r="AM105" s="79"/>
      <c r="AN105" s="79"/>
      <c r="AO105" s="79"/>
      <c r="AP105" s="79"/>
      <c r="AQ105" s="79"/>
      <c r="AR105" s="79"/>
      <c r="AS105" s="79"/>
      <c r="AT105" s="79"/>
      <c r="AU105" s="79"/>
      <c r="AV105" s="79"/>
      <c r="AW105" s="79"/>
      <c r="AX105" s="79"/>
      <c r="AY105" s="79"/>
      <c r="AZ105" s="79"/>
      <c r="BA105" s="79"/>
      <c r="BB105" s="79"/>
      <c r="BC105" s="79"/>
      <c r="BD105" s="79"/>
      <c r="BE105" s="79"/>
      <c r="BF105" s="79"/>
      <c r="BG105" s="79"/>
      <c r="BH105" s="79"/>
      <c r="BI105" s="79"/>
      <c r="BJ105" s="79"/>
      <c r="BK105" s="79"/>
      <c r="BL105" s="79"/>
      <c r="BM105" s="79"/>
      <c r="BN105" s="79"/>
    </row>
    <row r="106" spans="1:66" s="57" customFormat="1" ht="24" x14ac:dyDescent="0.2">
      <c r="A106" s="56" t="str">
        <f t="shared" si="53"/>
        <v>4.4.4</v>
      </c>
      <c r="B106" s="100" t="s">
        <v>224</v>
      </c>
      <c r="D106" s="99"/>
      <c r="E106" s="75">
        <v>44504</v>
      </c>
      <c r="F106" s="76">
        <f t="shared" si="54"/>
        <v>44504</v>
      </c>
      <c r="G106" s="58">
        <v>1</v>
      </c>
      <c r="H106" s="59">
        <v>0</v>
      </c>
      <c r="I106" s="60">
        <f t="shared" si="55"/>
        <v>1</v>
      </c>
      <c r="J106" s="73"/>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c r="AH106" s="79"/>
      <c r="AI106" s="79"/>
      <c r="AJ106" s="79"/>
      <c r="AK106" s="79"/>
      <c r="AL106" s="79"/>
      <c r="AM106" s="79"/>
      <c r="AN106" s="79"/>
      <c r="AO106" s="79"/>
      <c r="AP106" s="79"/>
      <c r="AQ106" s="79"/>
      <c r="AR106" s="79"/>
      <c r="AS106" s="79"/>
      <c r="AT106" s="79"/>
      <c r="AU106" s="79"/>
      <c r="AV106" s="79"/>
      <c r="AW106" s="79"/>
      <c r="AX106" s="79"/>
      <c r="AY106" s="79"/>
      <c r="AZ106" s="79"/>
      <c r="BA106" s="79"/>
      <c r="BB106" s="79"/>
      <c r="BC106" s="79"/>
      <c r="BD106" s="79"/>
      <c r="BE106" s="79"/>
      <c r="BF106" s="79"/>
      <c r="BG106" s="79"/>
      <c r="BH106" s="79"/>
      <c r="BI106" s="79"/>
      <c r="BJ106" s="79"/>
      <c r="BK106" s="79"/>
      <c r="BL106" s="79"/>
      <c r="BM106" s="79"/>
      <c r="BN106" s="79"/>
    </row>
    <row r="107" spans="1:66" s="57" customFormat="1" ht="24" x14ac:dyDescent="0.2">
      <c r="A107" s="56" t="str">
        <f t="shared" si="53"/>
        <v>4.4.5</v>
      </c>
      <c r="B107" s="100" t="s">
        <v>225</v>
      </c>
      <c r="D107" s="99"/>
      <c r="E107" s="75">
        <v>44505</v>
      </c>
      <c r="F107" s="76">
        <f t="shared" si="54"/>
        <v>44505</v>
      </c>
      <c r="G107" s="58">
        <v>1</v>
      </c>
      <c r="H107" s="59">
        <v>0</v>
      </c>
      <c r="I107" s="60">
        <f t="shared" si="55"/>
        <v>1</v>
      </c>
      <c r="J107" s="73"/>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c r="AH107" s="79"/>
      <c r="AI107" s="79"/>
      <c r="AJ107" s="79"/>
      <c r="AK107" s="79"/>
      <c r="AL107" s="79"/>
      <c r="AM107" s="79"/>
      <c r="AN107" s="79"/>
      <c r="AO107" s="79"/>
      <c r="AP107" s="79"/>
      <c r="AQ107" s="79"/>
      <c r="AR107" s="79"/>
      <c r="AS107" s="79"/>
      <c r="AT107" s="79"/>
      <c r="AU107" s="79"/>
      <c r="AV107" s="79"/>
      <c r="AW107" s="79"/>
      <c r="AX107" s="79"/>
      <c r="AY107" s="79"/>
      <c r="AZ107" s="79"/>
      <c r="BA107" s="79"/>
      <c r="BB107" s="79"/>
      <c r="BC107" s="79"/>
      <c r="BD107" s="79"/>
      <c r="BE107" s="79"/>
      <c r="BF107" s="79"/>
      <c r="BG107" s="79"/>
      <c r="BH107" s="79"/>
      <c r="BI107" s="79"/>
      <c r="BJ107" s="79"/>
      <c r="BK107" s="79"/>
      <c r="BL107" s="79"/>
      <c r="BM107" s="79"/>
      <c r="BN107" s="79"/>
    </row>
    <row r="108" spans="1:66" s="57" customFormat="1" ht="24" x14ac:dyDescent="0.2">
      <c r="A108" s="56" t="str">
        <f t="shared" si="53"/>
        <v>4.4.6</v>
      </c>
      <c r="B108" s="100" t="s">
        <v>226</v>
      </c>
      <c r="D108" s="99"/>
      <c r="E108" s="75">
        <v>44505</v>
      </c>
      <c r="F108" s="76">
        <f t="shared" si="54"/>
        <v>44505</v>
      </c>
      <c r="G108" s="58">
        <v>1</v>
      </c>
      <c r="H108" s="59">
        <v>0</v>
      </c>
      <c r="I108" s="60">
        <f t="shared" si="55"/>
        <v>1</v>
      </c>
      <c r="J108" s="73"/>
      <c r="K108" s="79"/>
      <c r="L108" s="79"/>
      <c r="M108" s="79"/>
      <c r="N108" s="79"/>
      <c r="O108" s="79"/>
      <c r="P108" s="79"/>
      <c r="Q108" s="79"/>
      <c r="R108" s="79"/>
      <c r="S108" s="79"/>
      <c r="T108" s="79"/>
      <c r="U108" s="79"/>
      <c r="V108" s="79"/>
      <c r="W108" s="79"/>
      <c r="X108" s="79"/>
      <c r="Y108" s="79"/>
      <c r="Z108" s="79"/>
      <c r="AA108" s="79"/>
      <c r="AB108" s="79"/>
      <c r="AC108" s="79"/>
      <c r="AD108" s="79"/>
      <c r="AE108" s="79"/>
      <c r="AF108" s="79"/>
      <c r="AG108" s="79"/>
      <c r="AH108" s="79"/>
      <c r="AI108" s="79"/>
      <c r="AJ108" s="79"/>
      <c r="AK108" s="79"/>
      <c r="AL108" s="79"/>
      <c r="AM108" s="79"/>
      <c r="AN108" s="79"/>
      <c r="AO108" s="79"/>
      <c r="AP108" s="79"/>
      <c r="AQ108" s="79"/>
      <c r="AR108" s="79"/>
      <c r="AS108" s="79"/>
      <c r="AT108" s="79"/>
      <c r="AU108" s="79"/>
      <c r="AV108" s="79"/>
      <c r="AW108" s="79"/>
      <c r="AX108" s="79"/>
      <c r="AY108" s="79"/>
      <c r="AZ108" s="79"/>
      <c r="BA108" s="79"/>
      <c r="BB108" s="79"/>
      <c r="BC108" s="79"/>
      <c r="BD108" s="79"/>
      <c r="BE108" s="79"/>
      <c r="BF108" s="79"/>
      <c r="BG108" s="79"/>
      <c r="BH108" s="79"/>
      <c r="BI108" s="79"/>
      <c r="BJ108" s="79"/>
      <c r="BK108" s="79"/>
      <c r="BL108" s="79"/>
      <c r="BM108" s="79"/>
      <c r="BN108" s="79"/>
    </row>
    <row r="109" spans="1:66" s="57" customFormat="1" ht="24" x14ac:dyDescent="0.2">
      <c r="A109" s="56" t="str">
        <f t="shared" si="53"/>
        <v>4.4.7</v>
      </c>
      <c r="B109" s="100" t="s">
        <v>227</v>
      </c>
      <c r="D109" s="99"/>
      <c r="E109" s="75">
        <v>44506</v>
      </c>
      <c r="F109" s="76">
        <f t="shared" ref="F109:F113" si="56">IF(ISBLANK(E109)," - ",IF(G109=0,E109,E109+G109-1))</f>
        <v>44506</v>
      </c>
      <c r="G109" s="58">
        <v>1</v>
      </c>
      <c r="H109" s="59">
        <v>0</v>
      </c>
      <c r="I109" s="60">
        <f t="shared" ref="I109:I113" si="57">IF(OR(F109=0,E109=0)," - ",NETWORKDAYS(E109,F109))</f>
        <v>0</v>
      </c>
      <c r="J109" s="73"/>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c r="AH109" s="79"/>
      <c r="AI109" s="79"/>
      <c r="AJ109" s="79"/>
      <c r="AK109" s="79"/>
      <c r="AL109" s="79"/>
      <c r="AM109" s="79"/>
      <c r="AN109" s="79"/>
      <c r="AO109" s="79"/>
      <c r="AP109" s="79"/>
      <c r="AQ109" s="79"/>
      <c r="AR109" s="79"/>
      <c r="AS109" s="79"/>
      <c r="AT109" s="79"/>
      <c r="AU109" s="79"/>
      <c r="AV109" s="79"/>
      <c r="AW109" s="79"/>
      <c r="AX109" s="79"/>
      <c r="AY109" s="79"/>
      <c r="AZ109" s="79"/>
      <c r="BA109" s="79"/>
      <c r="BB109" s="79"/>
      <c r="BC109" s="79"/>
      <c r="BD109" s="79"/>
      <c r="BE109" s="79"/>
      <c r="BF109" s="79"/>
      <c r="BG109" s="79"/>
      <c r="BH109" s="79"/>
      <c r="BI109" s="79"/>
      <c r="BJ109" s="79"/>
      <c r="BK109" s="79"/>
      <c r="BL109" s="79"/>
      <c r="BM109" s="79"/>
      <c r="BN109" s="79"/>
    </row>
    <row r="110" spans="1:66" s="57" customFormat="1" ht="24" x14ac:dyDescent="0.2">
      <c r="A110" s="56" t="str">
        <f t="shared" si="53"/>
        <v>4.4.8</v>
      </c>
      <c r="B110" s="100" t="s">
        <v>228</v>
      </c>
      <c r="D110" s="99"/>
      <c r="E110" s="75">
        <v>44506</v>
      </c>
      <c r="F110" s="76">
        <f t="shared" si="56"/>
        <v>44506</v>
      </c>
      <c r="G110" s="58">
        <v>1</v>
      </c>
      <c r="H110" s="59">
        <v>0</v>
      </c>
      <c r="I110" s="60">
        <f t="shared" si="57"/>
        <v>0</v>
      </c>
      <c r="J110" s="73"/>
      <c r="K110" s="79"/>
      <c r="L110" s="79"/>
      <c r="M110" s="79"/>
      <c r="N110" s="79"/>
      <c r="O110" s="79"/>
      <c r="P110" s="79"/>
      <c r="Q110" s="79"/>
      <c r="R110" s="79"/>
      <c r="S110" s="79"/>
      <c r="T110" s="79"/>
      <c r="U110" s="79"/>
      <c r="V110" s="79"/>
      <c r="W110" s="79"/>
      <c r="X110" s="79"/>
      <c r="Y110" s="79"/>
      <c r="Z110" s="79"/>
      <c r="AA110" s="79"/>
      <c r="AB110" s="79"/>
      <c r="AC110" s="79"/>
      <c r="AD110" s="79"/>
      <c r="AE110" s="79"/>
      <c r="AF110" s="79"/>
      <c r="AG110" s="79"/>
      <c r="AH110" s="79"/>
      <c r="AI110" s="79"/>
      <c r="AJ110" s="79"/>
      <c r="AK110" s="79"/>
      <c r="AL110" s="79"/>
      <c r="AM110" s="79"/>
      <c r="AN110" s="79"/>
      <c r="AO110" s="79"/>
      <c r="AP110" s="79"/>
      <c r="AQ110" s="79"/>
      <c r="AR110" s="79"/>
      <c r="AS110" s="79"/>
      <c r="AT110" s="79"/>
      <c r="AU110" s="79"/>
      <c r="AV110" s="79"/>
      <c r="AW110" s="79"/>
      <c r="AX110" s="79"/>
      <c r="AY110" s="79"/>
      <c r="AZ110" s="79"/>
      <c r="BA110" s="79"/>
      <c r="BB110" s="79"/>
      <c r="BC110" s="79"/>
      <c r="BD110" s="79"/>
      <c r="BE110" s="79"/>
      <c r="BF110" s="79"/>
      <c r="BG110" s="79"/>
      <c r="BH110" s="79"/>
      <c r="BI110" s="79"/>
      <c r="BJ110" s="79"/>
      <c r="BK110" s="79"/>
      <c r="BL110" s="79"/>
      <c r="BM110" s="79"/>
      <c r="BN110" s="79"/>
    </row>
    <row r="111" spans="1:66" s="57" customFormat="1" ht="18" x14ac:dyDescent="0.2">
      <c r="A11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111" s="98" t="s">
        <v>229</v>
      </c>
      <c r="D111" s="99"/>
      <c r="E111" s="75">
        <v>44507</v>
      </c>
      <c r="F111" s="76">
        <f t="shared" si="56"/>
        <v>44507</v>
      </c>
      <c r="G111" s="58">
        <v>1</v>
      </c>
      <c r="H111" s="59">
        <v>0</v>
      </c>
      <c r="I111" s="60">
        <f t="shared" si="57"/>
        <v>0</v>
      </c>
      <c r="J111" s="73"/>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c r="AH111" s="79"/>
      <c r="AI111" s="79"/>
      <c r="AJ111" s="79"/>
      <c r="AK111" s="79"/>
      <c r="AL111" s="79"/>
      <c r="AM111" s="79"/>
      <c r="AN111" s="79"/>
      <c r="AO111" s="79"/>
      <c r="AP111" s="79"/>
      <c r="AQ111" s="79"/>
      <c r="AR111" s="79"/>
      <c r="AS111" s="79"/>
      <c r="AT111" s="79"/>
      <c r="AU111" s="79"/>
      <c r="AV111" s="79"/>
      <c r="AW111" s="79"/>
      <c r="AX111" s="79"/>
      <c r="AY111" s="79"/>
      <c r="AZ111" s="79"/>
      <c r="BA111" s="79"/>
      <c r="BB111" s="79"/>
      <c r="BC111" s="79"/>
      <c r="BD111" s="79"/>
      <c r="BE111" s="79"/>
      <c r="BF111" s="79"/>
      <c r="BG111" s="79"/>
      <c r="BH111" s="79"/>
      <c r="BI111" s="79"/>
      <c r="BJ111" s="79"/>
      <c r="BK111" s="79"/>
      <c r="BL111" s="79"/>
      <c r="BM111" s="79"/>
      <c r="BN111" s="79"/>
    </row>
    <row r="112" spans="1:66" s="57" customFormat="1" ht="24" x14ac:dyDescent="0.2">
      <c r="A11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4.5.1</v>
      </c>
      <c r="B112" s="100" t="s">
        <v>230</v>
      </c>
      <c r="D112" s="99"/>
      <c r="E112" s="75">
        <v>44507</v>
      </c>
      <c r="F112" s="76">
        <f t="shared" si="56"/>
        <v>44508</v>
      </c>
      <c r="G112" s="58">
        <v>2</v>
      </c>
      <c r="H112" s="59">
        <v>0</v>
      </c>
      <c r="I112" s="60">
        <f t="shared" si="57"/>
        <v>1</v>
      </c>
      <c r="J112" s="73"/>
      <c r="K112" s="79"/>
      <c r="L112" s="79"/>
      <c r="M112" s="79"/>
      <c r="N112" s="79"/>
      <c r="O112" s="79"/>
      <c r="P112" s="79"/>
      <c r="Q112" s="79"/>
      <c r="R112" s="79"/>
      <c r="S112" s="79"/>
      <c r="T112" s="79"/>
      <c r="U112" s="79"/>
      <c r="V112" s="79"/>
      <c r="W112" s="79"/>
      <c r="X112" s="79"/>
      <c r="Y112" s="79"/>
      <c r="Z112" s="79"/>
      <c r="AA112" s="79"/>
      <c r="AB112" s="79"/>
      <c r="AC112" s="79"/>
      <c r="AD112" s="79"/>
      <c r="AE112" s="79"/>
      <c r="AF112" s="79"/>
      <c r="AG112" s="79"/>
      <c r="AH112" s="79"/>
      <c r="AI112" s="79"/>
      <c r="AJ112" s="79"/>
      <c r="AK112" s="79"/>
      <c r="AL112" s="79"/>
      <c r="AM112" s="79"/>
      <c r="AN112" s="79"/>
      <c r="AO112" s="79"/>
      <c r="AP112" s="79"/>
      <c r="AQ112" s="79"/>
      <c r="AR112" s="79"/>
      <c r="AS112" s="79"/>
      <c r="AT112" s="79"/>
      <c r="AU112" s="79"/>
      <c r="AV112" s="79"/>
      <c r="AW112" s="79"/>
      <c r="AX112" s="79"/>
      <c r="AY112" s="79"/>
      <c r="AZ112" s="79"/>
      <c r="BA112" s="79"/>
      <c r="BB112" s="79"/>
      <c r="BC112" s="79"/>
      <c r="BD112" s="79"/>
      <c r="BE112" s="79"/>
      <c r="BF112" s="79"/>
      <c r="BG112" s="79"/>
      <c r="BH112" s="79"/>
      <c r="BI112" s="79"/>
      <c r="BJ112" s="79"/>
      <c r="BK112" s="79"/>
      <c r="BL112" s="79"/>
      <c r="BM112" s="79"/>
      <c r="BN112" s="79"/>
    </row>
    <row r="113" spans="1:66" s="57" customFormat="1" ht="24" x14ac:dyDescent="0.2">
      <c r="A11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4.5.2</v>
      </c>
      <c r="B113" s="100" t="s">
        <v>231</v>
      </c>
      <c r="D113" s="99"/>
      <c r="E113" s="75">
        <v>44508</v>
      </c>
      <c r="F113" s="76">
        <f t="shared" si="56"/>
        <v>44508</v>
      </c>
      <c r="G113" s="58">
        <v>1</v>
      </c>
      <c r="H113" s="59">
        <v>0</v>
      </c>
      <c r="I113" s="60">
        <f t="shared" si="57"/>
        <v>1</v>
      </c>
      <c r="J113" s="73"/>
      <c r="K113" s="79"/>
      <c r="L113" s="79"/>
      <c r="M113" s="79"/>
      <c r="N113" s="79"/>
      <c r="O113" s="79"/>
      <c r="P113" s="79"/>
      <c r="Q113" s="79"/>
      <c r="R113" s="79"/>
      <c r="S113" s="79"/>
      <c r="T113" s="79"/>
      <c r="U113" s="79"/>
      <c r="V113" s="79"/>
      <c r="W113" s="79"/>
      <c r="X113" s="79"/>
      <c r="Y113" s="79"/>
      <c r="Z113" s="79"/>
      <c r="AA113" s="79"/>
      <c r="AB113" s="79"/>
      <c r="AC113" s="79"/>
      <c r="AD113" s="79"/>
      <c r="AE113" s="79"/>
      <c r="AF113" s="79"/>
      <c r="AG113" s="79"/>
      <c r="AH113" s="79"/>
      <c r="AI113" s="79"/>
      <c r="AJ113" s="79"/>
      <c r="AK113" s="79"/>
      <c r="AL113" s="79"/>
      <c r="AM113" s="79"/>
      <c r="AN113" s="79"/>
      <c r="AO113" s="79"/>
      <c r="AP113" s="79"/>
      <c r="AQ113" s="79"/>
      <c r="AR113" s="79"/>
      <c r="AS113" s="79"/>
      <c r="AT113" s="79"/>
      <c r="AU113" s="79"/>
      <c r="AV113" s="79"/>
      <c r="AW113" s="79"/>
      <c r="AX113" s="79"/>
      <c r="AY113" s="79"/>
      <c r="AZ113" s="79"/>
      <c r="BA113" s="79"/>
      <c r="BB113" s="79"/>
      <c r="BC113" s="79"/>
      <c r="BD113" s="79"/>
      <c r="BE113" s="79"/>
      <c r="BF113" s="79"/>
      <c r="BG113" s="79"/>
      <c r="BH113" s="79"/>
      <c r="BI113" s="79"/>
      <c r="BJ113" s="79"/>
      <c r="BK113" s="79"/>
      <c r="BL113" s="79"/>
      <c r="BM113" s="79"/>
      <c r="BN113" s="79"/>
    </row>
    <row r="114" spans="1:66" s="57" customFormat="1" ht="24" x14ac:dyDescent="0.2">
      <c r="A11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114" s="98" t="s">
        <v>232</v>
      </c>
      <c r="D114" s="99"/>
      <c r="E114" s="75">
        <v>44509</v>
      </c>
      <c r="F114" s="76">
        <f t="shared" ref="F114:F116" si="58">IF(ISBLANK(E114)," - ",IF(G114=0,E114,E114+G114-1))</f>
        <v>44509</v>
      </c>
      <c r="G114" s="58">
        <v>1</v>
      </c>
      <c r="H114" s="59">
        <v>0</v>
      </c>
      <c r="I114" s="60">
        <f t="shared" ref="I114:I116" si="59">IF(OR(F114=0,E114=0)," - ",NETWORKDAYS(E114,F114))</f>
        <v>1</v>
      </c>
      <c r="J114" s="73"/>
      <c r="K114" s="79"/>
      <c r="L114" s="79"/>
      <c r="M114" s="79"/>
      <c r="N114" s="79"/>
      <c r="O114" s="79"/>
      <c r="P114" s="79"/>
      <c r="Q114" s="79"/>
      <c r="R114" s="79"/>
      <c r="S114" s="79"/>
      <c r="T114" s="79"/>
      <c r="U114" s="79"/>
      <c r="V114" s="79"/>
      <c r="W114" s="79"/>
      <c r="X114" s="79"/>
      <c r="Y114" s="79"/>
      <c r="Z114" s="79"/>
      <c r="AA114" s="79"/>
      <c r="AB114" s="79"/>
      <c r="AC114" s="79"/>
      <c r="AD114" s="79"/>
      <c r="AE114" s="79"/>
      <c r="AF114" s="79"/>
      <c r="AG114" s="79"/>
      <c r="AH114" s="79"/>
      <c r="AI114" s="79"/>
      <c r="AJ114" s="79"/>
      <c r="AK114" s="79"/>
      <c r="AL114" s="79"/>
      <c r="AM114" s="79"/>
      <c r="AN114" s="79"/>
      <c r="AO114" s="79"/>
      <c r="AP114" s="79"/>
      <c r="AQ114" s="79"/>
      <c r="AR114" s="79"/>
      <c r="AS114" s="79"/>
      <c r="AT114" s="79"/>
      <c r="AU114" s="79"/>
      <c r="AV114" s="79"/>
      <c r="AW114" s="79"/>
      <c r="AX114" s="79"/>
      <c r="AY114" s="79"/>
      <c r="AZ114" s="79"/>
      <c r="BA114" s="79"/>
      <c r="BB114" s="79"/>
      <c r="BC114" s="79"/>
      <c r="BD114" s="79"/>
      <c r="BE114" s="79"/>
      <c r="BF114" s="79"/>
      <c r="BG114" s="79"/>
      <c r="BH114" s="79"/>
      <c r="BI114" s="79"/>
      <c r="BJ114" s="79"/>
      <c r="BK114" s="79"/>
      <c r="BL114" s="79"/>
      <c r="BM114" s="79"/>
      <c r="BN114" s="79"/>
    </row>
    <row r="115" spans="1:66" s="57" customFormat="1" ht="24" x14ac:dyDescent="0.2">
      <c r="A115" s="56" t="str">
        <f t="shared" ref="A115:A120" si="60">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4.6.1</v>
      </c>
      <c r="B115" s="100" t="s">
        <v>233</v>
      </c>
      <c r="D115" s="99"/>
      <c r="E115" s="75">
        <v>44509</v>
      </c>
      <c r="F115" s="76">
        <f t="shared" si="58"/>
        <v>44510</v>
      </c>
      <c r="G115" s="58">
        <v>2</v>
      </c>
      <c r="H115" s="59">
        <v>0</v>
      </c>
      <c r="I115" s="60">
        <f t="shared" si="59"/>
        <v>2</v>
      </c>
      <c r="J115" s="73"/>
      <c r="K115" s="79"/>
      <c r="L115" s="79"/>
      <c r="M115" s="79"/>
      <c r="N115" s="79"/>
      <c r="O115" s="79"/>
      <c r="P115" s="79"/>
      <c r="Q115" s="79"/>
      <c r="R115" s="79"/>
      <c r="S115" s="79"/>
      <c r="T115" s="79"/>
      <c r="U115" s="79"/>
      <c r="V115" s="79"/>
      <c r="W115" s="79"/>
      <c r="X115" s="79"/>
      <c r="Y115" s="79"/>
      <c r="Z115" s="79"/>
      <c r="AA115" s="79"/>
      <c r="AB115" s="79"/>
      <c r="AC115" s="79"/>
      <c r="AD115" s="79"/>
      <c r="AE115" s="79"/>
      <c r="AF115" s="79"/>
      <c r="AG115" s="79"/>
      <c r="AH115" s="79"/>
      <c r="AI115" s="79"/>
      <c r="AJ115" s="79"/>
      <c r="AK115" s="79"/>
      <c r="AL115" s="79"/>
      <c r="AM115" s="79"/>
      <c r="AN115" s="79"/>
      <c r="AO115" s="79"/>
      <c r="AP115" s="79"/>
      <c r="AQ115" s="79"/>
      <c r="AR115" s="79"/>
      <c r="AS115" s="79"/>
      <c r="AT115" s="79"/>
      <c r="AU115" s="79"/>
      <c r="AV115" s="79"/>
      <c r="AW115" s="79"/>
      <c r="AX115" s="79"/>
      <c r="AY115" s="79"/>
      <c r="AZ115" s="79"/>
      <c r="BA115" s="79"/>
      <c r="BB115" s="79"/>
      <c r="BC115" s="79"/>
      <c r="BD115" s="79"/>
      <c r="BE115" s="79"/>
      <c r="BF115" s="79"/>
      <c r="BG115" s="79"/>
      <c r="BH115" s="79"/>
      <c r="BI115" s="79"/>
      <c r="BJ115" s="79"/>
      <c r="BK115" s="79"/>
      <c r="BL115" s="79"/>
      <c r="BM115" s="79"/>
      <c r="BN115" s="79"/>
    </row>
    <row r="116" spans="1:66" s="57" customFormat="1" ht="24" x14ac:dyDescent="0.2">
      <c r="A116" s="56" t="str">
        <f t="shared" si="60"/>
        <v>4.6.2</v>
      </c>
      <c r="B116" s="100" t="s">
        <v>234</v>
      </c>
      <c r="D116" s="99"/>
      <c r="E116" s="75">
        <v>44510</v>
      </c>
      <c r="F116" s="76">
        <f t="shared" si="58"/>
        <v>44510</v>
      </c>
      <c r="G116" s="58">
        <v>1</v>
      </c>
      <c r="H116" s="59">
        <v>0</v>
      </c>
      <c r="I116" s="60">
        <f t="shared" si="59"/>
        <v>1</v>
      </c>
      <c r="J116" s="73"/>
      <c r="K116" s="79"/>
      <c r="L116" s="79"/>
      <c r="M116" s="79"/>
      <c r="N116" s="79"/>
      <c r="O116" s="79"/>
      <c r="P116" s="79"/>
      <c r="Q116" s="79"/>
      <c r="R116" s="79"/>
      <c r="S116" s="79"/>
      <c r="T116" s="79"/>
      <c r="U116" s="79"/>
      <c r="V116" s="79"/>
      <c r="W116" s="79"/>
      <c r="X116" s="79"/>
      <c r="Y116" s="79"/>
      <c r="Z116" s="79"/>
      <c r="AA116" s="79"/>
      <c r="AB116" s="79"/>
      <c r="AC116" s="79"/>
      <c r="AD116" s="79"/>
      <c r="AE116" s="79"/>
      <c r="AF116" s="79"/>
      <c r="AG116" s="79"/>
      <c r="AH116" s="79"/>
      <c r="AI116" s="79"/>
      <c r="AJ116" s="79"/>
      <c r="AK116" s="79"/>
      <c r="AL116" s="79"/>
      <c r="AM116" s="79"/>
      <c r="AN116" s="79"/>
      <c r="AO116" s="79"/>
      <c r="AP116" s="79"/>
      <c r="AQ116" s="79"/>
      <c r="AR116" s="79"/>
      <c r="AS116" s="79"/>
      <c r="AT116" s="79"/>
      <c r="AU116" s="79"/>
      <c r="AV116" s="79"/>
      <c r="AW116" s="79"/>
      <c r="AX116" s="79"/>
      <c r="AY116" s="79"/>
      <c r="AZ116" s="79"/>
      <c r="BA116" s="79"/>
      <c r="BB116" s="79"/>
      <c r="BC116" s="79"/>
      <c r="BD116" s="79"/>
      <c r="BE116" s="79"/>
      <c r="BF116" s="79"/>
      <c r="BG116" s="79"/>
      <c r="BH116" s="79"/>
      <c r="BI116" s="79"/>
      <c r="BJ116" s="79"/>
      <c r="BK116" s="79"/>
      <c r="BL116" s="79"/>
      <c r="BM116" s="79"/>
      <c r="BN116" s="79"/>
    </row>
    <row r="117" spans="1:66" s="57" customFormat="1" ht="24" x14ac:dyDescent="0.2">
      <c r="A117" s="56" t="str">
        <f t="shared" si="60"/>
        <v>4.6.3</v>
      </c>
      <c r="B117" s="100" t="s">
        <v>235</v>
      </c>
      <c r="D117" s="99"/>
      <c r="E117" s="75">
        <v>44511</v>
      </c>
      <c r="F117" s="76">
        <f t="shared" ref="F117:F120" si="61">IF(ISBLANK(E117)," - ",IF(G117=0,E117,E117+G117-1))</f>
        <v>44511</v>
      </c>
      <c r="G117" s="58">
        <v>1</v>
      </c>
      <c r="H117" s="59">
        <v>0</v>
      </c>
      <c r="I117" s="60">
        <f t="shared" ref="I117:I120" si="62">IF(OR(F117=0,E117=0)," - ",NETWORKDAYS(E117,F117))</f>
        <v>1</v>
      </c>
      <c r="J117" s="73"/>
      <c r="K117" s="79"/>
      <c r="L117" s="79"/>
      <c r="M117" s="79"/>
      <c r="N117" s="79"/>
      <c r="O117" s="79"/>
      <c r="P117" s="79"/>
      <c r="Q117" s="79"/>
      <c r="R117" s="79"/>
      <c r="S117" s="79"/>
      <c r="T117" s="79"/>
      <c r="U117" s="79"/>
      <c r="V117" s="79"/>
      <c r="W117" s="79"/>
      <c r="X117" s="79"/>
      <c r="Y117" s="79"/>
      <c r="Z117" s="79"/>
      <c r="AA117" s="79"/>
      <c r="AB117" s="79"/>
      <c r="AC117" s="79"/>
      <c r="AD117" s="79"/>
      <c r="AE117" s="79"/>
      <c r="AF117" s="79"/>
      <c r="AG117" s="79"/>
      <c r="AH117" s="79"/>
      <c r="AI117" s="79"/>
      <c r="AJ117" s="79"/>
      <c r="AK117" s="79"/>
      <c r="AL117" s="79"/>
      <c r="AM117" s="79"/>
      <c r="AN117" s="79"/>
      <c r="AO117" s="79"/>
      <c r="AP117" s="79"/>
      <c r="AQ117" s="79"/>
      <c r="AR117" s="79"/>
      <c r="AS117" s="79"/>
      <c r="AT117" s="79"/>
      <c r="AU117" s="79"/>
      <c r="AV117" s="79"/>
      <c r="AW117" s="79"/>
      <c r="AX117" s="79"/>
      <c r="AY117" s="79"/>
      <c r="AZ117" s="79"/>
      <c r="BA117" s="79"/>
      <c r="BB117" s="79"/>
      <c r="BC117" s="79"/>
      <c r="BD117" s="79"/>
      <c r="BE117" s="79"/>
      <c r="BF117" s="79"/>
      <c r="BG117" s="79"/>
      <c r="BH117" s="79"/>
      <c r="BI117" s="79"/>
      <c r="BJ117" s="79"/>
      <c r="BK117" s="79"/>
      <c r="BL117" s="79"/>
      <c r="BM117" s="79"/>
      <c r="BN117" s="79"/>
    </row>
    <row r="118" spans="1:66" s="57" customFormat="1" ht="24" x14ac:dyDescent="0.2">
      <c r="A118" s="56" t="str">
        <f t="shared" si="60"/>
        <v>4.6.4</v>
      </c>
      <c r="B118" s="100" t="s">
        <v>236</v>
      </c>
      <c r="D118" s="99"/>
      <c r="E118" s="75">
        <v>44511</v>
      </c>
      <c r="F118" s="76">
        <f t="shared" si="61"/>
        <v>44511</v>
      </c>
      <c r="G118" s="58">
        <v>1</v>
      </c>
      <c r="H118" s="59">
        <v>0</v>
      </c>
      <c r="I118" s="60">
        <f t="shared" si="62"/>
        <v>1</v>
      </c>
      <c r="J118" s="73"/>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c r="AH118" s="79"/>
      <c r="AI118" s="79"/>
      <c r="AJ118" s="79"/>
      <c r="AK118" s="79"/>
      <c r="AL118" s="79"/>
      <c r="AM118" s="79"/>
      <c r="AN118" s="79"/>
      <c r="AO118" s="79"/>
      <c r="AP118" s="79"/>
      <c r="AQ118" s="79"/>
      <c r="AR118" s="79"/>
      <c r="AS118" s="79"/>
      <c r="AT118" s="79"/>
      <c r="AU118" s="79"/>
      <c r="AV118" s="79"/>
      <c r="AW118" s="79"/>
      <c r="AX118" s="79"/>
      <c r="AY118" s="79"/>
      <c r="AZ118" s="79"/>
      <c r="BA118" s="79"/>
      <c r="BB118" s="79"/>
      <c r="BC118" s="79"/>
      <c r="BD118" s="79"/>
      <c r="BE118" s="79"/>
      <c r="BF118" s="79"/>
      <c r="BG118" s="79"/>
      <c r="BH118" s="79"/>
      <c r="BI118" s="79"/>
      <c r="BJ118" s="79"/>
      <c r="BK118" s="79"/>
      <c r="BL118" s="79"/>
      <c r="BM118" s="79"/>
      <c r="BN118" s="79"/>
    </row>
    <row r="119" spans="1:66" s="57" customFormat="1" ht="24" x14ac:dyDescent="0.2">
      <c r="A119" s="56" t="str">
        <f t="shared" si="60"/>
        <v>4.6.5</v>
      </c>
      <c r="B119" s="100" t="s">
        <v>237</v>
      </c>
      <c r="D119" s="99"/>
      <c r="E119" s="75">
        <v>44512</v>
      </c>
      <c r="F119" s="76">
        <f t="shared" si="61"/>
        <v>44512</v>
      </c>
      <c r="G119" s="58">
        <v>1</v>
      </c>
      <c r="H119" s="59">
        <v>0</v>
      </c>
      <c r="I119" s="60">
        <f t="shared" si="62"/>
        <v>1</v>
      </c>
      <c r="J119" s="73"/>
      <c r="K119" s="79"/>
      <c r="L119" s="79"/>
      <c r="M119" s="79"/>
      <c r="N119" s="79"/>
      <c r="O119" s="79"/>
      <c r="P119" s="79"/>
      <c r="Q119" s="79"/>
      <c r="R119" s="79"/>
      <c r="S119" s="79"/>
      <c r="T119" s="79"/>
      <c r="U119" s="79"/>
      <c r="V119" s="79"/>
      <c r="W119" s="79"/>
      <c r="X119" s="79"/>
      <c r="Y119" s="79"/>
      <c r="Z119" s="79"/>
      <c r="AA119" s="79"/>
      <c r="AB119" s="79"/>
      <c r="AC119" s="79"/>
      <c r="AD119" s="79"/>
      <c r="AE119" s="79"/>
      <c r="AF119" s="79"/>
      <c r="AG119" s="79"/>
      <c r="AH119" s="79"/>
      <c r="AI119" s="79"/>
      <c r="AJ119" s="79"/>
      <c r="AK119" s="79"/>
      <c r="AL119" s="79"/>
      <c r="AM119" s="79"/>
      <c r="AN119" s="79"/>
      <c r="AO119" s="79"/>
      <c r="AP119" s="79"/>
      <c r="AQ119" s="79"/>
      <c r="AR119" s="79"/>
      <c r="AS119" s="79"/>
      <c r="AT119" s="79"/>
      <c r="AU119" s="79"/>
      <c r="AV119" s="79"/>
      <c r="AW119" s="79"/>
      <c r="AX119" s="79"/>
      <c r="AY119" s="79"/>
      <c r="AZ119" s="79"/>
      <c r="BA119" s="79"/>
      <c r="BB119" s="79"/>
      <c r="BC119" s="79"/>
      <c r="BD119" s="79"/>
      <c r="BE119" s="79"/>
      <c r="BF119" s="79"/>
      <c r="BG119" s="79"/>
      <c r="BH119" s="79"/>
      <c r="BI119" s="79"/>
      <c r="BJ119" s="79"/>
      <c r="BK119" s="79"/>
      <c r="BL119" s="79"/>
      <c r="BM119" s="79"/>
      <c r="BN119" s="79"/>
    </row>
    <row r="120" spans="1:66" s="57" customFormat="1" ht="24" x14ac:dyDescent="0.2">
      <c r="A120" s="56" t="str">
        <f t="shared" si="60"/>
        <v>4.6.6</v>
      </c>
      <c r="B120" s="100" t="s">
        <v>238</v>
      </c>
      <c r="D120" s="99"/>
      <c r="E120" s="75">
        <v>44512</v>
      </c>
      <c r="F120" s="76">
        <f t="shared" si="61"/>
        <v>44512</v>
      </c>
      <c r="G120" s="58">
        <v>1</v>
      </c>
      <c r="H120" s="59">
        <v>0</v>
      </c>
      <c r="I120" s="60">
        <f t="shared" si="62"/>
        <v>1</v>
      </c>
      <c r="J120" s="73"/>
      <c r="K120" s="79"/>
      <c r="L120" s="79"/>
      <c r="M120" s="79"/>
      <c r="N120" s="79"/>
      <c r="O120" s="79"/>
      <c r="P120" s="79"/>
      <c r="Q120" s="79"/>
      <c r="R120" s="79"/>
      <c r="S120" s="79"/>
      <c r="T120" s="79"/>
      <c r="U120" s="79"/>
      <c r="V120" s="79"/>
      <c r="W120" s="79"/>
      <c r="X120" s="79"/>
      <c r="Y120" s="79"/>
      <c r="Z120" s="79"/>
      <c r="AA120" s="79"/>
      <c r="AB120" s="79"/>
      <c r="AC120" s="79"/>
      <c r="AD120" s="79"/>
      <c r="AE120" s="79"/>
      <c r="AF120" s="79"/>
      <c r="AG120" s="79"/>
      <c r="AH120" s="79"/>
      <c r="AI120" s="79"/>
      <c r="AJ120" s="79"/>
      <c r="AK120" s="79"/>
      <c r="AL120" s="79"/>
      <c r="AM120" s="79"/>
      <c r="AN120" s="79"/>
      <c r="AO120" s="79"/>
      <c r="AP120" s="79"/>
      <c r="AQ120" s="79"/>
      <c r="AR120" s="79"/>
      <c r="AS120" s="79"/>
      <c r="AT120" s="79"/>
      <c r="AU120" s="79"/>
      <c r="AV120" s="79"/>
      <c r="AW120" s="79"/>
      <c r="AX120" s="79"/>
      <c r="AY120" s="79"/>
      <c r="AZ120" s="79"/>
      <c r="BA120" s="79"/>
      <c r="BB120" s="79"/>
      <c r="BC120" s="79"/>
      <c r="BD120" s="79"/>
      <c r="BE120" s="79"/>
      <c r="BF120" s="79"/>
      <c r="BG120" s="79"/>
      <c r="BH120" s="79"/>
      <c r="BI120" s="79"/>
      <c r="BJ120" s="79"/>
      <c r="BK120" s="79"/>
      <c r="BL120" s="79"/>
      <c r="BM120" s="79"/>
      <c r="BN120" s="79"/>
    </row>
    <row r="121" spans="1:66" s="51" customFormat="1" ht="18" x14ac:dyDescent="0.2">
      <c r="A121" s="49" t="str">
        <f>IF(ISERROR(VALUE(SUBSTITUTE(prevWBS,".",""))),"1",IF(ISERROR(FIND("`",SUBSTITUTE(prevWBS,".","`",1))),TEXT(VALUE(prevWBS)+1,"#"),TEXT(VALUE(LEFT(prevWBS,FIND("`",SUBSTITUTE(prevWBS,".","`",1))-1))+1,"#")))</f>
        <v>5</v>
      </c>
      <c r="B121" s="50" t="s">
        <v>170</v>
      </c>
      <c r="D121" s="52"/>
      <c r="E121" s="77"/>
      <c r="F121" s="77" t="str">
        <f t="shared" ref="F121:F122" si="63">IF(ISBLANK(E121)," - ",IF(G121=0,E121,E121+G121-1))</f>
        <v xml:space="preserve"> - </v>
      </c>
      <c r="G121" s="53"/>
      <c r="H121" s="54"/>
      <c r="I121" s="55" t="str">
        <f t="shared" ref="I121:I122" si="64">IF(OR(F121=0,E121=0)," - ",NETWORKDAYS(E121,F121))</f>
        <v xml:space="preserve"> - </v>
      </c>
      <c r="J121" s="74"/>
      <c r="K121" s="81"/>
      <c r="L121" s="81"/>
      <c r="M121" s="81"/>
      <c r="N121" s="81"/>
      <c r="O121" s="81"/>
      <c r="P121" s="81"/>
      <c r="Q121" s="81"/>
      <c r="R121" s="81"/>
      <c r="S121" s="81"/>
      <c r="T121" s="81"/>
      <c r="U121" s="81"/>
      <c r="V121" s="81"/>
      <c r="W121" s="81"/>
      <c r="X121" s="81"/>
      <c r="Y121" s="81"/>
      <c r="Z121" s="81"/>
      <c r="AA121" s="81"/>
      <c r="AB121" s="81"/>
      <c r="AC121" s="81"/>
      <c r="AD121" s="81"/>
      <c r="AE121" s="81"/>
      <c r="AF121" s="81"/>
      <c r="AG121" s="81"/>
      <c r="AH121" s="81"/>
      <c r="AI121" s="81"/>
      <c r="AJ121" s="81"/>
      <c r="AK121" s="81"/>
      <c r="AL121" s="81"/>
      <c r="AM121" s="81"/>
      <c r="AN121" s="81"/>
      <c r="AO121" s="81"/>
      <c r="AP121" s="81"/>
      <c r="AQ121" s="81"/>
      <c r="AR121" s="81"/>
      <c r="AS121" s="81"/>
      <c r="AT121" s="81"/>
      <c r="AU121" s="81"/>
      <c r="AV121" s="81"/>
      <c r="AW121" s="81"/>
      <c r="AX121" s="81"/>
      <c r="AY121" s="81"/>
      <c r="AZ121" s="81"/>
      <c r="BA121" s="81"/>
      <c r="BB121" s="81"/>
      <c r="BC121" s="81"/>
      <c r="BD121" s="81"/>
      <c r="BE121" s="81"/>
      <c r="BF121" s="81"/>
      <c r="BG121" s="81"/>
      <c r="BH121" s="81"/>
      <c r="BI121" s="81"/>
      <c r="BJ121" s="81"/>
      <c r="BK121" s="81"/>
      <c r="BL121" s="81"/>
      <c r="BM121" s="81"/>
      <c r="BN121" s="81"/>
    </row>
    <row r="122" spans="1:66" s="57" customFormat="1" ht="18" x14ac:dyDescent="0.2">
      <c r="A12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122" s="98" t="s">
        <v>239</v>
      </c>
      <c r="D122" s="99"/>
      <c r="E122" s="75">
        <v>44513</v>
      </c>
      <c r="F122" s="76">
        <f t="shared" si="63"/>
        <v>44513</v>
      </c>
      <c r="G122" s="58">
        <v>1</v>
      </c>
      <c r="H122" s="59">
        <v>0</v>
      </c>
      <c r="I122" s="60">
        <f t="shared" si="64"/>
        <v>0</v>
      </c>
      <c r="J122" s="73"/>
      <c r="K122" s="79"/>
      <c r="L122" s="79"/>
      <c r="M122" s="79"/>
      <c r="N122" s="79"/>
      <c r="O122" s="79"/>
      <c r="P122" s="79"/>
      <c r="Q122" s="79"/>
      <c r="R122" s="79"/>
      <c r="S122" s="79"/>
      <c r="T122" s="79"/>
      <c r="U122" s="79"/>
      <c r="V122" s="79"/>
      <c r="W122" s="79"/>
      <c r="X122" s="79"/>
      <c r="Y122" s="79"/>
      <c r="Z122" s="79"/>
      <c r="AA122" s="79"/>
      <c r="AB122" s="79"/>
      <c r="AC122" s="79"/>
      <c r="AD122" s="79"/>
      <c r="AE122" s="79"/>
      <c r="AF122" s="79"/>
      <c r="AG122" s="79"/>
      <c r="AH122" s="79"/>
      <c r="AI122" s="79"/>
      <c r="AJ122" s="79"/>
      <c r="AK122" s="79"/>
      <c r="AL122" s="79"/>
      <c r="AM122" s="79"/>
      <c r="AN122" s="79"/>
      <c r="AO122" s="79"/>
      <c r="AP122" s="79"/>
      <c r="AQ122" s="79"/>
      <c r="AR122" s="79"/>
      <c r="AS122" s="79"/>
      <c r="AT122" s="79"/>
      <c r="AU122" s="79"/>
      <c r="AV122" s="79"/>
      <c r="AW122" s="79"/>
      <c r="AX122" s="79"/>
      <c r="AY122" s="79"/>
      <c r="AZ122" s="79"/>
      <c r="BA122" s="79"/>
      <c r="BB122" s="79"/>
      <c r="BC122" s="79"/>
      <c r="BD122" s="79"/>
      <c r="BE122" s="79"/>
      <c r="BF122" s="79"/>
      <c r="BG122" s="79"/>
      <c r="BH122" s="79"/>
      <c r="BI122" s="79"/>
      <c r="BJ122" s="79"/>
      <c r="BK122" s="79"/>
      <c r="BL122" s="79"/>
      <c r="BM122" s="79"/>
      <c r="BN122" s="79"/>
    </row>
    <row r="123" spans="1:66" s="51" customFormat="1" ht="18" x14ac:dyDescent="0.2">
      <c r="A123" s="49" t="str">
        <f>IF(ISERROR(VALUE(SUBSTITUTE(prevWBS,".",""))),"1",IF(ISERROR(FIND("`",SUBSTITUTE(prevWBS,".","`",1))),TEXT(VALUE(prevWBS)+1,"#"),TEXT(VALUE(LEFT(prevWBS,FIND("`",SUBSTITUTE(prevWBS,".","`",1))-1))+1,"#")))</f>
        <v>6</v>
      </c>
      <c r="B123" s="50" t="s">
        <v>135</v>
      </c>
      <c r="D123" s="52"/>
      <c r="E123" s="77"/>
      <c r="F123" s="77" t="str">
        <f t="shared" ref="F123:F126" si="65">IF(ISBLANK(E123)," - ",IF(G123=0,E123,E123+G123-1))</f>
        <v xml:space="preserve"> - </v>
      </c>
      <c r="G123" s="53"/>
      <c r="H123" s="54"/>
      <c r="I123" s="55" t="str">
        <f t="shared" ref="I123:I126" si="66">IF(OR(F123=0,E123=0)," - ",NETWORKDAYS(E123,F123))</f>
        <v xml:space="preserve"> - </v>
      </c>
      <c r="J123" s="74"/>
      <c r="K123" s="81"/>
      <c r="L123" s="81"/>
      <c r="M123" s="81"/>
      <c r="N123" s="81"/>
      <c r="O123" s="81"/>
      <c r="P123" s="81"/>
      <c r="Q123" s="81"/>
      <c r="R123" s="81"/>
      <c r="S123" s="81"/>
      <c r="T123" s="81"/>
      <c r="U123" s="81"/>
      <c r="V123" s="81"/>
      <c r="W123" s="81"/>
      <c r="X123" s="81"/>
      <c r="Y123" s="81"/>
      <c r="Z123" s="81"/>
      <c r="AA123" s="81"/>
      <c r="AB123" s="81"/>
      <c r="AC123" s="81"/>
      <c r="AD123" s="81"/>
      <c r="AE123" s="81"/>
      <c r="AF123" s="81"/>
      <c r="AG123" s="81"/>
      <c r="AH123" s="81"/>
      <c r="AI123" s="81"/>
      <c r="AJ123" s="81"/>
      <c r="AK123" s="81"/>
      <c r="AL123" s="81"/>
      <c r="AM123" s="81"/>
      <c r="AN123" s="81"/>
      <c r="AO123" s="81"/>
      <c r="AP123" s="81"/>
      <c r="AQ123" s="81"/>
      <c r="AR123" s="81"/>
      <c r="AS123" s="81"/>
      <c r="AT123" s="81"/>
      <c r="AU123" s="81"/>
      <c r="AV123" s="81"/>
      <c r="AW123" s="81"/>
      <c r="AX123" s="81"/>
      <c r="AY123" s="81"/>
      <c r="AZ123" s="81"/>
      <c r="BA123" s="81"/>
      <c r="BB123" s="81"/>
      <c r="BC123" s="81"/>
      <c r="BD123" s="81"/>
      <c r="BE123" s="81"/>
      <c r="BF123" s="81"/>
      <c r="BG123" s="81"/>
      <c r="BH123" s="81"/>
      <c r="BI123" s="81"/>
      <c r="BJ123" s="81"/>
      <c r="BK123" s="81"/>
      <c r="BL123" s="81"/>
      <c r="BM123" s="81"/>
      <c r="BN123" s="81"/>
    </row>
    <row r="124" spans="1:66" s="57" customFormat="1" ht="18" x14ac:dyDescent="0.2">
      <c r="A12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124" s="98" t="s">
        <v>240</v>
      </c>
      <c r="D124" s="99"/>
      <c r="E124" s="75">
        <v>44514</v>
      </c>
      <c r="F124" s="76">
        <f t="shared" si="65"/>
        <v>44514</v>
      </c>
      <c r="G124" s="58">
        <v>1</v>
      </c>
      <c r="H124" s="59">
        <v>0</v>
      </c>
      <c r="I124" s="60">
        <f t="shared" si="66"/>
        <v>0</v>
      </c>
      <c r="J124" s="73"/>
      <c r="K124" s="79"/>
      <c r="L124" s="79"/>
      <c r="M124" s="79"/>
      <c r="N124" s="79"/>
      <c r="O124" s="79"/>
      <c r="P124" s="79"/>
      <c r="Q124" s="79"/>
      <c r="R124" s="79"/>
      <c r="S124" s="79"/>
      <c r="T124" s="79"/>
      <c r="U124" s="79"/>
      <c r="V124" s="79"/>
      <c r="W124" s="79"/>
      <c r="X124" s="79"/>
      <c r="Y124" s="79"/>
      <c r="Z124" s="79"/>
      <c r="AA124" s="79"/>
      <c r="AB124" s="79"/>
      <c r="AC124" s="79"/>
      <c r="AD124" s="79"/>
      <c r="AE124" s="79"/>
      <c r="AF124" s="79"/>
      <c r="AG124" s="79"/>
      <c r="AH124" s="79"/>
      <c r="AI124" s="79"/>
      <c r="AJ124" s="79"/>
      <c r="AK124" s="79"/>
      <c r="AL124" s="79"/>
      <c r="AM124" s="79"/>
      <c r="AN124" s="79"/>
      <c r="AO124" s="79"/>
      <c r="AP124" s="79"/>
      <c r="AQ124" s="79"/>
      <c r="AR124" s="79"/>
      <c r="AS124" s="79"/>
      <c r="AT124" s="79"/>
      <c r="AU124" s="79"/>
      <c r="AV124" s="79"/>
      <c r="AW124" s="79"/>
      <c r="AX124" s="79"/>
      <c r="AY124" s="79"/>
      <c r="AZ124" s="79"/>
      <c r="BA124" s="79"/>
      <c r="BB124" s="79"/>
      <c r="BC124" s="79"/>
      <c r="BD124" s="79"/>
      <c r="BE124" s="79"/>
      <c r="BF124" s="79"/>
      <c r="BG124" s="79"/>
      <c r="BH124" s="79"/>
      <c r="BI124" s="79"/>
      <c r="BJ124" s="79"/>
      <c r="BK124" s="79"/>
      <c r="BL124" s="79"/>
      <c r="BM124" s="79"/>
      <c r="BN124" s="79"/>
    </row>
    <row r="125" spans="1:66" s="57" customFormat="1" ht="18" x14ac:dyDescent="0.2">
      <c r="A12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125" s="98" t="s">
        <v>241</v>
      </c>
      <c r="D125" s="99"/>
      <c r="E125" s="75">
        <v>44514</v>
      </c>
      <c r="F125" s="76">
        <f t="shared" si="65"/>
        <v>44514</v>
      </c>
      <c r="G125" s="58">
        <v>1</v>
      </c>
      <c r="H125" s="59">
        <v>0</v>
      </c>
      <c r="I125" s="60">
        <f t="shared" si="66"/>
        <v>0</v>
      </c>
      <c r="J125" s="73"/>
      <c r="K125" s="79"/>
      <c r="L125" s="79"/>
      <c r="M125" s="79"/>
      <c r="N125" s="79"/>
      <c r="O125" s="79"/>
      <c r="P125" s="79"/>
      <c r="Q125" s="79"/>
      <c r="R125" s="79"/>
      <c r="S125" s="79"/>
      <c r="T125" s="79"/>
      <c r="U125" s="79"/>
      <c r="V125" s="79"/>
      <c r="W125" s="79"/>
      <c r="X125" s="79"/>
      <c r="Y125" s="79"/>
      <c r="Z125" s="79"/>
      <c r="AA125" s="79"/>
      <c r="AB125" s="79"/>
      <c r="AC125" s="79"/>
      <c r="AD125" s="79"/>
      <c r="AE125" s="79"/>
      <c r="AF125" s="79"/>
      <c r="AG125" s="79"/>
      <c r="AH125" s="79"/>
      <c r="AI125" s="79"/>
      <c r="AJ125" s="79"/>
      <c r="AK125" s="79"/>
      <c r="AL125" s="79"/>
      <c r="AM125" s="79"/>
      <c r="AN125" s="79"/>
      <c r="AO125" s="79"/>
      <c r="AP125" s="79"/>
      <c r="AQ125" s="79"/>
      <c r="AR125" s="79"/>
      <c r="AS125" s="79"/>
      <c r="AT125" s="79"/>
      <c r="AU125" s="79"/>
      <c r="AV125" s="79"/>
      <c r="AW125" s="79"/>
      <c r="AX125" s="79"/>
      <c r="AY125" s="79"/>
      <c r="AZ125" s="79"/>
      <c r="BA125" s="79"/>
      <c r="BB125" s="79"/>
      <c r="BC125" s="79"/>
      <c r="BD125" s="79"/>
      <c r="BE125" s="79"/>
      <c r="BF125" s="79"/>
      <c r="BG125" s="79"/>
      <c r="BH125" s="79"/>
      <c r="BI125" s="79"/>
      <c r="BJ125" s="79"/>
      <c r="BK125" s="79"/>
      <c r="BL125" s="79"/>
      <c r="BM125" s="79"/>
      <c r="BN125" s="79"/>
    </row>
    <row r="126" spans="1:66" s="57" customFormat="1" ht="18" x14ac:dyDescent="0.2">
      <c r="A12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126" s="98" t="s">
        <v>242</v>
      </c>
      <c r="D126" s="99"/>
      <c r="E126" s="75">
        <v>44514</v>
      </c>
      <c r="F126" s="76">
        <f t="shared" si="65"/>
        <v>44514</v>
      </c>
      <c r="G126" s="58">
        <v>1</v>
      </c>
      <c r="H126" s="59">
        <v>0</v>
      </c>
      <c r="I126" s="60">
        <f t="shared" si="66"/>
        <v>0</v>
      </c>
      <c r="J126" s="73"/>
      <c r="K126" s="79"/>
      <c r="L126" s="79"/>
      <c r="M126" s="79"/>
      <c r="N126" s="79"/>
      <c r="O126" s="79"/>
      <c r="P126" s="79"/>
      <c r="Q126" s="79"/>
      <c r="R126" s="79"/>
      <c r="S126" s="79"/>
      <c r="T126" s="79"/>
      <c r="U126" s="79"/>
      <c r="V126" s="79"/>
      <c r="W126" s="79"/>
      <c r="X126" s="79"/>
      <c r="Y126" s="79"/>
      <c r="Z126" s="79"/>
      <c r="AA126" s="79"/>
      <c r="AB126" s="79"/>
      <c r="AC126" s="79"/>
      <c r="AD126" s="79"/>
      <c r="AE126" s="79"/>
      <c r="AF126" s="79"/>
      <c r="AG126" s="79"/>
      <c r="AH126" s="79"/>
      <c r="AI126" s="79"/>
      <c r="AJ126" s="79"/>
      <c r="AK126" s="79"/>
      <c r="AL126" s="79"/>
      <c r="AM126" s="79"/>
      <c r="AN126" s="79"/>
      <c r="AO126" s="79"/>
      <c r="AP126" s="79"/>
      <c r="AQ126" s="79"/>
      <c r="AR126" s="79"/>
      <c r="AS126" s="79"/>
      <c r="AT126" s="79"/>
      <c r="AU126" s="79"/>
      <c r="AV126" s="79"/>
      <c r="AW126" s="79"/>
      <c r="AX126" s="79"/>
      <c r="AY126" s="79"/>
      <c r="AZ126" s="79"/>
      <c r="BA126" s="79"/>
      <c r="BB126" s="79"/>
      <c r="BC126" s="79"/>
      <c r="BD126" s="79"/>
      <c r="BE126" s="79"/>
      <c r="BF126" s="79"/>
      <c r="BG126" s="79"/>
      <c r="BH126" s="79"/>
      <c r="BI126" s="79"/>
      <c r="BJ126" s="79"/>
      <c r="BK126" s="79"/>
      <c r="BL126" s="79"/>
      <c r="BM126" s="79"/>
      <c r="BN126" s="79"/>
    </row>
    <row r="127" spans="1:66" s="51" customFormat="1" ht="18" x14ac:dyDescent="0.2">
      <c r="A127" s="49" t="str">
        <f>IF(ISERROR(VALUE(SUBSTITUTE(prevWBS,".",""))),"1",IF(ISERROR(FIND("`",SUBSTITUTE(prevWBS,".","`",1))),TEXT(VALUE(prevWBS)+1,"#"),TEXT(VALUE(LEFT(prevWBS,FIND("`",SUBSTITUTE(prevWBS,".","`",1))-1))+1,"#")))</f>
        <v>7</v>
      </c>
      <c r="B127" s="50" t="s">
        <v>136</v>
      </c>
      <c r="D127" s="52"/>
      <c r="E127" s="77"/>
      <c r="F127" s="77" t="str">
        <f t="shared" ref="F127:F128" si="67">IF(ISBLANK(E127)," - ",IF(G127=0,E127,E127+G127-1))</f>
        <v xml:space="preserve"> - </v>
      </c>
      <c r="G127" s="53"/>
      <c r="H127" s="54"/>
      <c r="I127" s="55" t="str">
        <f t="shared" ref="I127:I128" si="68">IF(OR(F127=0,E127=0)," - ",NETWORKDAYS(E127,F127))</f>
        <v xml:space="preserve"> - </v>
      </c>
      <c r="J127" s="74"/>
      <c r="K127" s="81"/>
      <c r="L127" s="81"/>
      <c r="M127" s="81"/>
      <c r="N127" s="81"/>
      <c r="O127" s="81"/>
      <c r="P127" s="81"/>
      <c r="Q127" s="81"/>
      <c r="R127" s="81"/>
      <c r="S127" s="81"/>
      <c r="T127" s="81"/>
      <c r="U127" s="81"/>
      <c r="V127" s="81"/>
      <c r="W127" s="81"/>
      <c r="X127" s="81"/>
      <c r="Y127" s="81"/>
      <c r="Z127" s="81"/>
      <c r="AA127" s="81"/>
      <c r="AB127" s="81"/>
      <c r="AC127" s="81"/>
      <c r="AD127" s="81"/>
      <c r="AE127" s="81"/>
      <c r="AF127" s="81"/>
      <c r="AG127" s="81"/>
      <c r="AH127" s="81"/>
      <c r="AI127" s="81"/>
      <c r="AJ127" s="81"/>
      <c r="AK127" s="81"/>
      <c r="AL127" s="81"/>
      <c r="AM127" s="81"/>
      <c r="AN127" s="81"/>
      <c r="AO127" s="81"/>
      <c r="AP127" s="81"/>
      <c r="AQ127" s="81"/>
      <c r="AR127" s="81"/>
      <c r="AS127" s="81"/>
      <c r="AT127" s="81"/>
      <c r="AU127" s="81"/>
      <c r="AV127" s="81"/>
      <c r="AW127" s="81"/>
      <c r="AX127" s="81"/>
      <c r="AY127" s="81"/>
      <c r="AZ127" s="81"/>
      <c r="BA127" s="81"/>
      <c r="BB127" s="81"/>
      <c r="BC127" s="81"/>
      <c r="BD127" s="81"/>
      <c r="BE127" s="81"/>
      <c r="BF127" s="81"/>
      <c r="BG127" s="81"/>
      <c r="BH127" s="81"/>
      <c r="BI127" s="81"/>
      <c r="BJ127" s="81"/>
      <c r="BK127" s="81"/>
      <c r="BL127" s="81"/>
      <c r="BM127" s="81"/>
      <c r="BN127" s="81"/>
    </row>
    <row r="128" spans="1:66" s="57" customFormat="1" ht="24" x14ac:dyDescent="0.2">
      <c r="A12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128" s="98" t="s">
        <v>245</v>
      </c>
      <c r="D128" s="99"/>
      <c r="E128" s="75">
        <v>44515</v>
      </c>
      <c r="F128" s="76">
        <f t="shared" si="67"/>
        <v>44515</v>
      </c>
      <c r="G128" s="58">
        <v>1</v>
      </c>
      <c r="H128" s="59">
        <v>0</v>
      </c>
      <c r="I128" s="60">
        <f t="shared" si="68"/>
        <v>1</v>
      </c>
      <c r="J128" s="73"/>
      <c r="K128" s="79"/>
      <c r="L128" s="79"/>
      <c r="M128" s="79"/>
      <c r="N128" s="79"/>
      <c r="O128" s="79"/>
      <c r="P128" s="79"/>
      <c r="Q128" s="79"/>
      <c r="R128" s="79"/>
      <c r="S128" s="79"/>
      <c r="T128" s="79"/>
      <c r="U128" s="79"/>
      <c r="V128" s="79"/>
      <c r="W128" s="79"/>
      <c r="X128" s="79"/>
      <c r="Y128" s="79"/>
      <c r="Z128" s="79"/>
      <c r="AA128" s="79"/>
      <c r="AB128" s="79"/>
      <c r="AC128" s="79"/>
      <c r="AD128" s="79"/>
      <c r="AE128" s="79"/>
      <c r="AF128" s="79"/>
      <c r="AG128" s="79"/>
      <c r="AH128" s="79"/>
      <c r="AI128" s="79"/>
      <c r="AJ128" s="79"/>
      <c r="AK128" s="79"/>
      <c r="AL128" s="79"/>
      <c r="AM128" s="79"/>
      <c r="AN128" s="79"/>
      <c r="AO128" s="79"/>
      <c r="AP128" s="79"/>
      <c r="AQ128" s="79"/>
      <c r="AR128" s="79"/>
      <c r="AS128" s="79"/>
      <c r="AT128" s="79"/>
      <c r="AU128" s="79"/>
      <c r="AV128" s="79"/>
      <c r="AW128" s="79"/>
      <c r="AX128" s="79"/>
      <c r="AY128" s="79"/>
      <c r="AZ128" s="79"/>
      <c r="BA128" s="79"/>
      <c r="BB128" s="79"/>
      <c r="BC128" s="79"/>
      <c r="BD128" s="79"/>
      <c r="BE128" s="79"/>
      <c r="BF128" s="79"/>
      <c r="BG128" s="79"/>
      <c r="BH128" s="79"/>
      <c r="BI128" s="79"/>
      <c r="BJ128" s="79"/>
      <c r="BK128" s="79"/>
      <c r="BL128" s="79"/>
      <c r="BM128" s="79"/>
      <c r="BN128" s="79"/>
    </row>
    <row r="129" spans="1:66" s="51" customFormat="1" ht="18" x14ac:dyDescent="0.2">
      <c r="A129" s="49" t="str">
        <f>IF(ISERROR(VALUE(SUBSTITUTE(prevWBS,".",""))),"1",IF(ISERROR(FIND("`",SUBSTITUTE(prevWBS,".","`",1))),TEXT(VALUE(prevWBS)+1,"#"),TEXT(VALUE(LEFT(prevWBS,FIND("`",SUBSTITUTE(prevWBS,".","`",1))-1))+1,"#")))</f>
        <v>8</v>
      </c>
      <c r="B129" s="50" t="s">
        <v>137</v>
      </c>
      <c r="D129" s="52"/>
      <c r="E129" s="77"/>
      <c r="F129" s="77" t="str">
        <f t="shared" ref="F129:F130" si="69">IF(ISBLANK(E129)," - ",IF(G129=0,E129,E129+G129-1))</f>
        <v xml:space="preserve"> - </v>
      </c>
      <c r="G129" s="53"/>
      <c r="H129" s="54"/>
      <c r="I129" s="55" t="str">
        <f t="shared" ref="I129:I130" si="70">IF(OR(F129=0,E129=0)," - ",NETWORKDAYS(E129,F129))</f>
        <v xml:space="preserve"> - </v>
      </c>
      <c r="J129" s="74"/>
      <c r="K129" s="81"/>
      <c r="L129" s="81"/>
      <c r="M129" s="81"/>
      <c r="N129" s="81"/>
      <c r="O129" s="81"/>
      <c r="P129" s="81"/>
      <c r="Q129" s="81"/>
      <c r="R129" s="81"/>
      <c r="S129" s="81"/>
      <c r="T129" s="81"/>
      <c r="U129" s="81"/>
      <c r="V129" s="81"/>
      <c r="W129" s="81"/>
      <c r="X129" s="81"/>
      <c r="Y129" s="81"/>
      <c r="Z129" s="81"/>
      <c r="AA129" s="81"/>
      <c r="AB129" s="81"/>
      <c r="AC129" s="81"/>
      <c r="AD129" s="81"/>
      <c r="AE129" s="81"/>
      <c r="AF129" s="81"/>
      <c r="AG129" s="81"/>
      <c r="AH129" s="81"/>
      <c r="AI129" s="81"/>
      <c r="AJ129" s="81"/>
      <c r="AK129" s="81"/>
      <c r="AL129" s="81"/>
      <c r="AM129" s="81"/>
      <c r="AN129" s="81"/>
      <c r="AO129" s="81"/>
      <c r="AP129" s="81"/>
      <c r="AQ129" s="81"/>
      <c r="AR129" s="81"/>
      <c r="AS129" s="81"/>
      <c r="AT129" s="81"/>
      <c r="AU129" s="81"/>
      <c r="AV129" s="81"/>
      <c r="AW129" s="81"/>
      <c r="AX129" s="81"/>
      <c r="AY129" s="81"/>
      <c r="AZ129" s="81"/>
      <c r="BA129" s="81"/>
      <c r="BB129" s="81"/>
      <c r="BC129" s="81"/>
      <c r="BD129" s="81"/>
      <c r="BE129" s="81"/>
      <c r="BF129" s="81"/>
      <c r="BG129" s="81"/>
      <c r="BH129" s="81"/>
      <c r="BI129" s="81"/>
      <c r="BJ129" s="81"/>
      <c r="BK129" s="81"/>
      <c r="BL129" s="81"/>
      <c r="BM129" s="81"/>
      <c r="BN129" s="81"/>
    </row>
    <row r="130" spans="1:66" s="57" customFormat="1" ht="18" x14ac:dyDescent="0.2">
      <c r="A13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130" s="98" t="s">
        <v>243</v>
      </c>
      <c r="D130" s="99"/>
      <c r="E130" s="75">
        <v>44516</v>
      </c>
      <c r="F130" s="76">
        <f t="shared" si="69"/>
        <v>44516</v>
      </c>
      <c r="G130" s="58">
        <v>1</v>
      </c>
      <c r="H130" s="59">
        <v>0</v>
      </c>
      <c r="I130" s="60">
        <f t="shared" si="70"/>
        <v>1</v>
      </c>
      <c r="J130" s="73"/>
      <c r="K130" s="79"/>
      <c r="L130" s="79"/>
      <c r="M130" s="79"/>
      <c r="N130" s="79"/>
      <c r="O130" s="79"/>
      <c r="P130" s="79"/>
      <c r="Q130" s="79"/>
      <c r="R130" s="79"/>
      <c r="S130" s="79"/>
      <c r="T130" s="79"/>
      <c r="U130" s="79"/>
      <c r="V130" s="79"/>
      <c r="W130" s="79"/>
      <c r="X130" s="79"/>
      <c r="Y130" s="79"/>
      <c r="Z130" s="79"/>
      <c r="AA130" s="79"/>
      <c r="AB130" s="79"/>
      <c r="AC130" s="79"/>
      <c r="AD130" s="79"/>
      <c r="AE130" s="79"/>
      <c r="AF130" s="79"/>
      <c r="AG130" s="79"/>
      <c r="AH130" s="79"/>
      <c r="AI130" s="79"/>
      <c r="AJ130" s="79"/>
      <c r="AK130" s="79"/>
      <c r="AL130" s="79"/>
      <c r="AM130" s="79"/>
      <c r="AN130" s="79"/>
      <c r="AO130" s="79"/>
      <c r="AP130" s="79"/>
      <c r="AQ130" s="79"/>
      <c r="AR130" s="79"/>
      <c r="AS130" s="79"/>
      <c r="AT130" s="79"/>
      <c r="AU130" s="79"/>
      <c r="AV130" s="79"/>
      <c r="AW130" s="79"/>
      <c r="AX130" s="79"/>
      <c r="AY130" s="79"/>
      <c r="AZ130" s="79"/>
      <c r="BA130" s="79"/>
      <c r="BB130" s="79"/>
      <c r="BC130" s="79"/>
      <c r="BD130" s="79"/>
      <c r="BE130" s="79"/>
      <c r="BF130" s="79"/>
      <c r="BG130" s="79"/>
      <c r="BH130" s="79"/>
      <c r="BI130" s="79"/>
      <c r="BJ130" s="79"/>
      <c r="BK130" s="79"/>
      <c r="BL130" s="79"/>
      <c r="BM130" s="79"/>
      <c r="BN130" s="79"/>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37:H39 H8:H21">
    <cfRule type="dataBar" priority="505">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99" priority="548">
      <formula>K$6=TODAY()</formula>
    </cfRule>
  </conditionalFormatting>
  <conditionalFormatting sqref="K8:BN13 K21:BN22 K27:BN27 K31:BN32 K37:BN39 K48:BN48 K82:BN83 K94:BN94 K121:BN127 K129:BN130">
    <cfRule type="expression" dxfId="298" priority="551">
      <formula>AND($E8&lt;=K$6,ROUNDDOWN(($F8-$E8+1)*$H8,0)+$E8-1&gt;=K$6)</formula>
    </cfRule>
    <cfRule type="expression" dxfId="297" priority="552">
      <formula>AND(NOT(ISBLANK($E8)),$E8&lt;=K$6,$F8&gt;=K$6)</formula>
    </cfRule>
  </conditionalFormatting>
  <conditionalFormatting sqref="K6:BN13 K21:BN22 K27:BN27 K37:BN39 K48:BN48 K82:BN82">
    <cfRule type="expression" dxfId="296" priority="511">
      <formula>K$6=TODAY()</formula>
    </cfRule>
  </conditionalFormatting>
  <conditionalFormatting sqref="H20">
    <cfRule type="dataBar" priority="472">
      <dataBar>
        <cfvo type="num" val="0"/>
        <cfvo type="num" val="1"/>
        <color theme="0" tint="-0.34998626667073579"/>
      </dataBar>
      <extLst>
        <ext xmlns:x14="http://schemas.microsoft.com/office/spreadsheetml/2009/9/main" uri="{B025F937-C7B1-47D3-B67F-A62EFF666E3E}">
          <x14:id>{F1DDE1F8-C329-4FA7-A0C6-16D8FA55590D}</x14:id>
        </ext>
      </extLst>
    </cfRule>
  </conditionalFormatting>
  <conditionalFormatting sqref="H19">
    <cfRule type="dataBar" priority="468">
      <dataBar>
        <cfvo type="num" val="0"/>
        <cfvo type="num" val="1"/>
        <color theme="0" tint="-0.34998626667073579"/>
      </dataBar>
      <extLst>
        <ext xmlns:x14="http://schemas.microsoft.com/office/spreadsheetml/2009/9/main" uri="{B025F937-C7B1-47D3-B67F-A62EFF666E3E}">
          <x14:id>{C8C4DD14-35F6-4FCA-B35B-869D4AA76B9A}</x14:id>
        </ext>
      </extLst>
    </cfRule>
  </conditionalFormatting>
  <conditionalFormatting sqref="H94">
    <cfRule type="dataBar" priority="500">
      <dataBar>
        <cfvo type="num" val="0"/>
        <cfvo type="num" val="1"/>
        <color theme="0" tint="-0.34998626667073579"/>
      </dataBar>
      <extLst>
        <ext xmlns:x14="http://schemas.microsoft.com/office/spreadsheetml/2009/9/main" uri="{B025F937-C7B1-47D3-B67F-A62EFF666E3E}">
          <x14:id>{8F2B52E4-038C-4E2D-8E6E-7447BF253933}</x14:id>
        </ext>
      </extLst>
    </cfRule>
  </conditionalFormatting>
  <conditionalFormatting sqref="K94:BN94">
    <cfRule type="expression" dxfId="295" priority="501">
      <formula>K$6=TODAY()</formula>
    </cfRule>
  </conditionalFormatting>
  <conditionalFormatting sqref="H121:H122">
    <cfRule type="dataBar" priority="496">
      <dataBar>
        <cfvo type="num" val="0"/>
        <cfvo type="num" val="1"/>
        <color theme="0" tint="-0.34998626667073579"/>
      </dataBar>
      <extLst>
        <ext xmlns:x14="http://schemas.microsoft.com/office/spreadsheetml/2009/9/main" uri="{B025F937-C7B1-47D3-B67F-A62EFF666E3E}">
          <x14:id>{DEEC3FD9-214F-41F6-A7B1-B4978DD4837F}</x14:id>
        </ext>
      </extLst>
    </cfRule>
  </conditionalFormatting>
  <conditionalFormatting sqref="K121:BN122">
    <cfRule type="expression" dxfId="294" priority="497">
      <formula>K$6=TODAY()</formula>
    </cfRule>
  </conditionalFormatting>
  <conditionalFormatting sqref="H123:H126">
    <cfRule type="dataBar" priority="492">
      <dataBar>
        <cfvo type="num" val="0"/>
        <cfvo type="num" val="1"/>
        <color theme="0" tint="-0.34998626667073579"/>
      </dataBar>
      <extLst>
        <ext xmlns:x14="http://schemas.microsoft.com/office/spreadsheetml/2009/9/main" uri="{B025F937-C7B1-47D3-B67F-A62EFF666E3E}">
          <x14:id>{2EB48314-634F-4647-B6AC-B8EA1A31011F}</x14:id>
        </ext>
      </extLst>
    </cfRule>
  </conditionalFormatting>
  <conditionalFormatting sqref="K123:BN126">
    <cfRule type="expression" dxfId="293" priority="493">
      <formula>K$6=TODAY()</formula>
    </cfRule>
  </conditionalFormatting>
  <conditionalFormatting sqref="H127">
    <cfRule type="dataBar" priority="488">
      <dataBar>
        <cfvo type="num" val="0"/>
        <cfvo type="num" val="1"/>
        <color theme="0" tint="-0.34998626667073579"/>
      </dataBar>
      <extLst>
        <ext xmlns:x14="http://schemas.microsoft.com/office/spreadsheetml/2009/9/main" uri="{B025F937-C7B1-47D3-B67F-A62EFF666E3E}">
          <x14:id>{57E52673-38CA-4FBC-8F14-EFBDF6F257DE}</x14:id>
        </ext>
      </extLst>
    </cfRule>
  </conditionalFormatting>
  <conditionalFormatting sqref="K127:BN127">
    <cfRule type="expression" dxfId="292" priority="489">
      <formula>K$6=TODAY()</formula>
    </cfRule>
  </conditionalFormatting>
  <conditionalFormatting sqref="H18">
    <cfRule type="dataBar" priority="464">
      <dataBar>
        <cfvo type="num" val="0"/>
        <cfvo type="num" val="1"/>
        <color theme="0" tint="-0.34998626667073579"/>
      </dataBar>
      <extLst>
        <ext xmlns:x14="http://schemas.microsoft.com/office/spreadsheetml/2009/9/main" uri="{B025F937-C7B1-47D3-B67F-A62EFF666E3E}">
          <x14:id>{23256D01-A79F-4CBA-AF9C-5A484B7068DE}</x14:id>
        </ext>
      </extLst>
    </cfRule>
  </conditionalFormatting>
  <conditionalFormatting sqref="K20:BN20">
    <cfRule type="expression" dxfId="291" priority="474">
      <formula>AND($E20&lt;=K$6,ROUNDDOWN(($F20-$E20+1)*$H20,0)+$E20-1&gt;=K$6)</formula>
    </cfRule>
    <cfRule type="expression" dxfId="290" priority="475">
      <formula>AND(NOT(ISBLANK($E20)),$E20&lt;=K$6,$F20&gt;=K$6)</formula>
    </cfRule>
  </conditionalFormatting>
  <conditionalFormatting sqref="K20:BN20">
    <cfRule type="expression" dxfId="289" priority="473">
      <formula>K$6=TODAY()</formula>
    </cfRule>
  </conditionalFormatting>
  <conditionalFormatting sqref="H17">
    <cfRule type="dataBar" priority="460">
      <dataBar>
        <cfvo type="num" val="0"/>
        <cfvo type="num" val="1"/>
        <color theme="0" tint="-0.34998626667073579"/>
      </dataBar>
      <extLst>
        <ext xmlns:x14="http://schemas.microsoft.com/office/spreadsheetml/2009/9/main" uri="{B025F937-C7B1-47D3-B67F-A62EFF666E3E}">
          <x14:id>{0A75DE14-E403-44D2-B30A-1AF23204C393}</x14:id>
        </ext>
      </extLst>
    </cfRule>
  </conditionalFormatting>
  <conditionalFormatting sqref="K19:BN19">
    <cfRule type="expression" dxfId="288" priority="470">
      <formula>AND($E19&lt;=K$6,ROUNDDOWN(($F19-$E19+1)*$H19,0)+$E19-1&gt;=K$6)</formula>
    </cfRule>
    <cfRule type="expression" dxfId="287" priority="471">
      <formula>AND(NOT(ISBLANK($E19)),$E19&lt;=K$6,$F19&gt;=K$6)</formula>
    </cfRule>
  </conditionalFormatting>
  <conditionalFormatting sqref="K19:BN19">
    <cfRule type="expression" dxfId="286" priority="469">
      <formula>K$6=TODAY()</formula>
    </cfRule>
  </conditionalFormatting>
  <conditionalFormatting sqref="H16">
    <cfRule type="dataBar" priority="456">
      <dataBar>
        <cfvo type="num" val="0"/>
        <cfvo type="num" val="1"/>
        <color theme="0" tint="-0.34998626667073579"/>
      </dataBar>
      <extLst>
        <ext xmlns:x14="http://schemas.microsoft.com/office/spreadsheetml/2009/9/main" uri="{B025F937-C7B1-47D3-B67F-A62EFF666E3E}">
          <x14:id>{008384FF-EFF7-4A42-BF65-D08B43F3B072}</x14:id>
        </ext>
      </extLst>
    </cfRule>
  </conditionalFormatting>
  <conditionalFormatting sqref="K18:BN18">
    <cfRule type="expression" dxfId="285" priority="466">
      <formula>AND($E18&lt;=K$6,ROUNDDOWN(($F18-$E18+1)*$H18,0)+$E18-1&gt;=K$6)</formula>
    </cfRule>
    <cfRule type="expression" dxfId="284" priority="467">
      <formula>AND(NOT(ISBLANK($E18)),$E18&lt;=K$6,$F18&gt;=K$6)</formula>
    </cfRule>
  </conditionalFormatting>
  <conditionalFormatting sqref="K18:BN18">
    <cfRule type="expression" dxfId="283" priority="465">
      <formula>K$6=TODAY()</formula>
    </cfRule>
  </conditionalFormatting>
  <conditionalFormatting sqref="H15">
    <cfRule type="dataBar" priority="452">
      <dataBar>
        <cfvo type="num" val="0"/>
        <cfvo type="num" val="1"/>
        <color theme="0" tint="-0.34998626667073579"/>
      </dataBar>
      <extLst>
        <ext xmlns:x14="http://schemas.microsoft.com/office/spreadsheetml/2009/9/main" uri="{B025F937-C7B1-47D3-B67F-A62EFF666E3E}">
          <x14:id>{3DD79533-846A-413E-9ACD-A9515ACAE191}</x14:id>
        </ext>
      </extLst>
    </cfRule>
  </conditionalFormatting>
  <conditionalFormatting sqref="K17:BN17">
    <cfRule type="expression" dxfId="282" priority="462">
      <formula>AND($E17&lt;=K$6,ROUNDDOWN(($F17-$E17+1)*$H17,0)+$E17-1&gt;=K$6)</formula>
    </cfRule>
    <cfRule type="expression" dxfId="281" priority="463">
      <formula>AND(NOT(ISBLANK($E17)),$E17&lt;=K$6,$F17&gt;=K$6)</formula>
    </cfRule>
  </conditionalFormatting>
  <conditionalFormatting sqref="K17:BN17">
    <cfRule type="expression" dxfId="280" priority="461">
      <formula>K$6=TODAY()</formula>
    </cfRule>
  </conditionalFormatting>
  <conditionalFormatting sqref="H14">
    <cfRule type="dataBar" priority="448">
      <dataBar>
        <cfvo type="num" val="0"/>
        <cfvo type="num" val="1"/>
        <color theme="0" tint="-0.34998626667073579"/>
      </dataBar>
      <extLst>
        <ext xmlns:x14="http://schemas.microsoft.com/office/spreadsheetml/2009/9/main" uri="{B025F937-C7B1-47D3-B67F-A62EFF666E3E}">
          <x14:id>{4514B8EC-83BE-42C6-9CCA-BDFA28776065}</x14:id>
        </ext>
      </extLst>
    </cfRule>
  </conditionalFormatting>
  <conditionalFormatting sqref="K16:BN16">
    <cfRule type="expression" dxfId="279" priority="458">
      <formula>AND($E16&lt;=K$6,ROUNDDOWN(($F16-$E16+1)*$H16,0)+$E16-1&gt;=K$6)</formula>
    </cfRule>
    <cfRule type="expression" dxfId="278" priority="459">
      <formula>AND(NOT(ISBLANK($E16)),$E16&lt;=K$6,$F16&gt;=K$6)</formula>
    </cfRule>
  </conditionalFormatting>
  <conditionalFormatting sqref="K16:BN16">
    <cfRule type="expression" dxfId="277" priority="457">
      <formula>K$6=TODAY()</formula>
    </cfRule>
  </conditionalFormatting>
  <conditionalFormatting sqref="K15:BN15">
    <cfRule type="expression" dxfId="276" priority="454">
      <formula>AND($E15&lt;=K$6,ROUNDDOWN(($F15-$E15+1)*$H15,0)+$E15-1&gt;=K$6)</formula>
    </cfRule>
    <cfRule type="expression" dxfId="275" priority="455">
      <formula>AND(NOT(ISBLANK($E15)),$E15&lt;=K$6,$F15&gt;=K$6)</formula>
    </cfRule>
  </conditionalFormatting>
  <conditionalFormatting sqref="K15:BN15">
    <cfRule type="expression" dxfId="274" priority="453">
      <formula>K$6=TODAY()</formula>
    </cfRule>
  </conditionalFormatting>
  <conditionalFormatting sqref="K14:BN14">
    <cfRule type="expression" dxfId="273" priority="450">
      <formula>AND($E14&lt;=K$6,ROUNDDOWN(($F14-$E14+1)*$H14,0)+$E14-1&gt;=K$6)</formula>
    </cfRule>
    <cfRule type="expression" dxfId="272" priority="451">
      <formula>AND(NOT(ISBLANK($E14)),$E14&lt;=K$6,$F14&gt;=K$6)</formula>
    </cfRule>
  </conditionalFormatting>
  <conditionalFormatting sqref="K14:BN14">
    <cfRule type="expression" dxfId="271" priority="449">
      <formula>K$6=TODAY()</formula>
    </cfRule>
  </conditionalFormatting>
  <conditionalFormatting sqref="K23:BN23">
    <cfRule type="expression" dxfId="270" priority="446">
      <formula>AND($E23&lt;=K$6,ROUNDDOWN(($F23-$E23+1)*$H23,0)+$E23-1&gt;=K$6)</formula>
    </cfRule>
    <cfRule type="expression" dxfId="269" priority="447">
      <formula>AND(NOT(ISBLANK($E23)),$E23&lt;=K$6,$F23&gt;=K$6)</formula>
    </cfRule>
  </conditionalFormatting>
  <conditionalFormatting sqref="K23:BN23">
    <cfRule type="expression" dxfId="268" priority="445">
      <formula>K$6=TODAY()</formula>
    </cfRule>
  </conditionalFormatting>
  <conditionalFormatting sqref="K26:BN26">
    <cfRule type="expression" dxfId="267" priority="442">
      <formula>AND($E26&lt;=K$6,ROUNDDOWN(($F26-$E26+1)*$H26,0)+$E26-1&gt;=K$6)</formula>
    </cfRule>
    <cfRule type="expression" dxfId="266" priority="443">
      <formula>AND(NOT(ISBLANK($E26)),$E26&lt;=K$6,$F26&gt;=K$6)</formula>
    </cfRule>
  </conditionalFormatting>
  <conditionalFormatting sqref="K26:BN26">
    <cfRule type="expression" dxfId="265" priority="441">
      <formula>K$6=TODAY()</formula>
    </cfRule>
  </conditionalFormatting>
  <conditionalFormatting sqref="K25:BN25">
    <cfRule type="expression" dxfId="264" priority="438">
      <formula>AND($E25&lt;=K$6,ROUNDDOWN(($F25-$E25+1)*$H25,0)+$E25-1&gt;=K$6)</formula>
    </cfRule>
    <cfRule type="expression" dxfId="263" priority="439">
      <formula>AND(NOT(ISBLANK($E25)),$E25&lt;=K$6,$F25&gt;=K$6)</formula>
    </cfRule>
  </conditionalFormatting>
  <conditionalFormatting sqref="K25:BN25">
    <cfRule type="expression" dxfId="262" priority="437">
      <formula>K$6=TODAY()</formula>
    </cfRule>
  </conditionalFormatting>
  <conditionalFormatting sqref="K24:BN24">
    <cfRule type="expression" dxfId="261" priority="434">
      <formula>AND($E24&lt;=K$6,ROUNDDOWN(($F24-$E24+1)*$H24,0)+$E24-1&gt;=K$6)</formula>
    </cfRule>
    <cfRule type="expression" dxfId="260" priority="435">
      <formula>AND(NOT(ISBLANK($E24)),$E24&lt;=K$6,$F24&gt;=K$6)</formula>
    </cfRule>
  </conditionalFormatting>
  <conditionalFormatting sqref="K24:BN24">
    <cfRule type="expression" dxfId="259" priority="433">
      <formula>K$6=TODAY()</formula>
    </cfRule>
  </conditionalFormatting>
  <conditionalFormatting sqref="K28:BN28">
    <cfRule type="expression" dxfId="258" priority="430">
      <formula>AND($E28&lt;=K$6,ROUNDDOWN(($F28-$E28+1)*$H28,0)+$E28-1&gt;=K$6)</formula>
    </cfRule>
    <cfRule type="expression" dxfId="257" priority="431">
      <formula>AND(NOT(ISBLANK($E28)),$E28&lt;=K$6,$F28&gt;=K$6)</formula>
    </cfRule>
  </conditionalFormatting>
  <conditionalFormatting sqref="K28:BN28">
    <cfRule type="expression" dxfId="256" priority="429">
      <formula>K$6=TODAY()</formula>
    </cfRule>
  </conditionalFormatting>
  <conditionalFormatting sqref="K29:BN29">
    <cfRule type="expression" dxfId="255" priority="426">
      <formula>AND($E29&lt;=K$6,ROUNDDOWN(($F29-$E29+1)*$H29,0)+$E29-1&gt;=K$6)</formula>
    </cfRule>
    <cfRule type="expression" dxfId="254" priority="427">
      <formula>AND(NOT(ISBLANK($E29)),$E29&lt;=K$6,$F29&gt;=K$6)</formula>
    </cfRule>
  </conditionalFormatting>
  <conditionalFormatting sqref="K29:BN29">
    <cfRule type="expression" dxfId="253" priority="425">
      <formula>K$6=TODAY()</formula>
    </cfRule>
  </conditionalFormatting>
  <conditionalFormatting sqref="K30:BN30">
    <cfRule type="expression" dxfId="252" priority="422">
      <formula>AND($E30&lt;=K$6,ROUNDDOWN(($F30-$E30+1)*$H30,0)+$E30-1&gt;=K$6)</formula>
    </cfRule>
    <cfRule type="expression" dxfId="251" priority="423">
      <formula>AND(NOT(ISBLANK($E30)),$E30&lt;=K$6,$F30&gt;=K$6)</formula>
    </cfRule>
  </conditionalFormatting>
  <conditionalFormatting sqref="K30:BN30">
    <cfRule type="expression" dxfId="250" priority="421">
      <formula>K$6=TODAY()</formula>
    </cfRule>
  </conditionalFormatting>
  <conditionalFormatting sqref="K32:BN32">
    <cfRule type="expression" dxfId="249" priority="413">
      <formula>K$6=TODAY()</formula>
    </cfRule>
  </conditionalFormatting>
  <conditionalFormatting sqref="K31:BN32">
    <cfRule type="expression" dxfId="248" priority="409">
      <formula>K$6=TODAY()</formula>
    </cfRule>
  </conditionalFormatting>
  <conditionalFormatting sqref="K35:BN36">
    <cfRule type="expression" dxfId="247" priority="406">
      <formula>AND($E35&lt;=K$6,ROUNDDOWN(($F35-$E35+1)*$H35,0)+$E35-1&gt;=K$6)</formula>
    </cfRule>
    <cfRule type="expression" dxfId="246" priority="407">
      <formula>AND(NOT(ISBLANK($E35)),$E35&lt;=K$6,$F35&gt;=K$6)</formula>
    </cfRule>
  </conditionalFormatting>
  <conditionalFormatting sqref="K33:BN33">
    <cfRule type="expression" dxfId="245" priority="404">
      <formula>AND($E33&lt;=K$6,ROUNDDOWN(($F33-$E33+1)*$H33,0)+$E33-1&gt;=K$6)</formula>
    </cfRule>
    <cfRule type="expression" dxfId="244" priority="405">
      <formula>AND(NOT(ISBLANK($E33)),$E33&lt;=K$6,$F33&gt;=K$6)</formula>
    </cfRule>
  </conditionalFormatting>
  <conditionalFormatting sqref="K33:BN33">
    <cfRule type="expression" dxfId="243" priority="403">
      <formula>K$6=TODAY()</formula>
    </cfRule>
  </conditionalFormatting>
  <conditionalFormatting sqref="K34:BN34">
    <cfRule type="expression" dxfId="242" priority="400">
      <formula>AND($E34&lt;=K$6,ROUNDDOWN(($F34-$E34+1)*$H34,0)+$E34-1&gt;=K$6)</formula>
    </cfRule>
    <cfRule type="expression" dxfId="241" priority="401">
      <formula>AND(NOT(ISBLANK($E34)),$E34&lt;=K$6,$F34&gt;=K$6)</formula>
    </cfRule>
  </conditionalFormatting>
  <conditionalFormatting sqref="K34:BN34">
    <cfRule type="expression" dxfId="240" priority="399">
      <formula>K$6=TODAY()</formula>
    </cfRule>
  </conditionalFormatting>
  <conditionalFormatting sqref="K36:BN36">
    <cfRule type="expression" dxfId="239" priority="397">
      <formula>K$6=TODAY()</formula>
    </cfRule>
  </conditionalFormatting>
  <conditionalFormatting sqref="K35:BN36">
    <cfRule type="expression" dxfId="238" priority="395">
      <formula>K$6=TODAY()</formula>
    </cfRule>
  </conditionalFormatting>
  <conditionalFormatting sqref="K40:BN40">
    <cfRule type="expression" dxfId="237" priority="360">
      <formula>AND($E40&lt;=K$6,ROUNDDOWN(($F40-$E40+1)*$H40,0)+$E40-1&gt;=K$6)</formula>
    </cfRule>
    <cfRule type="expression" dxfId="236" priority="361">
      <formula>AND(NOT(ISBLANK($E40)),$E40&lt;=K$6,$F40&gt;=K$6)</formula>
    </cfRule>
  </conditionalFormatting>
  <conditionalFormatting sqref="K40:BN40">
    <cfRule type="expression" dxfId="235" priority="359">
      <formula>K$6=TODAY()</formula>
    </cfRule>
  </conditionalFormatting>
  <conditionalFormatting sqref="K47:BN47">
    <cfRule type="expression" dxfId="234" priority="356">
      <formula>AND($E47&lt;=K$6,ROUNDDOWN(($F47-$E47+1)*$H47,0)+$E47-1&gt;=K$6)</formula>
    </cfRule>
    <cfRule type="expression" dxfId="233" priority="357">
      <formula>AND(NOT(ISBLANK($E47)),$E47&lt;=K$6,$F47&gt;=K$6)</formula>
    </cfRule>
  </conditionalFormatting>
  <conditionalFormatting sqref="K47:BN47">
    <cfRule type="expression" dxfId="232" priority="355">
      <formula>K$6=TODAY()</formula>
    </cfRule>
  </conditionalFormatting>
  <conditionalFormatting sqref="K46:BN46">
    <cfRule type="expression" dxfId="231" priority="352">
      <formula>AND($E46&lt;=K$6,ROUNDDOWN(($F46-$E46+1)*$H46,0)+$E46-1&gt;=K$6)</formula>
    </cfRule>
    <cfRule type="expression" dxfId="230" priority="353">
      <formula>AND(NOT(ISBLANK($E46)),$E46&lt;=K$6,$F46&gt;=K$6)</formula>
    </cfRule>
  </conditionalFormatting>
  <conditionalFormatting sqref="K46:BN46">
    <cfRule type="expression" dxfId="229" priority="351">
      <formula>K$6=TODAY()</formula>
    </cfRule>
  </conditionalFormatting>
  <conditionalFormatting sqref="K45:BN45">
    <cfRule type="expression" dxfId="228" priority="348">
      <formula>AND($E45&lt;=K$6,ROUNDDOWN(($F45-$E45+1)*$H45,0)+$E45-1&gt;=K$6)</formula>
    </cfRule>
    <cfRule type="expression" dxfId="227" priority="349">
      <formula>AND(NOT(ISBLANK($E45)),$E45&lt;=K$6,$F45&gt;=K$6)</formula>
    </cfRule>
  </conditionalFormatting>
  <conditionalFormatting sqref="K45:BN45">
    <cfRule type="expression" dxfId="226" priority="347">
      <formula>K$6=TODAY()</formula>
    </cfRule>
  </conditionalFormatting>
  <conditionalFormatting sqref="K44:BN44">
    <cfRule type="expression" dxfId="225" priority="344">
      <formula>AND($E44&lt;=K$6,ROUNDDOWN(($F44-$E44+1)*$H44,0)+$E44-1&gt;=K$6)</formula>
    </cfRule>
    <cfRule type="expression" dxfId="224" priority="345">
      <formula>AND(NOT(ISBLANK($E44)),$E44&lt;=K$6,$F44&gt;=K$6)</formula>
    </cfRule>
  </conditionalFormatting>
  <conditionalFormatting sqref="K44:BN44">
    <cfRule type="expression" dxfId="223" priority="343">
      <formula>K$6=TODAY()</formula>
    </cfRule>
  </conditionalFormatting>
  <conditionalFormatting sqref="K43:BN43">
    <cfRule type="expression" dxfId="222" priority="340">
      <formula>AND($E43&lt;=K$6,ROUNDDOWN(($F43-$E43+1)*$H43,0)+$E43-1&gt;=K$6)</formula>
    </cfRule>
    <cfRule type="expression" dxfId="221" priority="341">
      <formula>AND(NOT(ISBLANK($E43)),$E43&lt;=K$6,$F43&gt;=K$6)</formula>
    </cfRule>
  </conditionalFormatting>
  <conditionalFormatting sqref="K43:BN43">
    <cfRule type="expression" dxfId="220" priority="339">
      <formula>K$6=TODAY()</formula>
    </cfRule>
  </conditionalFormatting>
  <conditionalFormatting sqref="K42:BN42">
    <cfRule type="expression" dxfId="219" priority="336">
      <formula>AND($E42&lt;=K$6,ROUNDDOWN(($F42-$E42+1)*$H42,0)+$E42-1&gt;=K$6)</formula>
    </cfRule>
    <cfRule type="expression" dxfId="218" priority="337">
      <formula>AND(NOT(ISBLANK($E42)),$E42&lt;=K$6,$F42&gt;=K$6)</formula>
    </cfRule>
  </conditionalFormatting>
  <conditionalFormatting sqref="K42:BN42">
    <cfRule type="expression" dxfId="217" priority="335">
      <formula>K$6=TODAY()</formula>
    </cfRule>
  </conditionalFormatting>
  <conditionalFormatting sqref="K41:BN41">
    <cfRule type="expression" dxfId="216" priority="332">
      <formula>AND($E41&lt;=K$6,ROUNDDOWN(($F41-$E41+1)*$H41,0)+$E41-1&gt;=K$6)</formula>
    </cfRule>
    <cfRule type="expression" dxfId="215" priority="333">
      <formula>AND(NOT(ISBLANK($E41)),$E41&lt;=K$6,$F41&gt;=K$6)</formula>
    </cfRule>
  </conditionalFormatting>
  <conditionalFormatting sqref="K41:BN41">
    <cfRule type="expression" dxfId="214" priority="331">
      <formula>K$6=TODAY()</formula>
    </cfRule>
  </conditionalFormatting>
  <conditionalFormatting sqref="K50:BN50">
    <cfRule type="expression" dxfId="213" priority="328">
      <formula>AND($E50&lt;=K$6,ROUNDDOWN(($F50-$E50+1)*$H50,0)+$E50-1&gt;=K$6)</formula>
    </cfRule>
    <cfRule type="expression" dxfId="212" priority="329">
      <formula>AND(NOT(ISBLANK($E50)),$E50&lt;=K$6,$F50&gt;=K$6)</formula>
    </cfRule>
  </conditionalFormatting>
  <conditionalFormatting sqref="K50:BN50">
    <cfRule type="expression" dxfId="211" priority="327">
      <formula>K$6=TODAY()</formula>
    </cfRule>
  </conditionalFormatting>
  <conditionalFormatting sqref="K57:BN57">
    <cfRule type="expression" dxfId="210" priority="324">
      <formula>AND($E57&lt;=K$6,ROUNDDOWN(($F57-$E57+1)*$H57,0)+$E57-1&gt;=K$6)</formula>
    </cfRule>
    <cfRule type="expression" dxfId="209" priority="325">
      <formula>AND(NOT(ISBLANK($E57)),$E57&lt;=K$6,$F57&gt;=K$6)</formula>
    </cfRule>
  </conditionalFormatting>
  <conditionalFormatting sqref="K57:BN57">
    <cfRule type="expression" dxfId="208" priority="323">
      <formula>K$6=TODAY()</formula>
    </cfRule>
  </conditionalFormatting>
  <conditionalFormatting sqref="K56:BN56">
    <cfRule type="expression" dxfId="207" priority="320">
      <formula>AND($E56&lt;=K$6,ROUNDDOWN(($F56-$E56+1)*$H56,0)+$E56-1&gt;=K$6)</formula>
    </cfRule>
    <cfRule type="expression" dxfId="206" priority="321">
      <formula>AND(NOT(ISBLANK($E56)),$E56&lt;=K$6,$F56&gt;=K$6)</formula>
    </cfRule>
  </conditionalFormatting>
  <conditionalFormatting sqref="K56:BN56">
    <cfRule type="expression" dxfId="205" priority="319">
      <formula>K$6=TODAY()</formula>
    </cfRule>
  </conditionalFormatting>
  <conditionalFormatting sqref="K55:BN55">
    <cfRule type="expression" dxfId="204" priority="316">
      <formula>AND($E55&lt;=K$6,ROUNDDOWN(($F55-$E55+1)*$H55,0)+$E55-1&gt;=K$6)</formula>
    </cfRule>
    <cfRule type="expression" dxfId="203" priority="317">
      <formula>AND(NOT(ISBLANK($E55)),$E55&lt;=K$6,$F55&gt;=K$6)</formula>
    </cfRule>
  </conditionalFormatting>
  <conditionalFormatting sqref="K55:BN55">
    <cfRule type="expression" dxfId="202" priority="315">
      <formula>K$6=TODAY()</formula>
    </cfRule>
  </conditionalFormatting>
  <conditionalFormatting sqref="K54:BN54">
    <cfRule type="expression" dxfId="201" priority="312">
      <formula>AND($E54&lt;=K$6,ROUNDDOWN(($F54-$E54+1)*$H54,0)+$E54-1&gt;=K$6)</formula>
    </cfRule>
    <cfRule type="expression" dxfId="200" priority="313">
      <formula>AND(NOT(ISBLANK($E54)),$E54&lt;=K$6,$F54&gt;=K$6)</formula>
    </cfRule>
  </conditionalFormatting>
  <conditionalFormatting sqref="K54:BN54">
    <cfRule type="expression" dxfId="199" priority="311">
      <formula>K$6=TODAY()</formula>
    </cfRule>
  </conditionalFormatting>
  <conditionalFormatting sqref="K53:BN53">
    <cfRule type="expression" dxfId="198" priority="308">
      <formula>AND($E53&lt;=K$6,ROUNDDOWN(($F53-$E53+1)*$H53,0)+$E53-1&gt;=K$6)</formula>
    </cfRule>
    <cfRule type="expression" dxfId="197" priority="309">
      <formula>AND(NOT(ISBLANK($E53)),$E53&lt;=K$6,$F53&gt;=K$6)</formula>
    </cfRule>
  </conditionalFormatting>
  <conditionalFormatting sqref="K53:BN53">
    <cfRule type="expression" dxfId="196" priority="307">
      <formula>K$6=TODAY()</formula>
    </cfRule>
  </conditionalFormatting>
  <conditionalFormatting sqref="K52:BN52">
    <cfRule type="expression" dxfId="195" priority="304">
      <formula>AND($E52&lt;=K$6,ROUNDDOWN(($F52-$E52+1)*$H52,0)+$E52-1&gt;=K$6)</formula>
    </cfRule>
    <cfRule type="expression" dxfId="194" priority="305">
      <formula>AND(NOT(ISBLANK($E52)),$E52&lt;=K$6,$F52&gt;=K$6)</formula>
    </cfRule>
  </conditionalFormatting>
  <conditionalFormatting sqref="K52:BN52">
    <cfRule type="expression" dxfId="193" priority="303">
      <formula>K$6=TODAY()</formula>
    </cfRule>
  </conditionalFormatting>
  <conditionalFormatting sqref="K51:BN51">
    <cfRule type="expression" dxfId="192" priority="300">
      <formula>AND($E51&lt;=K$6,ROUNDDOWN(($F51-$E51+1)*$H51,0)+$E51-1&gt;=K$6)</formula>
    </cfRule>
    <cfRule type="expression" dxfId="191" priority="301">
      <formula>AND(NOT(ISBLANK($E51)),$E51&lt;=K$6,$F51&gt;=K$6)</formula>
    </cfRule>
  </conditionalFormatting>
  <conditionalFormatting sqref="K51:BN51">
    <cfRule type="expression" dxfId="190" priority="299">
      <formula>K$6=TODAY()</formula>
    </cfRule>
  </conditionalFormatting>
  <conditionalFormatting sqref="K67:BN67">
    <cfRule type="expression" dxfId="189" priority="280">
      <formula>AND($E67&lt;=K$6,ROUNDDOWN(($F67-$E67+1)*$H67,0)+$E67-1&gt;=K$6)</formula>
    </cfRule>
    <cfRule type="expression" dxfId="188" priority="281">
      <formula>AND(NOT(ISBLANK($E67)),$E67&lt;=K$6,$F67&gt;=K$6)</formula>
    </cfRule>
  </conditionalFormatting>
  <conditionalFormatting sqref="K67:BN67">
    <cfRule type="expression" dxfId="187" priority="279">
      <formula>K$6=TODAY()</formula>
    </cfRule>
  </conditionalFormatting>
  <conditionalFormatting sqref="K66:BN66">
    <cfRule type="expression" dxfId="186" priority="276">
      <formula>AND($E66&lt;=K$6,ROUNDDOWN(($F66-$E66+1)*$H66,0)+$E66-1&gt;=K$6)</formula>
    </cfRule>
    <cfRule type="expression" dxfId="185" priority="277">
      <formula>AND(NOT(ISBLANK($E66)),$E66&lt;=K$6,$F66&gt;=K$6)</formula>
    </cfRule>
  </conditionalFormatting>
  <conditionalFormatting sqref="K66:BN66">
    <cfRule type="expression" dxfId="184" priority="275">
      <formula>K$6=TODAY()</formula>
    </cfRule>
  </conditionalFormatting>
  <conditionalFormatting sqref="K65:BN65">
    <cfRule type="expression" dxfId="183" priority="272">
      <formula>AND($E65&lt;=K$6,ROUNDDOWN(($F65-$E65+1)*$H65,0)+$E65-1&gt;=K$6)</formula>
    </cfRule>
    <cfRule type="expression" dxfId="182" priority="273">
      <formula>AND(NOT(ISBLANK($E65)),$E65&lt;=K$6,$F65&gt;=K$6)</formula>
    </cfRule>
  </conditionalFormatting>
  <conditionalFormatting sqref="K65:BN65">
    <cfRule type="expression" dxfId="181" priority="271">
      <formula>K$6=TODAY()</formula>
    </cfRule>
  </conditionalFormatting>
  <conditionalFormatting sqref="K64:BN64">
    <cfRule type="expression" dxfId="180" priority="268">
      <formula>AND($E64&lt;=K$6,ROUNDDOWN(($F64-$E64+1)*$H64,0)+$E64-1&gt;=K$6)</formula>
    </cfRule>
    <cfRule type="expression" dxfId="179" priority="269">
      <formula>AND(NOT(ISBLANK($E64)),$E64&lt;=K$6,$F64&gt;=K$6)</formula>
    </cfRule>
  </conditionalFormatting>
  <conditionalFormatting sqref="K64:BN64">
    <cfRule type="expression" dxfId="178" priority="267">
      <formula>K$6=TODAY()</formula>
    </cfRule>
  </conditionalFormatting>
  <conditionalFormatting sqref="K63:BN63">
    <cfRule type="expression" dxfId="177" priority="264">
      <formula>AND($E63&lt;=K$6,ROUNDDOWN(($F63-$E63+1)*$H63,0)+$E63-1&gt;=K$6)</formula>
    </cfRule>
    <cfRule type="expression" dxfId="176" priority="265">
      <formula>AND(NOT(ISBLANK($E63)),$E63&lt;=K$6,$F63&gt;=K$6)</formula>
    </cfRule>
  </conditionalFormatting>
  <conditionalFormatting sqref="K63:BN63">
    <cfRule type="expression" dxfId="175" priority="263">
      <formula>K$6=TODAY()</formula>
    </cfRule>
  </conditionalFormatting>
  <conditionalFormatting sqref="K62:BN62">
    <cfRule type="expression" dxfId="174" priority="260">
      <formula>AND($E62&lt;=K$6,ROUNDDOWN(($F62-$E62+1)*$H62,0)+$E62-1&gt;=K$6)</formula>
    </cfRule>
    <cfRule type="expression" dxfId="173" priority="261">
      <formula>AND(NOT(ISBLANK($E62)),$E62&lt;=K$6,$F62&gt;=K$6)</formula>
    </cfRule>
  </conditionalFormatting>
  <conditionalFormatting sqref="K62:BN62">
    <cfRule type="expression" dxfId="172" priority="259">
      <formula>K$6=TODAY()</formula>
    </cfRule>
  </conditionalFormatting>
  <conditionalFormatting sqref="K49:BN49">
    <cfRule type="expression" dxfId="171" priority="296">
      <formula>AND($E49&lt;=K$6,ROUNDDOWN(($F49-$E49+1)*$H49,0)+$E49-1&gt;=K$6)</formula>
    </cfRule>
    <cfRule type="expression" dxfId="170" priority="297">
      <formula>AND(NOT(ISBLANK($E49)),$E49&lt;=K$6,$F49&gt;=K$6)</formula>
    </cfRule>
  </conditionalFormatting>
  <conditionalFormatting sqref="K49:BN49">
    <cfRule type="expression" dxfId="169" priority="295">
      <formula>K$6=TODAY()</formula>
    </cfRule>
  </conditionalFormatting>
  <conditionalFormatting sqref="H129:H130">
    <cfRule type="dataBar" priority="290">
      <dataBar>
        <cfvo type="num" val="0"/>
        <cfvo type="num" val="1"/>
        <color theme="0" tint="-0.34998626667073579"/>
      </dataBar>
      <extLst>
        <ext xmlns:x14="http://schemas.microsoft.com/office/spreadsheetml/2009/9/main" uri="{B025F937-C7B1-47D3-B67F-A62EFF666E3E}">
          <x14:id>{041E8950-8260-4783-B173-9B0ADBBEEDF4}</x14:id>
        </ext>
      </extLst>
    </cfRule>
  </conditionalFormatting>
  <conditionalFormatting sqref="K129:BN130">
    <cfRule type="expression" dxfId="168" priority="291">
      <formula>K$6=TODAY()</formula>
    </cfRule>
  </conditionalFormatting>
  <conditionalFormatting sqref="K61:BN61">
    <cfRule type="expression" dxfId="167" priority="256">
      <formula>AND($E61&lt;=K$6,ROUNDDOWN(($F61-$E61+1)*$H61,0)+$E61-1&gt;=K$6)</formula>
    </cfRule>
    <cfRule type="expression" dxfId="166" priority="257">
      <formula>AND(NOT(ISBLANK($E61)),$E61&lt;=K$6,$F61&gt;=K$6)</formula>
    </cfRule>
  </conditionalFormatting>
  <conditionalFormatting sqref="K61:BN61">
    <cfRule type="expression" dxfId="165" priority="255">
      <formula>K$6=TODAY()</formula>
    </cfRule>
  </conditionalFormatting>
  <conditionalFormatting sqref="K59:BN59">
    <cfRule type="expression" dxfId="164" priority="252">
      <formula>AND($E59&lt;=K$6,ROUNDDOWN(($F59-$E59+1)*$H59,0)+$E59-1&gt;=K$6)</formula>
    </cfRule>
    <cfRule type="expression" dxfId="163" priority="253">
      <formula>AND(NOT(ISBLANK($E59)),$E59&lt;=K$6,$F59&gt;=K$6)</formula>
    </cfRule>
  </conditionalFormatting>
  <conditionalFormatting sqref="K59:BN59">
    <cfRule type="expression" dxfId="162" priority="251">
      <formula>K$6=TODAY()</formula>
    </cfRule>
  </conditionalFormatting>
  <conditionalFormatting sqref="K58:BN58">
    <cfRule type="expression" dxfId="161" priority="288">
      <formula>AND($E58&lt;=K$6,ROUNDDOWN(($F58-$E58+1)*$H58,0)+$E58-1&gt;=K$6)</formula>
    </cfRule>
    <cfRule type="expression" dxfId="160" priority="289">
      <formula>AND(NOT(ISBLANK($E58)),$E58&lt;=K$6,$F58&gt;=K$6)</formula>
    </cfRule>
  </conditionalFormatting>
  <conditionalFormatting sqref="K58:BN58">
    <cfRule type="expression" dxfId="159" priority="287">
      <formula>K$6=TODAY()</formula>
    </cfRule>
  </conditionalFormatting>
  <conditionalFormatting sqref="K60:BN60">
    <cfRule type="expression" dxfId="158" priority="284">
      <formula>AND($E60&lt;=K$6,ROUNDDOWN(($F60-$E60+1)*$H60,0)+$E60-1&gt;=K$6)</formula>
    </cfRule>
    <cfRule type="expression" dxfId="157" priority="285">
      <formula>AND(NOT(ISBLANK($E60)),$E60&lt;=K$6,$F60&gt;=K$6)</formula>
    </cfRule>
  </conditionalFormatting>
  <conditionalFormatting sqref="K60:BN60">
    <cfRule type="expression" dxfId="156" priority="283">
      <formula>K$6=TODAY()</formula>
    </cfRule>
  </conditionalFormatting>
  <conditionalFormatting sqref="K77:BN77">
    <cfRule type="expression" dxfId="155" priority="240">
      <formula>AND($E77&lt;=K$6,ROUNDDOWN(($F77-$E77+1)*$H77,0)+$E77-1&gt;=K$6)</formula>
    </cfRule>
    <cfRule type="expression" dxfId="154" priority="241">
      <formula>AND(NOT(ISBLANK($E77)),$E77&lt;=K$6,$F77&gt;=K$6)</formula>
    </cfRule>
  </conditionalFormatting>
  <conditionalFormatting sqref="K77:BN77">
    <cfRule type="expression" dxfId="153" priority="239">
      <formula>K$6=TODAY()</formula>
    </cfRule>
  </conditionalFormatting>
  <conditionalFormatting sqref="K76:BN76">
    <cfRule type="expression" dxfId="152" priority="236">
      <formula>AND($E76&lt;=K$6,ROUNDDOWN(($F76-$E76+1)*$H76,0)+$E76-1&gt;=K$6)</formula>
    </cfRule>
    <cfRule type="expression" dxfId="151" priority="237">
      <formula>AND(NOT(ISBLANK($E76)),$E76&lt;=K$6,$F76&gt;=K$6)</formula>
    </cfRule>
  </conditionalFormatting>
  <conditionalFormatting sqref="K76:BN76">
    <cfRule type="expression" dxfId="150" priority="235">
      <formula>K$6=TODAY()</formula>
    </cfRule>
  </conditionalFormatting>
  <conditionalFormatting sqref="K75:BN75">
    <cfRule type="expression" dxfId="149" priority="232">
      <formula>AND($E75&lt;=K$6,ROUNDDOWN(($F75-$E75+1)*$H75,0)+$E75-1&gt;=K$6)</formula>
    </cfRule>
    <cfRule type="expression" dxfId="148" priority="233">
      <formula>AND(NOT(ISBLANK($E75)),$E75&lt;=K$6,$F75&gt;=K$6)</formula>
    </cfRule>
  </conditionalFormatting>
  <conditionalFormatting sqref="K75:BN75">
    <cfRule type="expression" dxfId="147" priority="231">
      <formula>K$6=TODAY()</formula>
    </cfRule>
  </conditionalFormatting>
  <conditionalFormatting sqref="K74:BN74">
    <cfRule type="expression" dxfId="146" priority="228">
      <formula>AND($E74&lt;=K$6,ROUNDDOWN(($F74-$E74+1)*$H74,0)+$E74-1&gt;=K$6)</formula>
    </cfRule>
    <cfRule type="expression" dxfId="145" priority="229">
      <formula>AND(NOT(ISBLANK($E74)),$E74&lt;=K$6,$F74&gt;=K$6)</formula>
    </cfRule>
  </conditionalFormatting>
  <conditionalFormatting sqref="K74:BN74">
    <cfRule type="expression" dxfId="144" priority="227">
      <formula>K$6=TODAY()</formula>
    </cfRule>
  </conditionalFormatting>
  <conditionalFormatting sqref="K73:BN73">
    <cfRule type="expression" dxfId="143" priority="224">
      <formula>AND($E73&lt;=K$6,ROUNDDOWN(($F73-$E73+1)*$H73,0)+$E73-1&gt;=K$6)</formula>
    </cfRule>
    <cfRule type="expression" dxfId="142" priority="225">
      <formula>AND(NOT(ISBLANK($E73)),$E73&lt;=K$6,$F73&gt;=K$6)</formula>
    </cfRule>
  </conditionalFormatting>
  <conditionalFormatting sqref="K73:BN73">
    <cfRule type="expression" dxfId="141" priority="223">
      <formula>K$6=TODAY()</formula>
    </cfRule>
  </conditionalFormatting>
  <conditionalFormatting sqref="K72:BN72">
    <cfRule type="expression" dxfId="140" priority="220">
      <formula>AND($E72&lt;=K$6,ROUNDDOWN(($F72-$E72+1)*$H72,0)+$E72-1&gt;=K$6)</formula>
    </cfRule>
    <cfRule type="expression" dxfId="139" priority="221">
      <formula>AND(NOT(ISBLANK($E72)),$E72&lt;=K$6,$F72&gt;=K$6)</formula>
    </cfRule>
  </conditionalFormatting>
  <conditionalFormatting sqref="K72:BN72">
    <cfRule type="expression" dxfId="138" priority="219">
      <formula>K$6=TODAY()</formula>
    </cfRule>
  </conditionalFormatting>
  <conditionalFormatting sqref="K71:BN71">
    <cfRule type="expression" dxfId="137" priority="216">
      <formula>AND($E71&lt;=K$6,ROUNDDOWN(($F71-$E71+1)*$H71,0)+$E71-1&gt;=K$6)</formula>
    </cfRule>
    <cfRule type="expression" dxfId="136" priority="217">
      <formula>AND(NOT(ISBLANK($E71)),$E71&lt;=K$6,$F71&gt;=K$6)</formula>
    </cfRule>
  </conditionalFormatting>
  <conditionalFormatting sqref="K71:BN71">
    <cfRule type="expression" dxfId="135" priority="215">
      <formula>K$6=TODAY()</formula>
    </cfRule>
  </conditionalFormatting>
  <conditionalFormatting sqref="K69:BN69">
    <cfRule type="expression" dxfId="134" priority="212">
      <formula>AND($E69&lt;=K$6,ROUNDDOWN(($F69-$E69+1)*$H69,0)+$E69-1&gt;=K$6)</formula>
    </cfRule>
    <cfRule type="expression" dxfId="133" priority="213">
      <formula>AND(NOT(ISBLANK($E69)),$E69&lt;=K$6,$F69&gt;=K$6)</formula>
    </cfRule>
  </conditionalFormatting>
  <conditionalFormatting sqref="K69:BN69">
    <cfRule type="expression" dxfId="132" priority="211">
      <formula>K$6=TODAY()</formula>
    </cfRule>
  </conditionalFormatting>
  <conditionalFormatting sqref="K78:BN78">
    <cfRule type="expression" dxfId="131" priority="208">
      <formula>AND($E78&lt;=K$6,ROUNDDOWN(($F78-$E78+1)*$H78,0)+$E78-1&gt;=K$6)</formula>
    </cfRule>
    <cfRule type="expression" dxfId="130" priority="209">
      <formula>AND(NOT(ISBLANK($E78)),$E78&lt;=K$6,$F78&gt;=K$6)</formula>
    </cfRule>
  </conditionalFormatting>
  <conditionalFormatting sqref="K78:BN78">
    <cfRule type="expression" dxfId="129" priority="207">
      <formula>K$6=TODAY()</formula>
    </cfRule>
  </conditionalFormatting>
  <conditionalFormatting sqref="K80:BN80">
    <cfRule type="expression" dxfId="128" priority="204">
      <formula>AND($E80&lt;=K$6,ROUNDDOWN(($F80-$E80+1)*$H80,0)+$E80-1&gt;=K$6)</formula>
    </cfRule>
    <cfRule type="expression" dxfId="127" priority="205">
      <formula>AND(NOT(ISBLANK($E80)),$E80&lt;=K$6,$F80&gt;=K$6)</formula>
    </cfRule>
  </conditionalFormatting>
  <conditionalFormatting sqref="K80:BN80">
    <cfRule type="expression" dxfId="126" priority="203">
      <formula>K$6=TODAY()</formula>
    </cfRule>
  </conditionalFormatting>
  <conditionalFormatting sqref="K82:BN82">
    <cfRule type="expression" dxfId="125" priority="199">
      <formula>K$6=TODAY()</formula>
    </cfRule>
  </conditionalFormatting>
  <conditionalFormatting sqref="K79:BN79">
    <cfRule type="expression" dxfId="124" priority="196">
      <formula>AND($E79&lt;=K$6,ROUNDDOWN(($F79-$E79+1)*$H79,0)+$E79-1&gt;=K$6)</formula>
    </cfRule>
    <cfRule type="expression" dxfId="123" priority="197">
      <formula>AND(NOT(ISBLANK($E79)),$E79&lt;=K$6,$F79&gt;=K$6)</formula>
    </cfRule>
  </conditionalFormatting>
  <conditionalFormatting sqref="K79:BN79">
    <cfRule type="expression" dxfId="122" priority="195">
      <formula>K$6=TODAY()</formula>
    </cfRule>
  </conditionalFormatting>
  <conditionalFormatting sqref="K68:BN68">
    <cfRule type="expression" dxfId="121" priority="248">
      <formula>AND($E68&lt;=K$6,ROUNDDOWN(($F68-$E68+1)*$H68,0)+$E68-1&gt;=K$6)</formula>
    </cfRule>
    <cfRule type="expression" dxfId="120" priority="249">
      <formula>AND(NOT(ISBLANK($E68)),$E68&lt;=K$6,$F68&gt;=K$6)</formula>
    </cfRule>
  </conditionalFormatting>
  <conditionalFormatting sqref="K68:BN68">
    <cfRule type="expression" dxfId="119" priority="247">
      <formula>K$6=TODAY()</formula>
    </cfRule>
  </conditionalFormatting>
  <conditionalFormatting sqref="K70:BN70">
    <cfRule type="expression" dxfId="118" priority="244">
      <formula>AND($E70&lt;=K$6,ROUNDDOWN(($F70-$E70+1)*$H70,0)+$E70-1&gt;=K$6)</formula>
    </cfRule>
    <cfRule type="expression" dxfId="117" priority="245">
      <formula>AND(NOT(ISBLANK($E70)),$E70&lt;=K$6,$F70&gt;=K$6)</formula>
    </cfRule>
  </conditionalFormatting>
  <conditionalFormatting sqref="K70:BN70">
    <cfRule type="expression" dxfId="116" priority="243">
      <formula>K$6=TODAY()</formula>
    </cfRule>
  </conditionalFormatting>
  <conditionalFormatting sqref="K86:BN86">
    <cfRule type="expression" dxfId="115" priority="175">
      <formula>K$6=TODAY()</formula>
    </cfRule>
  </conditionalFormatting>
  <conditionalFormatting sqref="K83:BN83">
    <cfRule type="expression" dxfId="114" priority="191">
      <formula>K$6=TODAY()</formula>
    </cfRule>
  </conditionalFormatting>
  <conditionalFormatting sqref="K93:BN93">
    <cfRule type="expression" dxfId="113" priority="172">
      <formula>AND($E93&lt;=K$6,ROUNDDOWN(($F93-$E93+1)*$H93,0)+$E93-1&gt;=K$6)</formula>
    </cfRule>
    <cfRule type="expression" dxfId="112" priority="173">
      <formula>AND(NOT(ISBLANK($E93)),$E93&lt;=K$6,$F93&gt;=K$6)</formula>
    </cfRule>
  </conditionalFormatting>
  <conditionalFormatting sqref="K93:BN93">
    <cfRule type="expression" dxfId="111" priority="171">
      <formula>K$6=TODAY()</formula>
    </cfRule>
  </conditionalFormatting>
  <conditionalFormatting sqref="K92:BN92">
    <cfRule type="expression" dxfId="110" priority="168">
      <formula>AND($E92&lt;=K$6,ROUNDDOWN(($F92-$E92+1)*$H92,0)+$E92-1&gt;=K$6)</formula>
    </cfRule>
    <cfRule type="expression" dxfId="109" priority="169">
      <formula>AND(NOT(ISBLANK($E92)),$E92&lt;=K$6,$F92&gt;=K$6)</formula>
    </cfRule>
  </conditionalFormatting>
  <conditionalFormatting sqref="K92:BN92">
    <cfRule type="expression" dxfId="108" priority="167">
      <formula>K$6=TODAY()</formula>
    </cfRule>
  </conditionalFormatting>
  <conditionalFormatting sqref="K91:BN91">
    <cfRule type="expression" dxfId="107" priority="164">
      <formula>AND($E91&lt;=K$6,ROUNDDOWN(($F91-$E91+1)*$H91,0)+$E91-1&gt;=K$6)</formula>
    </cfRule>
    <cfRule type="expression" dxfId="106" priority="165">
      <formula>AND(NOT(ISBLANK($E91)),$E91&lt;=K$6,$F91&gt;=K$6)</formula>
    </cfRule>
  </conditionalFormatting>
  <conditionalFormatting sqref="K91:BN91">
    <cfRule type="expression" dxfId="105" priority="163">
      <formula>K$6=TODAY()</formula>
    </cfRule>
  </conditionalFormatting>
  <conditionalFormatting sqref="K90:BN90">
    <cfRule type="expression" dxfId="104" priority="160">
      <formula>AND($E90&lt;=K$6,ROUNDDOWN(($F90-$E90+1)*$H90,0)+$E90-1&gt;=K$6)</formula>
    </cfRule>
    <cfRule type="expression" dxfId="103" priority="161">
      <formula>AND(NOT(ISBLANK($E90)),$E90&lt;=K$6,$F90&gt;=K$6)</formula>
    </cfRule>
  </conditionalFormatting>
  <conditionalFormatting sqref="K90:BN90">
    <cfRule type="expression" dxfId="102" priority="159">
      <formula>K$6=TODAY()</formula>
    </cfRule>
  </conditionalFormatting>
  <conditionalFormatting sqref="K89:BN89">
    <cfRule type="expression" dxfId="101" priority="156">
      <formula>AND($E89&lt;=K$6,ROUNDDOWN(($F89-$E89+1)*$H89,0)+$E89-1&gt;=K$6)</formula>
    </cfRule>
    <cfRule type="expression" dxfId="100" priority="157">
      <formula>AND(NOT(ISBLANK($E89)),$E89&lt;=K$6,$F89&gt;=K$6)</formula>
    </cfRule>
  </conditionalFormatting>
  <conditionalFormatting sqref="K89:BN89">
    <cfRule type="expression" dxfId="99" priority="155">
      <formula>K$6=TODAY()</formula>
    </cfRule>
  </conditionalFormatting>
  <conditionalFormatting sqref="K88:BN88">
    <cfRule type="expression" dxfId="98" priority="152">
      <formula>AND($E88&lt;=K$6,ROUNDDOWN(($F88-$E88+1)*$H88,0)+$E88-1&gt;=K$6)</formula>
    </cfRule>
    <cfRule type="expression" dxfId="97" priority="153">
      <formula>AND(NOT(ISBLANK($E88)),$E88&lt;=K$6,$F88&gt;=K$6)</formula>
    </cfRule>
  </conditionalFormatting>
  <conditionalFormatting sqref="K88:BN88">
    <cfRule type="expression" dxfId="96" priority="151">
      <formula>K$6=TODAY()</formula>
    </cfRule>
  </conditionalFormatting>
  <conditionalFormatting sqref="K87:BN87">
    <cfRule type="expression" dxfId="95" priority="148">
      <formula>AND($E87&lt;=K$6,ROUNDDOWN(($F87-$E87+1)*$H87,0)+$E87-1&gt;=K$6)</formula>
    </cfRule>
    <cfRule type="expression" dxfId="94" priority="149">
      <formula>AND(NOT(ISBLANK($E87)),$E87&lt;=K$6,$F87&gt;=K$6)</formula>
    </cfRule>
  </conditionalFormatting>
  <conditionalFormatting sqref="K87:BN87">
    <cfRule type="expression" dxfId="93" priority="147">
      <formula>K$6=TODAY()</formula>
    </cfRule>
  </conditionalFormatting>
  <conditionalFormatting sqref="K85:BN85">
    <cfRule type="expression" dxfId="92" priority="144">
      <formula>AND($E85&lt;=K$6,ROUNDDOWN(($F85-$E85+1)*$H85,0)+$E85-1&gt;=K$6)</formula>
    </cfRule>
    <cfRule type="expression" dxfId="91" priority="145">
      <formula>AND(NOT(ISBLANK($E85)),$E85&lt;=K$6,$F85&gt;=K$6)</formula>
    </cfRule>
  </conditionalFormatting>
  <conditionalFormatting sqref="K85:BN85">
    <cfRule type="expression" dxfId="90" priority="143">
      <formula>K$6=TODAY()</formula>
    </cfRule>
  </conditionalFormatting>
  <conditionalFormatting sqref="K86:BN86">
    <cfRule type="expression" dxfId="89" priority="176">
      <formula>AND($E86&lt;=K$6,ROUNDDOWN(($F86-$E86+1)*$H86,0)+$E86-1&gt;=K$6)</formula>
    </cfRule>
    <cfRule type="expression" dxfId="88" priority="177">
      <formula>AND(NOT(ISBLANK($E86)),$E86&lt;=K$6,$F86&gt;=K$6)</formula>
    </cfRule>
  </conditionalFormatting>
  <conditionalFormatting sqref="K84:BN84">
    <cfRule type="expression" dxfId="87" priority="140">
      <formula>AND($E84&lt;=K$6,ROUNDDOWN(($F84-$E84+1)*$H84,0)+$E84-1&gt;=K$6)</formula>
    </cfRule>
    <cfRule type="expression" dxfId="86" priority="141">
      <formula>AND(NOT(ISBLANK($E84)),$E84&lt;=K$6,$F84&gt;=K$6)</formula>
    </cfRule>
  </conditionalFormatting>
  <conditionalFormatting sqref="K84:BN84">
    <cfRule type="expression" dxfId="85" priority="139">
      <formula>K$6=TODAY()</formula>
    </cfRule>
  </conditionalFormatting>
  <conditionalFormatting sqref="H95">
    <cfRule type="dataBar" priority="132">
      <dataBar>
        <cfvo type="num" val="0"/>
        <cfvo type="num" val="1"/>
        <color theme="0" tint="-0.34998626667073579"/>
      </dataBar>
      <extLst>
        <ext xmlns:x14="http://schemas.microsoft.com/office/spreadsheetml/2009/9/main" uri="{B025F937-C7B1-47D3-B67F-A62EFF666E3E}">
          <x14:id>{31C9E116-32D3-422F-98C6-089661F9166E}</x14:id>
        </ext>
      </extLst>
    </cfRule>
  </conditionalFormatting>
  <conditionalFormatting sqref="K95:BN95">
    <cfRule type="expression" dxfId="84" priority="134">
      <formula>AND($E95&lt;=K$6,ROUNDDOWN(($F95-$E95+1)*$H95,0)+$E95-1&gt;=K$6)</formula>
    </cfRule>
    <cfRule type="expression" dxfId="83" priority="135">
      <formula>AND(NOT(ISBLANK($E95)),$E95&lt;=K$6,$F95&gt;=K$6)</formula>
    </cfRule>
  </conditionalFormatting>
  <conditionalFormatting sqref="K95:BN95">
    <cfRule type="expression" dxfId="82" priority="133">
      <formula>K$6=TODAY()</formula>
    </cfRule>
  </conditionalFormatting>
  <conditionalFormatting sqref="K97:BN97">
    <cfRule type="expression" dxfId="81" priority="130">
      <formula>AND($E97&lt;=K$6,ROUNDDOWN(($F97-$E97+1)*$H97,0)+$E97-1&gt;=K$6)</formula>
    </cfRule>
    <cfRule type="expression" dxfId="80" priority="131">
      <formula>AND(NOT(ISBLANK($E97)),$E97&lt;=K$6,$F97&gt;=K$6)</formula>
    </cfRule>
  </conditionalFormatting>
  <conditionalFormatting sqref="K97:BN97">
    <cfRule type="expression" dxfId="79" priority="129">
      <formula>K$6=TODAY()</formula>
    </cfRule>
  </conditionalFormatting>
  <conditionalFormatting sqref="K96:BN96">
    <cfRule type="expression" dxfId="78" priority="124">
      <formula>AND($E96&lt;=K$6,ROUNDDOWN(($F96-$E96+1)*$H96,0)+$E96-1&gt;=K$6)</formula>
    </cfRule>
    <cfRule type="expression" dxfId="77" priority="125">
      <formula>AND(NOT(ISBLANK($E96)),$E96&lt;=K$6,$F96&gt;=K$6)</formula>
    </cfRule>
  </conditionalFormatting>
  <conditionalFormatting sqref="K96:BN96">
    <cfRule type="expression" dxfId="76" priority="123">
      <formula>K$6=TODAY()</formula>
    </cfRule>
  </conditionalFormatting>
  <conditionalFormatting sqref="K98:BN98">
    <cfRule type="expression" dxfId="75" priority="112">
      <formula>AND($E98&lt;=K$6,ROUNDDOWN(($F98-$E98+1)*$H98,0)+$E98-1&gt;=K$6)</formula>
    </cfRule>
    <cfRule type="expression" dxfId="74" priority="113">
      <formula>AND(NOT(ISBLANK($E98)),$E98&lt;=K$6,$F98&gt;=K$6)</formula>
    </cfRule>
  </conditionalFormatting>
  <conditionalFormatting sqref="K98:BN98">
    <cfRule type="expression" dxfId="73" priority="111">
      <formula>K$6=TODAY()</formula>
    </cfRule>
  </conditionalFormatting>
  <conditionalFormatting sqref="K99:BN99">
    <cfRule type="expression" dxfId="72" priority="108">
      <formula>AND($E99&lt;=K$6,ROUNDDOWN(($F99-$E99+1)*$H99,0)+$E99-1&gt;=K$6)</formula>
    </cfRule>
    <cfRule type="expression" dxfId="71" priority="109">
      <formula>AND(NOT(ISBLANK($E99)),$E99&lt;=K$6,$F99&gt;=K$6)</formula>
    </cfRule>
  </conditionalFormatting>
  <conditionalFormatting sqref="K99:BN99">
    <cfRule type="expression" dxfId="70" priority="107">
      <formula>K$6=TODAY()</formula>
    </cfRule>
  </conditionalFormatting>
  <conditionalFormatting sqref="K101:BN101">
    <cfRule type="expression" dxfId="69" priority="104">
      <formula>AND($E101&lt;=K$6,ROUNDDOWN(($F101-$E101+1)*$H101,0)+$E101-1&gt;=K$6)</formula>
    </cfRule>
    <cfRule type="expression" dxfId="68" priority="105">
      <formula>AND(NOT(ISBLANK($E101)),$E101&lt;=K$6,$F101&gt;=K$6)</formula>
    </cfRule>
  </conditionalFormatting>
  <conditionalFormatting sqref="K101:BN101">
    <cfRule type="expression" dxfId="67" priority="103">
      <formula>K$6=TODAY()</formula>
    </cfRule>
  </conditionalFormatting>
  <conditionalFormatting sqref="K100:BN100">
    <cfRule type="expression" dxfId="66" priority="100">
      <formula>AND($E100&lt;=K$6,ROUNDDOWN(($F100-$E100+1)*$H100,0)+$E100-1&gt;=K$6)</formula>
    </cfRule>
    <cfRule type="expression" dxfId="65" priority="101">
      <formula>AND(NOT(ISBLANK($E100)),$E100&lt;=K$6,$F100&gt;=K$6)</formula>
    </cfRule>
  </conditionalFormatting>
  <conditionalFormatting sqref="K100:BN100">
    <cfRule type="expression" dxfId="64" priority="99">
      <formula>K$6=TODAY()</formula>
    </cfRule>
  </conditionalFormatting>
  <conditionalFormatting sqref="K102:BN102">
    <cfRule type="expression" dxfId="63" priority="96">
      <formula>AND($E102&lt;=K$6,ROUNDDOWN(($F102-$E102+1)*$H102,0)+$E102-1&gt;=K$6)</formula>
    </cfRule>
    <cfRule type="expression" dxfId="62" priority="97">
      <formula>AND(NOT(ISBLANK($E102)),$E102&lt;=K$6,$F102&gt;=K$6)</formula>
    </cfRule>
  </conditionalFormatting>
  <conditionalFormatting sqref="K102:BN102">
    <cfRule type="expression" dxfId="61" priority="95">
      <formula>K$6=TODAY()</formula>
    </cfRule>
  </conditionalFormatting>
  <conditionalFormatting sqref="K104:BN104">
    <cfRule type="expression" dxfId="60" priority="92">
      <formula>AND($E104&lt;=K$6,ROUNDDOWN(($F104-$E104+1)*$H104,0)+$E104-1&gt;=K$6)</formula>
    </cfRule>
    <cfRule type="expression" dxfId="59" priority="93">
      <formula>AND(NOT(ISBLANK($E104)),$E104&lt;=K$6,$F104&gt;=K$6)</formula>
    </cfRule>
  </conditionalFormatting>
  <conditionalFormatting sqref="K104:BN104">
    <cfRule type="expression" dxfId="58" priority="91">
      <formula>K$6=TODAY()</formula>
    </cfRule>
  </conditionalFormatting>
  <conditionalFormatting sqref="K103:BN103">
    <cfRule type="expression" dxfId="57" priority="88">
      <formula>AND($E103&lt;=K$6,ROUNDDOWN(($F103-$E103+1)*$H103,0)+$E103-1&gt;=K$6)</formula>
    </cfRule>
    <cfRule type="expression" dxfId="56" priority="89">
      <formula>AND(NOT(ISBLANK($E103)),$E103&lt;=K$6,$F103&gt;=K$6)</formula>
    </cfRule>
  </conditionalFormatting>
  <conditionalFormatting sqref="K103:BN103">
    <cfRule type="expression" dxfId="55" priority="87">
      <formula>K$6=TODAY()</formula>
    </cfRule>
  </conditionalFormatting>
  <conditionalFormatting sqref="K106:BN106">
    <cfRule type="expression" dxfId="54" priority="84">
      <formula>AND($E106&lt;=K$6,ROUNDDOWN(($F106-$E106+1)*$H106,0)+$E106-1&gt;=K$6)</formula>
    </cfRule>
    <cfRule type="expression" dxfId="53" priority="85">
      <formula>AND(NOT(ISBLANK($E106)),$E106&lt;=K$6,$F106&gt;=K$6)</formula>
    </cfRule>
  </conditionalFormatting>
  <conditionalFormatting sqref="K106:BN106">
    <cfRule type="expression" dxfId="52" priority="83">
      <formula>K$6=TODAY()</formula>
    </cfRule>
  </conditionalFormatting>
  <conditionalFormatting sqref="K105:BN105">
    <cfRule type="expression" dxfId="51" priority="80">
      <formula>AND($E105&lt;=K$6,ROUNDDOWN(($F105-$E105+1)*$H105,0)+$E105-1&gt;=K$6)</formula>
    </cfRule>
    <cfRule type="expression" dxfId="50" priority="81">
      <formula>AND(NOT(ISBLANK($E105)),$E105&lt;=K$6,$F105&gt;=K$6)</formula>
    </cfRule>
  </conditionalFormatting>
  <conditionalFormatting sqref="K105:BN105">
    <cfRule type="expression" dxfId="49" priority="79">
      <formula>K$6=TODAY()</formula>
    </cfRule>
  </conditionalFormatting>
  <conditionalFormatting sqref="K108:BN108">
    <cfRule type="expression" dxfId="48" priority="76">
      <formula>AND($E108&lt;=K$6,ROUNDDOWN(($F108-$E108+1)*$H108,0)+$E108-1&gt;=K$6)</formula>
    </cfRule>
    <cfRule type="expression" dxfId="47" priority="77">
      <formula>AND(NOT(ISBLANK($E108)),$E108&lt;=K$6,$F108&gt;=K$6)</formula>
    </cfRule>
  </conditionalFormatting>
  <conditionalFormatting sqref="K108:BN108">
    <cfRule type="expression" dxfId="46" priority="75">
      <formula>K$6=TODAY()</formula>
    </cfRule>
  </conditionalFormatting>
  <conditionalFormatting sqref="K107:BN107">
    <cfRule type="expression" dxfId="45" priority="72">
      <formula>AND($E107&lt;=K$6,ROUNDDOWN(($F107-$E107+1)*$H107,0)+$E107-1&gt;=K$6)</formula>
    </cfRule>
    <cfRule type="expression" dxfId="44" priority="73">
      <formula>AND(NOT(ISBLANK($E107)),$E107&lt;=K$6,$F107&gt;=K$6)</formula>
    </cfRule>
  </conditionalFormatting>
  <conditionalFormatting sqref="K107:BN107">
    <cfRule type="expression" dxfId="43" priority="71">
      <formula>K$6=TODAY()</formula>
    </cfRule>
  </conditionalFormatting>
  <conditionalFormatting sqref="K110:BN110">
    <cfRule type="expression" dxfId="42" priority="68">
      <formula>AND($E110&lt;=K$6,ROUNDDOWN(($F110-$E110+1)*$H110,0)+$E110-1&gt;=K$6)</formula>
    </cfRule>
    <cfRule type="expression" dxfId="41" priority="69">
      <formula>AND(NOT(ISBLANK($E110)),$E110&lt;=K$6,$F110&gt;=K$6)</formula>
    </cfRule>
  </conditionalFormatting>
  <conditionalFormatting sqref="K110:BN110">
    <cfRule type="expression" dxfId="40" priority="67">
      <formula>K$6=TODAY()</formula>
    </cfRule>
  </conditionalFormatting>
  <conditionalFormatting sqref="K109:BN109">
    <cfRule type="expression" dxfId="39" priority="64">
      <formula>AND($E109&lt;=K$6,ROUNDDOWN(($F109-$E109+1)*$H109,0)+$E109-1&gt;=K$6)</formula>
    </cfRule>
    <cfRule type="expression" dxfId="38" priority="65">
      <formula>AND(NOT(ISBLANK($E109)),$E109&lt;=K$6,$F109&gt;=K$6)</formula>
    </cfRule>
  </conditionalFormatting>
  <conditionalFormatting sqref="K109:BN109">
    <cfRule type="expression" dxfId="37" priority="63">
      <formula>K$6=TODAY()</formula>
    </cfRule>
  </conditionalFormatting>
  <conditionalFormatting sqref="K111:BN111">
    <cfRule type="expression" dxfId="36" priority="60">
      <formula>AND($E111&lt;=K$6,ROUNDDOWN(($F111-$E111+1)*$H111,0)+$E111-1&gt;=K$6)</formula>
    </cfRule>
    <cfRule type="expression" dxfId="35" priority="61">
      <formula>AND(NOT(ISBLANK($E111)),$E111&lt;=K$6,$F111&gt;=K$6)</formula>
    </cfRule>
  </conditionalFormatting>
  <conditionalFormatting sqref="K111:BN111">
    <cfRule type="expression" dxfId="34" priority="59">
      <formula>K$6=TODAY()</formula>
    </cfRule>
  </conditionalFormatting>
  <conditionalFormatting sqref="K113:BN113">
    <cfRule type="expression" dxfId="33" priority="56">
      <formula>AND($E113&lt;=K$6,ROUNDDOWN(($F113-$E113+1)*$H113,0)+$E113-1&gt;=K$6)</formula>
    </cfRule>
    <cfRule type="expression" dxfId="32" priority="57">
      <formula>AND(NOT(ISBLANK($E113)),$E113&lt;=K$6,$F113&gt;=K$6)</formula>
    </cfRule>
  </conditionalFormatting>
  <conditionalFormatting sqref="K113:BN113">
    <cfRule type="expression" dxfId="31" priority="55">
      <formula>K$6=TODAY()</formula>
    </cfRule>
  </conditionalFormatting>
  <conditionalFormatting sqref="K112:BN112">
    <cfRule type="expression" dxfId="30" priority="52">
      <formula>AND($E112&lt;=K$6,ROUNDDOWN(($F112-$E112+1)*$H112,0)+$E112-1&gt;=K$6)</formula>
    </cfRule>
    <cfRule type="expression" dxfId="29" priority="53">
      <formula>AND(NOT(ISBLANK($E112)),$E112&lt;=K$6,$F112&gt;=K$6)</formula>
    </cfRule>
  </conditionalFormatting>
  <conditionalFormatting sqref="K112:BN112">
    <cfRule type="expression" dxfId="28" priority="51">
      <formula>K$6=TODAY()</formula>
    </cfRule>
  </conditionalFormatting>
  <conditionalFormatting sqref="K114:BN114">
    <cfRule type="expression" dxfId="27" priority="48">
      <formula>AND($E114&lt;=K$6,ROUNDDOWN(($F114-$E114+1)*$H114,0)+$E114-1&gt;=K$6)</formula>
    </cfRule>
    <cfRule type="expression" dxfId="26" priority="49">
      <formula>AND(NOT(ISBLANK($E114)),$E114&lt;=K$6,$F114&gt;=K$6)</formula>
    </cfRule>
  </conditionalFormatting>
  <conditionalFormatting sqref="K114:BN114">
    <cfRule type="expression" dxfId="25" priority="47">
      <formula>K$6=TODAY()</formula>
    </cfRule>
  </conditionalFormatting>
  <conditionalFormatting sqref="K116:BN116">
    <cfRule type="expression" dxfId="24" priority="44">
      <formula>AND($E116&lt;=K$6,ROUNDDOWN(($F116-$E116+1)*$H116,0)+$E116-1&gt;=K$6)</formula>
    </cfRule>
    <cfRule type="expression" dxfId="23" priority="45">
      <formula>AND(NOT(ISBLANK($E116)),$E116&lt;=K$6,$F116&gt;=K$6)</formula>
    </cfRule>
  </conditionalFormatting>
  <conditionalFormatting sqref="K116:BN116">
    <cfRule type="expression" dxfId="22" priority="43">
      <formula>K$6=TODAY()</formula>
    </cfRule>
  </conditionalFormatting>
  <conditionalFormatting sqref="K115:BN115">
    <cfRule type="expression" dxfId="21" priority="40">
      <formula>AND($E115&lt;=K$6,ROUNDDOWN(($F115-$E115+1)*$H115,0)+$E115-1&gt;=K$6)</formula>
    </cfRule>
    <cfRule type="expression" dxfId="20" priority="41">
      <formula>AND(NOT(ISBLANK($E115)),$E115&lt;=K$6,$F115&gt;=K$6)</formula>
    </cfRule>
  </conditionalFormatting>
  <conditionalFormatting sqref="K115:BN115">
    <cfRule type="expression" dxfId="19" priority="39">
      <formula>K$6=TODAY()</formula>
    </cfRule>
  </conditionalFormatting>
  <conditionalFormatting sqref="K118:BN118">
    <cfRule type="expression" dxfId="18" priority="36">
      <formula>AND($E118&lt;=K$6,ROUNDDOWN(($F118-$E118+1)*$H118,0)+$E118-1&gt;=K$6)</formula>
    </cfRule>
    <cfRule type="expression" dxfId="17" priority="37">
      <formula>AND(NOT(ISBLANK($E118)),$E118&lt;=K$6,$F118&gt;=K$6)</formula>
    </cfRule>
  </conditionalFormatting>
  <conditionalFormatting sqref="K118:BN118">
    <cfRule type="expression" dxfId="16" priority="35">
      <formula>K$6=TODAY()</formula>
    </cfRule>
  </conditionalFormatting>
  <conditionalFormatting sqref="K117:BN117">
    <cfRule type="expression" dxfId="15" priority="32">
      <formula>AND($E117&lt;=K$6,ROUNDDOWN(($F117-$E117+1)*$H117,0)+$E117-1&gt;=K$6)</formula>
    </cfRule>
    <cfRule type="expression" dxfId="14" priority="33">
      <formula>AND(NOT(ISBLANK($E117)),$E117&lt;=K$6,$F117&gt;=K$6)</formula>
    </cfRule>
  </conditionalFormatting>
  <conditionalFormatting sqref="K117:BN117">
    <cfRule type="expression" dxfId="13" priority="31">
      <formula>K$6=TODAY()</formula>
    </cfRule>
  </conditionalFormatting>
  <conditionalFormatting sqref="K120:BN120">
    <cfRule type="expression" dxfId="12" priority="28">
      <formula>AND($E120&lt;=K$6,ROUNDDOWN(($F120-$E120+1)*$H120,0)+$E120-1&gt;=K$6)</formula>
    </cfRule>
    <cfRule type="expression" dxfId="11" priority="29">
      <formula>AND(NOT(ISBLANK($E120)),$E120&lt;=K$6,$F120&gt;=K$6)</formula>
    </cfRule>
  </conditionalFormatting>
  <conditionalFormatting sqref="K120:BN120">
    <cfRule type="expression" dxfId="10" priority="27">
      <formula>K$6=TODAY()</formula>
    </cfRule>
  </conditionalFormatting>
  <conditionalFormatting sqref="K119:BN119">
    <cfRule type="expression" dxfId="9" priority="24">
      <formula>AND($E119&lt;=K$6,ROUNDDOWN(($F119-$E119+1)*$H119,0)+$E119-1&gt;=K$6)</formula>
    </cfRule>
    <cfRule type="expression" dxfId="8" priority="25">
      <formula>AND(NOT(ISBLANK($E119)),$E119&lt;=K$6,$F119&gt;=K$6)</formula>
    </cfRule>
  </conditionalFormatting>
  <conditionalFormatting sqref="K119:BN119">
    <cfRule type="expression" dxfId="7" priority="23">
      <formula>K$6=TODAY()</formula>
    </cfRule>
  </conditionalFormatting>
  <conditionalFormatting sqref="K128:BN128">
    <cfRule type="expression" dxfId="6" priority="12">
      <formula>AND($E128&lt;=K$6,ROUNDDOWN(($F128-$E128+1)*$H128,0)+$E128-1&gt;=K$6)</formula>
    </cfRule>
    <cfRule type="expression" dxfId="5" priority="13">
      <formula>AND(NOT(ISBLANK($E128)),$E128&lt;=K$6,$F128&gt;=K$6)</formula>
    </cfRule>
  </conditionalFormatting>
  <conditionalFormatting sqref="H128">
    <cfRule type="dataBar" priority="10">
      <dataBar>
        <cfvo type="num" val="0"/>
        <cfvo type="num" val="1"/>
        <color theme="0" tint="-0.34998626667073579"/>
      </dataBar>
      <extLst>
        <ext xmlns:x14="http://schemas.microsoft.com/office/spreadsheetml/2009/9/main" uri="{B025F937-C7B1-47D3-B67F-A62EFF666E3E}">
          <x14:id>{FA280A30-17D8-4EF6-8BB1-2E2B120AAC03}</x14:id>
        </ext>
      </extLst>
    </cfRule>
  </conditionalFormatting>
  <conditionalFormatting sqref="K128:BN128">
    <cfRule type="expression" dxfId="4" priority="11">
      <formula>K$6=TODAY()</formula>
    </cfRule>
  </conditionalFormatting>
  <conditionalFormatting sqref="H22:H36">
    <cfRule type="dataBar" priority="9">
      <dataBar>
        <cfvo type="num" val="0"/>
        <cfvo type="num" val="1"/>
        <color theme="0" tint="-0.34998626667073579"/>
      </dataBar>
      <extLst>
        <ext xmlns:x14="http://schemas.microsoft.com/office/spreadsheetml/2009/9/main" uri="{B025F937-C7B1-47D3-B67F-A62EFF666E3E}">
          <x14:id>{137EBAF4-EE16-4337-A6FC-B6C9305D19B6}</x14:id>
        </ext>
      </extLst>
    </cfRule>
  </conditionalFormatting>
  <conditionalFormatting sqref="H22:H36">
    <cfRule type="dataBar" priority="8">
      <dataBar>
        <cfvo type="num" val="0"/>
        <cfvo type="num" val="1"/>
        <color theme="0" tint="-0.34998626667073579"/>
      </dataBar>
      <extLst>
        <ext xmlns:x14="http://schemas.microsoft.com/office/spreadsheetml/2009/9/main" uri="{B025F937-C7B1-47D3-B67F-A62EFF666E3E}">
          <x14:id>{F5473C83-BD8D-4C07-8A81-971160A355A5}</x14:id>
        </ext>
      </extLst>
    </cfRule>
  </conditionalFormatting>
  <conditionalFormatting sqref="H40:H80 H82:H93">
    <cfRule type="dataBar" priority="7">
      <dataBar>
        <cfvo type="num" val="0"/>
        <cfvo type="num" val="1"/>
        <color theme="0" tint="-0.34998626667073579"/>
      </dataBar>
      <extLst>
        <ext xmlns:x14="http://schemas.microsoft.com/office/spreadsheetml/2009/9/main" uri="{B025F937-C7B1-47D3-B67F-A62EFF666E3E}">
          <x14:id>{8EA0DFBD-D2A0-4C81-8028-82548DF4A9D4}</x14:id>
        </ext>
      </extLst>
    </cfRule>
  </conditionalFormatting>
  <conditionalFormatting sqref="H96:H120">
    <cfRule type="dataBar" priority="6">
      <dataBar>
        <cfvo type="num" val="0"/>
        <cfvo type="num" val="1"/>
        <color theme="0" tint="-0.34998626667073579"/>
      </dataBar>
      <extLst>
        <ext xmlns:x14="http://schemas.microsoft.com/office/spreadsheetml/2009/9/main" uri="{B025F937-C7B1-47D3-B67F-A62EFF666E3E}">
          <x14:id>{CBD3B5C6-8CB5-4C1E-BE22-D62B7651735F}</x14:id>
        </ext>
      </extLst>
    </cfRule>
  </conditionalFormatting>
  <conditionalFormatting sqref="K81:BN81">
    <cfRule type="expression" dxfId="3" priority="4">
      <formula>AND($E81&lt;=K$6,ROUNDDOWN(($F81-$E81+1)*$H81,0)+$E81-1&gt;=K$6)</formula>
    </cfRule>
    <cfRule type="expression" dxfId="2" priority="5">
      <formula>AND(NOT(ISBLANK($E81)),$E81&lt;=K$6,$F81&gt;=K$6)</formula>
    </cfRule>
  </conditionalFormatting>
  <conditionalFormatting sqref="K81:BN81">
    <cfRule type="expression" dxfId="1" priority="3">
      <formula>K$6=TODAY()</formula>
    </cfRule>
  </conditionalFormatting>
  <conditionalFormatting sqref="K81:BN81">
    <cfRule type="expression" dxfId="0" priority="2">
      <formula>K$6=TODAY()</formula>
    </cfRule>
  </conditionalFormatting>
  <conditionalFormatting sqref="H81">
    <cfRule type="dataBar" priority="1">
      <dataBar>
        <cfvo type="num" val="0"/>
        <cfvo type="num" val="1"/>
        <color theme="0" tint="-0.34998626667073579"/>
      </dataBar>
      <extLst>
        <ext xmlns:x14="http://schemas.microsoft.com/office/spreadsheetml/2009/9/main" uri="{B025F937-C7B1-47D3-B67F-A62EFF666E3E}">
          <x14:id>{D2C403FC-0DEC-441F-8116-8CA3DCE4412C}</x14:id>
        </ext>
      </extLst>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E21 E37 G21:H21 G37:H38 G48 H39" unlockedFormula="1"/>
    <ignoredError sqref="A37 A21"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H37:H39 H8:H21</xm:sqref>
        </x14:conditionalFormatting>
        <x14:conditionalFormatting xmlns:xm="http://schemas.microsoft.com/office/excel/2006/main">
          <x14:cfRule type="dataBar" id="{F1DDE1F8-C329-4FA7-A0C6-16D8FA55590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C8C4DD14-35F6-4FCA-B35B-869D4AA76B9A}">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8F2B52E4-038C-4E2D-8E6E-7447BF253933}">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DEEC3FD9-214F-41F6-A7B1-B4978DD4837F}">
            <x14:dataBar minLength="0" maxLength="100" gradient="0">
              <x14:cfvo type="num">
                <xm:f>0</xm:f>
              </x14:cfvo>
              <x14:cfvo type="num">
                <xm:f>1</xm:f>
              </x14:cfvo>
              <x14:negativeFillColor rgb="FFFF0000"/>
              <x14:axisColor rgb="FF000000"/>
            </x14:dataBar>
          </x14:cfRule>
          <xm:sqref>H121:H122</xm:sqref>
        </x14:conditionalFormatting>
        <x14:conditionalFormatting xmlns:xm="http://schemas.microsoft.com/office/excel/2006/main">
          <x14:cfRule type="dataBar" id="{2EB48314-634F-4647-B6AC-B8EA1A31011F}">
            <x14:dataBar minLength="0" maxLength="100" gradient="0">
              <x14:cfvo type="num">
                <xm:f>0</xm:f>
              </x14:cfvo>
              <x14:cfvo type="num">
                <xm:f>1</xm:f>
              </x14:cfvo>
              <x14:negativeFillColor rgb="FFFF0000"/>
              <x14:axisColor rgb="FF000000"/>
            </x14:dataBar>
          </x14:cfRule>
          <xm:sqref>H123:H126</xm:sqref>
        </x14:conditionalFormatting>
        <x14:conditionalFormatting xmlns:xm="http://schemas.microsoft.com/office/excel/2006/main">
          <x14:cfRule type="dataBar" id="{57E52673-38CA-4FBC-8F14-EFBDF6F257DE}">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23256D01-A79F-4CBA-AF9C-5A484B7068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0A75DE14-E403-44D2-B30A-1AF23204C393}">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008384FF-EFF7-4A42-BF65-D08B43F3B072}">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DD79533-846A-413E-9ACD-A9515ACAE19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4514B8EC-83BE-42C6-9CCA-BDFA28776065}">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041E8950-8260-4783-B173-9B0ADBBEEDF4}">
            <x14:dataBar minLength="0" maxLength="100" gradient="0">
              <x14:cfvo type="num">
                <xm:f>0</xm:f>
              </x14:cfvo>
              <x14:cfvo type="num">
                <xm:f>1</xm:f>
              </x14:cfvo>
              <x14:negativeFillColor rgb="FFFF0000"/>
              <x14:axisColor rgb="FF000000"/>
            </x14:dataBar>
          </x14:cfRule>
          <xm:sqref>H129:H130</xm:sqref>
        </x14:conditionalFormatting>
        <x14:conditionalFormatting xmlns:xm="http://schemas.microsoft.com/office/excel/2006/main">
          <x14:cfRule type="dataBar" id="{31C9E116-32D3-422F-98C6-089661F9166E}">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FA280A30-17D8-4EF6-8BB1-2E2B120AAC03}">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137EBAF4-EE16-4337-A6FC-B6C9305D19B6}">
            <x14:dataBar minLength="0" maxLength="100" gradient="0">
              <x14:cfvo type="num">
                <xm:f>0</xm:f>
              </x14:cfvo>
              <x14:cfvo type="num">
                <xm:f>1</xm:f>
              </x14:cfvo>
              <x14:negativeFillColor rgb="FFFF0000"/>
              <x14:axisColor rgb="FF000000"/>
            </x14:dataBar>
          </x14:cfRule>
          <xm:sqref>H22:H36</xm:sqref>
        </x14:conditionalFormatting>
        <x14:conditionalFormatting xmlns:xm="http://schemas.microsoft.com/office/excel/2006/main">
          <x14:cfRule type="dataBar" id="{F5473C83-BD8D-4C07-8A81-971160A355A5}">
            <x14:dataBar minLength="0" maxLength="100" gradient="0">
              <x14:cfvo type="num">
                <xm:f>0</xm:f>
              </x14:cfvo>
              <x14:cfvo type="num">
                <xm:f>1</xm:f>
              </x14:cfvo>
              <x14:negativeFillColor rgb="FFFF0000"/>
              <x14:axisColor rgb="FF000000"/>
            </x14:dataBar>
          </x14:cfRule>
          <xm:sqref>H22:H36</xm:sqref>
        </x14:conditionalFormatting>
        <x14:conditionalFormatting xmlns:xm="http://schemas.microsoft.com/office/excel/2006/main">
          <x14:cfRule type="dataBar" id="{8EA0DFBD-D2A0-4C81-8028-82548DF4A9D4}">
            <x14:dataBar minLength="0" maxLength="100" gradient="0">
              <x14:cfvo type="num">
                <xm:f>0</xm:f>
              </x14:cfvo>
              <x14:cfvo type="num">
                <xm:f>1</xm:f>
              </x14:cfvo>
              <x14:negativeFillColor rgb="FFFF0000"/>
              <x14:axisColor rgb="FF000000"/>
            </x14:dataBar>
          </x14:cfRule>
          <xm:sqref>H40:H80 H82:H93</xm:sqref>
        </x14:conditionalFormatting>
        <x14:conditionalFormatting xmlns:xm="http://schemas.microsoft.com/office/excel/2006/main">
          <x14:cfRule type="dataBar" id="{CBD3B5C6-8CB5-4C1E-BE22-D62B7651735F}">
            <x14:dataBar minLength="0" maxLength="100" gradient="0">
              <x14:cfvo type="num">
                <xm:f>0</xm:f>
              </x14:cfvo>
              <x14:cfvo type="num">
                <xm:f>1</xm:f>
              </x14:cfvo>
              <x14:negativeFillColor rgb="FFFF0000"/>
              <x14:axisColor rgb="FF000000"/>
            </x14:dataBar>
          </x14:cfRule>
          <xm:sqref>H96:H120</xm:sqref>
        </x14:conditionalFormatting>
        <x14:conditionalFormatting xmlns:xm="http://schemas.microsoft.com/office/excel/2006/main">
          <x14:cfRule type="dataBar" id="{D2C403FC-0DEC-441F-8116-8CA3DCE4412C}">
            <x14:dataBar minLength="0" maxLength="100" gradient="0">
              <x14:cfvo type="num">
                <xm:f>0</xm:f>
              </x14:cfvo>
              <x14:cfvo type="num">
                <xm:f>1</xm:f>
              </x14:cfvo>
              <x14:negativeFillColor rgb="FFFF0000"/>
              <x14:axisColor rgb="FF000000"/>
            </x14:dataBar>
          </x14:cfRule>
          <xm:sqref>H81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1" t="s">
        <v>20</v>
      </c>
    </row>
    <row r="4" spans="1:3" x14ac:dyDescent="0.2">
      <c r="C4" s="23" t="s">
        <v>28</v>
      </c>
    </row>
    <row r="5" spans="1:3" x14ac:dyDescent="0.2">
      <c r="C5" s="20" t="s">
        <v>29</v>
      </c>
    </row>
    <row r="6" spans="1:3" x14ac:dyDescent="0.2">
      <c r="C6" s="20"/>
    </row>
    <row r="7" spans="1:3" ht="18" x14ac:dyDescent="0.25">
      <c r="C7" s="24" t="s">
        <v>48</v>
      </c>
    </row>
    <row r="8" spans="1:3" x14ac:dyDescent="0.2">
      <c r="C8" s="25" t="s">
        <v>46</v>
      </c>
    </row>
    <row r="10" spans="1:3" x14ac:dyDescent="0.2">
      <c r="C10" s="20" t="s">
        <v>45</v>
      </c>
    </row>
    <row r="11" spans="1:3" x14ac:dyDescent="0.2">
      <c r="C11" s="20" t="s">
        <v>44</v>
      </c>
    </row>
    <row r="13" spans="1:3" ht="18" x14ac:dyDescent="0.25">
      <c r="C13" s="24" t="s">
        <v>43</v>
      </c>
    </row>
    <row r="16" spans="1:3" ht="15.75" x14ac:dyDescent="0.25">
      <c r="A16" s="27" t="s">
        <v>22</v>
      </c>
    </row>
    <row r="17" spans="2:2" s="16" customFormat="1" x14ac:dyDescent="0.2"/>
    <row r="18" spans="2:2" ht="15" x14ac:dyDescent="0.25">
      <c r="B18" s="26" t="s">
        <v>33</v>
      </c>
    </row>
    <row r="19" spans="2:2" x14ac:dyDescent="0.2">
      <c r="B19" s="20" t="s">
        <v>38</v>
      </c>
    </row>
    <row r="20" spans="2:2" x14ac:dyDescent="0.2">
      <c r="B20" s="20" t="s">
        <v>39</v>
      </c>
    </row>
    <row r="22" spans="2:2" s="16" customFormat="1" ht="15" x14ac:dyDescent="0.25">
      <c r="B22" s="26" t="s">
        <v>40</v>
      </c>
    </row>
    <row r="23" spans="2:2" s="16" customFormat="1" x14ac:dyDescent="0.2">
      <c r="B23" s="20" t="s">
        <v>41</v>
      </c>
    </row>
    <row r="24" spans="2:2" s="16" customFormat="1" x14ac:dyDescent="0.2">
      <c r="B24" s="20" t="s">
        <v>42</v>
      </c>
    </row>
    <row r="26" spans="2:2" s="16" customFormat="1" ht="15" x14ac:dyDescent="0.25">
      <c r="B26" s="26" t="s">
        <v>30</v>
      </c>
    </row>
    <row r="27" spans="2:2" s="16" customFormat="1" x14ac:dyDescent="0.2">
      <c r="B27" s="20" t="s">
        <v>34</v>
      </c>
    </row>
    <row r="28" spans="2:2" s="16" customFormat="1" x14ac:dyDescent="0.2">
      <c r="B28" s="20" t="s">
        <v>35</v>
      </c>
    </row>
    <row r="29" spans="2:2" x14ac:dyDescent="0.2">
      <c r="B29" s="20" t="s">
        <v>36</v>
      </c>
    </row>
    <row r="30" spans="2:2" x14ac:dyDescent="0.2">
      <c r="B30" s="16" t="s">
        <v>23</v>
      </c>
    </row>
    <row r="31" spans="2:2" x14ac:dyDescent="0.2">
      <c r="B31" s="16" t="s">
        <v>24</v>
      </c>
    </row>
    <row r="32" spans="2:2" x14ac:dyDescent="0.2">
      <c r="B32" s="16" t="s">
        <v>25</v>
      </c>
    </row>
    <row r="34" spans="2:2" ht="15" x14ac:dyDescent="0.25">
      <c r="B34" s="26" t="s">
        <v>26</v>
      </c>
    </row>
    <row r="35" spans="2:2" x14ac:dyDescent="0.2">
      <c r="B35" s="20" t="s">
        <v>121</v>
      </c>
    </row>
    <row r="36" spans="2:2" x14ac:dyDescent="0.2">
      <c r="B36" s="20" t="s">
        <v>122</v>
      </c>
    </row>
    <row r="37" spans="2:2" x14ac:dyDescent="0.2">
      <c r="B37" s="20" t="s">
        <v>123</v>
      </c>
    </row>
    <row r="39" spans="2:2" ht="15" x14ac:dyDescent="0.25">
      <c r="B39" s="26" t="s">
        <v>27</v>
      </c>
    </row>
    <row r="40" spans="2:2" x14ac:dyDescent="0.2">
      <c r="B40" s="20" t="s">
        <v>37</v>
      </c>
    </row>
    <row r="42" spans="2:2" s="16" customFormat="1" ht="15" x14ac:dyDescent="0.25">
      <c r="B42" s="26" t="s">
        <v>31</v>
      </c>
    </row>
    <row r="43" spans="2:2" s="16" customFormat="1" x14ac:dyDescent="0.2">
      <c r="B43" s="20" t="s">
        <v>124</v>
      </c>
    </row>
    <row r="44" spans="2:2" s="16" customFormat="1" x14ac:dyDescent="0.2">
      <c r="B44" s="20" t="s">
        <v>32</v>
      </c>
    </row>
    <row r="45" spans="2:2" s="16" customFormat="1" x14ac:dyDescent="0.2"/>
    <row r="46" spans="2:2" ht="18" x14ac:dyDescent="0.25">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6" t="s">
        <v>116</v>
      </c>
      <c r="B1" s="37"/>
      <c r="C1" s="38"/>
    </row>
    <row r="2" spans="1:3" ht="14.25" x14ac:dyDescent="0.2">
      <c r="A2" s="108" t="s">
        <v>46</v>
      </c>
      <c r="B2" s="9"/>
      <c r="C2" s="8"/>
    </row>
    <row r="3" spans="1:3" s="20" customFormat="1" x14ac:dyDescent="0.2">
      <c r="A3" s="8"/>
      <c r="B3" s="9"/>
      <c r="C3" s="8"/>
    </row>
    <row r="4" spans="1:3" s="8" customFormat="1" ht="18" x14ac:dyDescent="0.25">
      <c r="A4" s="103" t="s">
        <v>83</v>
      </c>
      <c r="B4" s="35"/>
    </row>
    <row r="5" spans="1:3" s="8" customFormat="1" ht="57" x14ac:dyDescent="0.2">
      <c r="B5" s="109" t="s">
        <v>72</v>
      </c>
    </row>
    <row r="7" spans="1:3" ht="28.5" x14ac:dyDescent="0.2">
      <c r="B7" s="109" t="s">
        <v>84</v>
      </c>
    </row>
    <row r="9" spans="1:3" ht="14.25" x14ac:dyDescent="0.2">
      <c r="B9" s="108" t="s">
        <v>58</v>
      </c>
    </row>
    <row r="11" spans="1:3" ht="28.5" x14ac:dyDescent="0.2">
      <c r="B11" s="107" t="s">
        <v>59</v>
      </c>
    </row>
    <row r="12" spans="1:3" s="20" customFormat="1" x14ac:dyDescent="0.2"/>
    <row r="13" spans="1:3" ht="18" x14ac:dyDescent="0.25">
      <c r="A13" s="142" t="s">
        <v>3</v>
      </c>
      <c r="B13" s="142"/>
    </row>
    <row r="14" spans="1:3" s="20" customFormat="1" x14ac:dyDescent="0.2"/>
    <row r="15" spans="1:3" s="104" customFormat="1" ht="18" x14ac:dyDescent="0.2">
      <c r="A15" s="112"/>
      <c r="B15" s="110" t="s">
        <v>75</v>
      </c>
    </row>
    <row r="16" spans="1:3" s="104" customFormat="1" ht="18" x14ac:dyDescent="0.2">
      <c r="A16" s="112"/>
      <c r="B16" s="111" t="s">
        <v>73</v>
      </c>
      <c r="C16" s="106" t="s">
        <v>2</v>
      </c>
    </row>
    <row r="17" spans="1:3" ht="18" x14ac:dyDescent="0.25">
      <c r="A17" s="113"/>
      <c r="B17" s="111" t="s">
        <v>77</v>
      </c>
    </row>
    <row r="18" spans="1:3" s="20" customFormat="1" ht="18" x14ac:dyDescent="0.25">
      <c r="A18" s="113"/>
      <c r="B18" s="111" t="s">
        <v>85</v>
      </c>
    </row>
    <row r="19" spans="1:3" s="38" customFormat="1" ht="18" x14ac:dyDescent="0.25">
      <c r="A19" s="116"/>
      <c r="B19" s="111" t="s">
        <v>86</v>
      </c>
    </row>
    <row r="20" spans="1:3" s="104" customFormat="1" ht="18" x14ac:dyDescent="0.2">
      <c r="A20" s="112"/>
      <c r="B20" s="110" t="s">
        <v>74</v>
      </c>
      <c r="C20" s="105" t="s">
        <v>1</v>
      </c>
    </row>
    <row r="21" spans="1:3" ht="18" x14ac:dyDescent="0.25">
      <c r="A21" s="113"/>
      <c r="B21" s="111" t="s">
        <v>76</v>
      </c>
    </row>
    <row r="22" spans="1:3" s="8" customFormat="1" ht="18" x14ac:dyDescent="0.25">
      <c r="A22" s="114"/>
      <c r="B22" s="115" t="s">
        <v>78</v>
      </c>
    </row>
    <row r="23" spans="1:3" s="8" customFormat="1" ht="18" x14ac:dyDescent="0.25">
      <c r="A23" s="114"/>
      <c r="B23" s="10"/>
    </row>
    <row r="24" spans="1:3" s="8" customFormat="1" ht="18" x14ac:dyDescent="0.25">
      <c r="A24" s="142" t="s">
        <v>79</v>
      </c>
      <c r="B24" s="142"/>
    </row>
    <row r="25" spans="1:3" s="8" customFormat="1" ht="43.5" x14ac:dyDescent="0.25">
      <c r="A25" s="114"/>
      <c r="B25" s="111" t="s">
        <v>87</v>
      </c>
    </row>
    <row r="26" spans="1:3" s="8" customFormat="1" ht="18" x14ac:dyDescent="0.25">
      <c r="A26" s="114"/>
      <c r="B26" s="111"/>
    </row>
    <row r="27" spans="1:3" s="8" customFormat="1" ht="18" x14ac:dyDescent="0.25">
      <c r="A27" s="114"/>
      <c r="B27" s="132" t="s">
        <v>91</v>
      </c>
    </row>
    <row r="28" spans="1:3" s="8" customFormat="1" ht="18" x14ac:dyDescent="0.25">
      <c r="A28" s="114"/>
      <c r="B28" s="111" t="s">
        <v>80</v>
      </c>
    </row>
    <row r="29" spans="1:3" s="8" customFormat="1" ht="28.5" x14ac:dyDescent="0.25">
      <c r="A29" s="114"/>
      <c r="B29" s="111" t="s">
        <v>82</v>
      </c>
    </row>
    <row r="30" spans="1:3" s="8" customFormat="1" ht="18" x14ac:dyDescent="0.25">
      <c r="A30" s="114"/>
      <c r="B30" s="111"/>
    </row>
    <row r="31" spans="1:3" s="8" customFormat="1" ht="18" x14ac:dyDescent="0.25">
      <c r="A31" s="114"/>
      <c r="B31" s="132" t="s">
        <v>88</v>
      </c>
    </row>
    <row r="32" spans="1:3" s="8" customFormat="1" ht="18" x14ac:dyDescent="0.25">
      <c r="A32" s="114"/>
      <c r="B32" s="111" t="s">
        <v>81</v>
      </c>
    </row>
    <row r="33" spans="1:2" s="8" customFormat="1" ht="18" x14ac:dyDescent="0.25">
      <c r="A33" s="114"/>
      <c r="B33" s="111" t="s">
        <v>89</v>
      </c>
    </row>
    <row r="34" spans="1:2" s="8" customFormat="1" ht="18" x14ac:dyDescent="0.25">
      <c r="A34" s="114"/>
      <c r="B34" s="10"/>
    </row>
    <row r="35" spans="1:2" s="8" customFormat="1" ht="28.5" x14ac:dyDescent="0.25">
      <c r="A35" s="114"/>
      <c r="B35" s="111" t="s">
        <v>126</v>
      </c>
    </row>
    <row r="36" spans="1:2" s="8" customFormat="1" ht="18" x14ac:dyDescent="0.25">
      <c r="A36" s="114"/>
      <c r="B36" s="117" t="s">
        <v>90</v>
      </c>
    </row>
    <row r="37" spans="1:2" s="8" customFormat="1" ht="18" x14ac:dyDescent="0.25">
      <c r="A37" s="114"/>
      <c r="B37" s="10"/>
    </row>
    <row r="38" spans="1:2" ht="18" x14ac:dyDescent="0.25">
      <c r="A38" s="142" t="s">
        <v>8</v>
      </c>
      <c r="B38" s="142"/>
    </row>
    <row r="39" spans="1:2" ht="28.5" x14ac:dyDescent="0.2">
      <c r="B39" s="111" t="s">
        <v>93</v>
      </c>
    </row>
    <row r="40" spans="1:2" s="20" customFormat="1" x14ac:dyDescent="0.2"/>
    <row r="41" spans="1:2" s="20" customFormat="1" ht="14.25" x14ac:dyDescent="0.2">
      <c r="B41" s="111" t="s">
        <v>94</v>
      </c>
    </row>
    <row r="42" spans="1:2" s="20" customFormat="1" x14ac:dyDescent="0.2"/>
    <row r="43" spans="1:2" s="20" customFormat="1" ht="28.5" x14ac:dyDescent="0.2">
      <c r="B43" s="111" t="s">
        <v>92</v>
      </c>
    </row>
    <row r="44" spans="1:2" s="20" customFormat="1" x14ac:dyDescent="0.2"/>
    <row r="45" spans="1:2" ht="28.5" x14ac:dyDescent="0.2">
      <c r="B45" s="111" t="s">
        <v>95</v>
      </c>
    </row>
    <row r="46" spans="1:2" x14ac:dyDescent="0.2">
      <c r="B46" s="21"/>
    </row>
    <row r="47" spans="1:2" ht="28.5" x14ac:dyDescent="0.2">
      <c r="B47" s="111" t="s">
        <v>96</v>
      </c>
    </row>
    <row r="48" spans="1:2" x14ac:dyDescent="0.2">
      <c r="B48" s="11"/>
    </row>
    <row r="49" spans="1:2" ht="18" x14ac:dyDescent="0.25">
      <c r="A49" s="142" t="s">
        <v>6</v>
      </c>
      <c r="B49" s="142"/>
    </row>
    <row r="50" spans="1:2" ht="28.5" x14ac:dyDescent="0.2">
      <c r="B50" s="111" t="s">
        <v>127</v>
      </c>
    </row>
    <row r="51" spans="1:2" x14ac:dyDescent="0.2">
      <c r="B51" s="11"/>
    </row>
    <row r="52" spans="1:2" ht="14.25" x14ac:dyDescent="0.2">
      <c r="A52" s="118" t="s">
        <v>9</v>
      </c>
      <c r="B52" s="111" t="s">
        <v>10</v>
      </c>
    </row>
    <row r="53" spans="1:2" ht="14.25" x14ac:dyDescent="0.2">
      <c r="A53" s="118" t="s">
        <v>11</v>
      </c>
      <c r="B53" s="111" t="s">
        <v>12</v>
      </c>
    </row>
    <row r="54" spans="1:2" ht="14.25" x14ac:dyDescent="0.2">
      <c r="A54" s="118" t="s">
        <v>13</v>
      </c>
      <c r="B54" s="111" t="s">
        <v>14</v>
      </c>
    </row>
    <row r="55" spans="1:2" ht="28.5" x14ac:dyDescent="0.2">
      <c r="A55" s="107"/>
      <c r="B55" s="111" t="s">
        <v>97</v>
      </c>
    </row>
    <row r="56" spans="1:2" ht="28.5" x14ac:dyDescent="0.2">
      <c r="A56" s="107"/>
      <c r="B56" s="111" t="s">
        <v>98</v>
      </c>
    </row>
    <row r="57" spans="1:2" ht="14.25" x14ac:dyDescent="0.2">
      <c r="A57" s="118" t="s">
        <v>15</v>
      </c>
      <c r="B57" s="111" t="s">
        <v>16</v>
      </c>
    </row>
    <row r="58" spans="1:2" ht="14.25" x14ac:dyDescent="0.2">
      <c r="A58" s="107"/>
      <c r="B58" s="111" t="s">
        <v>99</v>
      </c>
    </row>
    <row r="59" spans="1:2" ht="14.25" x14ac:dyDescent="0.2">
      <c r="A59" s="107"/>
      <c r="B59" s="111" t="s">
        <v>100</v>
      </c>
    </row>
    <row r="60" spans="1:2" ht="14.25" x14ac:dyDescent="0.2">
      <c r="A60" s="118" t="s">
        <v>17</v>
      </c>
      <c r="B60" s="111" t="s">
        <v>18</v>
      </c>
    </row>
    <row r="61" spans="1:2" ht="28.5" x14ac:dyDescent="0.2">
      <c r="A61" s="107"/>
      <c r="B61" s="111" t="s">
        <v>101</v>
      </c>
    </row>
    <row r="62" spans="1:2" ht="14.25" x14ac:dyDescent="0.2">
      <c r="A62" s="118" t="s">
        <v>102</v>
      </c>
      <c r="B62" s="111" t="s">
        <v>103</v>
      </c>
    </row>
    <row r="63" spans="1:2" ht="14.25" x14ac:dyDescent="0.2">
      <c r="A63" s="119"/>
      <c r="B63" s="111" t="s">
        <v>104</v>
      </c>
    </row>
    <row r="64" spans="1:2" s="20" customFormat="1" x14ac:dyDescent="0.2">
      <c r="B64" s="12"/>
    </row>
    <row r="65" spans="1:2" s="20" customFormat="1" ht="18" x14ac:dyDescent="0.25">
      <c r="A65" s="142" t="s">
        <v>7</v>
      </c>
      <c r="B65" s="142"/>
    </row>
    <row r="66" spans="1:2" s="20" customFormat="1" ht="42.75" x14ac:dyDescent="0.2">
      <c r="B66" s="111" t="s">
        <v>105</v>
      </c>
    </row>
    <row r="67" spans="1:2" s="20" customFormat="1" x14ac:dyDescent="0.2">
      <c r="B67" s="13"/>
    </row>
    <row r="68" spans="1:2" s="8" customFormat="1" ht="18" x14ac:dyDescent="0.25">
      <c r="A68" s="142" t="s">
        <v>4</v>
      </c>
      <c r="B68" s="142"/>
    </row>
    <row r="69" spans="1:2" s="20" customFormat="1" ht="15" x14ac:dyDescent="0.25">
      <c r="A69" s="126" t="s">
        <v>5</v>
      </c>
      <c r="B69" s="127" t="s">
        <v>106</v>
      </c>
    </row>
    <row r="70" spans="1:2" s="8" customFormat="1" ht="28.5" x14ac:dyDescent="0.2">
      <c r="A70" s="120"/>
      <c r="B70" s="125" t="s">
        <v>108</v>
      </c>
    </row>
    <row r="71" spans="1:2" s="8" customFormat="1" ht="14.25" x14ac:dyDescent="0.2">
      <c r="A71" s="120"/>
      <c r="B71" s="121"/>
    </row>
    <row r="72" spans="1:2" s="20" customFormat="1" ht="15" x14ac:dyDescent="0.25">
      <c r="A72" s="126" t="s">
        <v>5</v>
      </c>
      <c r="B72" s="127" t="s">
        <v>125</v>
      </c>
    </row>
    <row r="73" spans="1:2" s="8" customFormat="1" ht="28.5" x14ac:dyDescent="0.2">
      <c r="A73" s="120"/>
      <c r="B73" s="125" t="s">
        <v>129</v>
      </c>
    </row>
    <row r="74" spans="1:2" s="8" customFormat="1" ht="14.25" x14ac:dyDescent="0.2">
      <c r="A74" s="120"/>
      <c r="B74" s="121"/>
    </row>
    <row r="75" spans="1:2" ht="15" x14ac:dyDescent="0.25">
      <c r="A75" s="126" t="s">
        <v>5</v>
      </c>
      <c r="B75" s="129" t="s">
        <v>111</v>
      </c>
    </row>
    <row r="76" spans="1:2" s="8" customFormat="1" ht="42.75" x14ac:dyDescent="0.2">
      <c r="A76" s="120"/>
      <c r="B76" s="109" t="s">
        <v>128</v>
      </c>
    </row>
    <row r="77" spans="1:2" ht="14.25" x14ac:dyDescent="0.2">
      <c r="A77" s="119"/>
      <c r="B77" s="119"/>
    </row>
    <row r="78" spans="1:2" s="20" customFormat="1" ht="15" x14ac:dyDescent="0.25">
      <c r="A78" s="126" t="s">
        <v>5</v>
      </c>
      <c r="B78" s="129" t="s">
        <v>117</v>
      </c>
    </row>
    <row r="79" spans="1:2" s="8" customFormat="1" ht="28.5" x14ac:dyDescent="0.2">
      <c r="A79" s="120"/>
      <c r="B79" s="109" t="s">
        <v>112</v>
      </c>
    </row>
    <row r="80" spans="1:2" s="20" customFormat="1" ht="14.25" x14ac:dyDescent="0.2">
      <c r="A80" s="119"/>
      <c r="B80" s="119"/>
    </row>
    <row r="81" spans="1:2" ht="15" x14ac:dyDescent="0.25">
      <c r="A81" s="126" t="s">
        <v>5</v>
      </c>
      <c r="B81" s="129" t="s">
        <v>118</v>
      </c>
    </row>
    <row r="82" spans="1:2" s="8" customFormat="1" ht="14.25" x14ac:dyDescent="0.2">
      <c r="A82" s="120"/>
      <c r="B82" s="124" t="s">
        <v>113</v>
      </c>
    </row>
    <row r="83" spans="1:2" s="8" customFormat="1" ht="14.25" x14ac:dyDescent="0.2">
      <c r="A83" s="120"/>
      <c r="B83" s="124" t="s">
        <v>114</v>
      </c>
    </row>
    <row r="84" spans="1:2" s="8" customFormat="1" ht="14.25" x14ac:dyDescent="0.2">
      <c r="A84" s="120"/>
      <c r="B84" s="124" t="s">
        <v>115</v>
      </c>
    </row>
    <row r="85" spans="1:2" ht="15" x14ac:dyDescent="0.25">
      <c r="A85" s="119"/>
      <c r="B85" s="123"/>
    </row>
    <row r="86" spans="1:2" ht="15" x14ac:dyDescent="0.25">
      <c r="A86" s="126" t="s">
        <v>5</v>
      </c>
      <c r="B86" s="129" t="s">
        <v>119</v>
      </c>
    </row>
    <row r="87" spans="1:2" s="8" customFormat="1" ht="42.75" x14ac:dyDescent="0.2">
      <c r="A87" s="120"/>
      <c r="B87" s="109" t="s">
        <v>107</v>
      </c>
    </row>
    <row r="88" spans="1:2" s="8" customFormat="1" ht="14.25" x14ac:dyDescent="0.2">
      <c r="A88" s="120"/>
      <c r="B88" s="122" t="s">
        <v>109</v>
      </c>
    </row>
    <row r="89" spans="1:2" s="8" customFormat="1" ht="57" x14ac:dyDescent="0.2">
      <c r="A89" s="120"/>
      <c r="B89" s="128" t="s">
        <v>110</v>
      </c>
    </row>
    <row r="90" spans="1:2" ht="14.25" x14ac:dyDescent="0.2">
      <c r="A90" s="119"/>
      <c r="B90" s="119"/>
    </row>
    <row r="91" spans="1:2" ht="15" x14ac:dyDescent="0.25">
      <c r="A91" s="126" t="s">
        <v>5</v>
      </c>
      <c r="B91" s="131" t="s">
        <v>120</v>
      </c>
    </row>
    <row r="92" spans="1:2" ht="28.5" x14ac:dyDescent="0.2">
      <c r="A92" s="107"/>
      <c r="B92" s="124" t="s">
        <v>19</v>
      </c>
    </row>
    <row r="94" spans="1:2" x14ac:dyDescent="0.2">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6" t="s">
        <v>49</v>
      </c>
      <c r="B1" s="36"/>
      <c r="C1" s="41"/>
      <c r="D1" s="41"/>
    </row>
    <row r="2" spans="1:4" ht="15" x14ac:dyDescent="0.2">
      <c r="A2" s="38"/>
      <c r="B2" s="42"/>
      <c r="C2" s="41"/>
      <c r="D2" s="41"/>
    </row>
    <row r="3" spans="1:4" ht="15" x14ac:dyDescent="0.2">
      <c r="A3" s="39"/>
      <c r="B3" s="32" t="s">
        <v>50</v>
      </c>
      <c r="C3" s="40"/>
    </row>
    <row r="4" spans="1:4" ht="14.25" x14ac:dyDescent="0.2">
      <c r="A4" s="14"/>
      <c r="B4" s="34" t="s">
        <v>46</v>
      </c>
      <c r="C4" s="15"/>
    </row>
    <row r="5" spans="1:4" ht="15" x14ac:dyDescent="0.2">
      <c r="A5" s="14"/>
      <c r="B5" s="17"/>
      <c r="C5" s="15"/>
    </row>
    <row r="6" spans="1:4" ht="15.75" x14ac:dyDescent="0.25">
      <c r="A6" s="14"/>
      <c r="B6" s="18" t="s">
        <v>51</v>
      </c>
      <c r="C6" s="15"/>
    </row>
    <row r="7" spans="1:4" ht="15" x14ac:dyDescent="0.2">
      <c r="A7" s="14"/>
      <c r="B7" s="17"/>
      <c r="C7" s="15"/>
    </row>
    <row r="8" spans="1:4" ht="30" x14ac:dyDescent="0.2">
      <c r="A8" s="14"/>
      <c r="B8" s="17" t="s">
        <v>52</v>
      </c>
      <c r="C8" s="15"/>
    </row>
    <row r="9" spans="1:4" ht="15" x14ac:dyDescent="0.2">
      <c r="A9" s="14"/>
      <c r="B9" s="17"/>
      <c r="C9" s="15"/>
    </row>
    <row r="10" spans="1:4" ht="46.5" x14ac:dyDescent="0.25">
      <c r="A10" s="14"/>
      <c r="B10" s="17" t="s">
        <v>53</v>
      </c>
      <c r="C10" s="15"/>
    </row>
    <row r="11" spans="1:4" ht="15" x14ac:dyDescent="0.2">
      <c r="A11" s="14"/>
      <c r="B11" s="17"/>
      <c r="C11" s="15"/>
    </row>
    <row r="12" spans="1:4" ht="45" x14ac:dyDescent="0.2">
      <c r="A12" s="14"/>
      <c r="B12" s="17" t="s">
        <v>54</v>
      </c>
      <c r="C12" s="15"/>
    </row>
    <row r="13" spans="1:4" ht="15" x14ac:dyDescent="0.2">
      <c r="A13" s="14"/>
      <c r="B13" s="17"/>
      <c r="C13" s="15"/>
    </row>
    <row r="14" spans="1:4" ht="60" x14ac:dyDescent="0.2">
      <c r="A14" s="14"/>
      <c r="B14" s="17" t="s">
        <v>55</v>
      </c>
      <c r="C14" s="15"/>
    </row>
    <row r="15" spans="1:4" ht="15" x14ac:dyDescent="0.2">
      <c r="A15" s="14"/>
      <c r="B15" s="17"/>
      <c r="C15" s="15"/>
    </row>
    <row r="16" spans="1:4" ht="30.75" x14ac:dyDescent="0.2">
      <c r="A16" s="14"/>
      <c r="B16" s="17" t="s">
        <v>56</v>
      </c>
      <c r="C16" s="15"/>
    </row>
    <row r="17" spans="1:3" ht="15" x14ac:dyDescent="0.2">
      <c r="A17" s="14"/>
      <c r="B17" s="17"/>
      <c r="C17" s="15"/>
    </row>
    <row r="18" spans="1:3" ht="15.75" x14ac:dyDescent="0.25">
      <c r="A18" s="14"/>
      <c r="B18" s="18" t="s">
        <v>57</v>
      </c>
      <c r="C18" s="15"/>
    </row>
    <row r="19" spans="1:3" ht="15" x14ac:dyDescent="0.2">
      <c r="A19" s="14"/>
      <c r="B19" s="33" t="s">
        <v>47</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Burger</cp:lastModifiedBy>
  <cp:lastPrinted>2018-02-12T20:25:38Z</cp:lastPrinted>
  <dcterms:created xsi:type="dcterms:W3CDTF">2010-06-09T16:05:03Z</dcterms:created>
  <dcterms:modified xsi:type="dcterms:W3CDTF">2021-09-23T04:14:56Z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