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TEDI\08_Curso\04. Metodo de Rigidez\01. Material de Clase\M3 - Principios de Análisis Estructural\"/>
    </mc:Choice>
  </mc:AlternateContent>
  <xr:revisionPtr revIDLastSave="0" documentId="13_ncr:1_{24018C6A-AA81-4253-8F37-C0DCD78EF4FB}" xr6:coauthVersionLast="47" xr6:coauthVersionMax="47" xr10:uidLastSave="{00000000-0000-0000-0000-000000000000}"/>
  <bookViews>
    <workbookView xWindow="12710" yWindow="0" windowWidth="12980" windowHeight="15370" activeTab="2" xr2:uid="{00000000-000D-0000-FFFF-FFFF00000000}"/>
  </bookViews>
  <sheets>
    <sheet name="NUDOS" sheetId="3" r:id="rId1"/>
    <sheet name="BARRAS" sheetId="1" r:id="rId2"/>
    <sheet name="RESTRIC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3" l="1"/>
  <c r="D2" i="3"/>
  <c r="B2" i="4"/>
  <c r="G2" i="1"/>
  <c r="V2" i="1"/>
  <c r="J3" i="1"/>
  <c r="J2" i="1"/>
  <c r="I3" i="1"/>
  <c r="I2" i="1"/>
  <c r="H3" i="1"/>
  <c r="H2" i="1"/>
  <c r="G3" i="1"/>
  <c r="R2" i="1" l="1"/>
  <c r="R3" i="1"/>
  <c r="K2" i="1" l="1"/>
  <c r="L2" i="1"/>
  <c r="F2" i="3"/>
  <c r="D3" i="3"/>
  <c r="E3" i="3"/>
  <c r="F3" i="3"/>
  <c r="D4" i="3"/>
  <c r="E4" i="3"/>
  <c r="L3" i="1" s="1"/>
  <c r="F4" i="3"/>
  <c r="D5" i="3"/>
  <c r="N3" i="1" s="1"/>
  <c r="E5" i="3"/>
  <c r="F5" i="3"/>
  <c r="E6" i="3"/>
  <c r="D7" i="3"/>
  <c r="E7" i="3"/>
  <c r="F7" i="3"/>
  <c r="D8" i="3"/>
  <c r="E8" i="3"/>
  <c r="F8" i="3"/>
  <c r="D9" i="3"/>
  <c r="E9" i="3"/>
  <c r="F9" i="3"/>
  <c r="D10" i="3"/>
  <c r="E10" i="3"/>
  <c r="F10" i="3"/>
  <c r="D11" i="3"/>
  <c r="E11" i="3"/>
  <c r="F11" i="3"/>
  <c r="D12" i="3"/>
  <c r="E12" i="3"/>
  <c r="F12" i="3"/>
  <c r="D13" i="3"/>
  <c r="E13" i="3"/>
  <c r="F13" i="3"/>
  <c r="D14" i="3"/>
  <c r="E14" i="3"/>
  <c r="F14" i="3"/>
  <c r="D15" i="3"/>
  <c r="E15" i="3"/>
  <c r="F15" i="3"/>
  <c r="D16" i="3"/>
  <c r="E16" i="3"/>
  <c r="F16" i="3"/>
  <c r="D17" i="3"/>
  <c r="E17" i="3"/>
  <c r="F17" i="3"/>
  <c r="D18" i="3"/>
  <c r="E18" i="3"/>
  <c r="F18" i="3"/>
  <c r="D19" i="3"/>
  <c r="E19" i="3"/>
  <c r="F19" i="3"/>
  <c r="D20" i="3"/>
  <c r="E20" i="3"/>
  <c r="F20" i="3"/>
  <c r="D21" i="3"/>
  <c r="E21" i="3"/>
  <c r="F21" i="3"/>
  <c r="M2" i="1"/>
  <c r="Q3" i="1"/>
  <c r="G4" i="1"/>
  <c r="H4" i="1"/>
  <c r="I4" i="1"/>
  <c r="J4" i="1"/>
  <c r="L4" i="1" l="1"/>
  <c r="O2" i="1"/>
  <c r="M3" i="1"/>
  <c r="K4" i="1"/>
  <c r="J2" i="3"/>
  <c r="O4" i="1"/>
  <c r="R4" i="1"/>
  <c r="P3" i="1"/>
  <c r="P2" i="1"/>
  <c r="N2" i="1"/>
  <c r="N4" i="1"/>
  <c r="P4" i="1"/>
  <c r="K3" i="1"/>
  <c r="O3" i="1"/>
  <c r="F6" i="3"/>
  <c r="Q4" i="1"/>
  <c r="Q2" i="1"/>
  <c r="D6" i="3"/>
  <c r="M4" i="1"/>
</calcChain>
</file>

<file path=xl/sharedStrings.xml><?xml version="1.0" encoding="utf-8"?>
<sst xmlns="http://schemas.openxmlformats.org/spreadsheetml/2006/main" count="34" uniqueCount="24">
  <si>
    <t>GDLx</t>
  </si>
  <si>
    <t>GDLy</t>
  </si>
  <si>
    <t>GDLm</t>
  </si>
  <si>
    <t>X</t>
  </si>
  <si>
    <t>Y</t>
  </si>
  <si>
    <t>GDL restringidos</t>
  </si>
  <si>
    <t>Número de GDLR</t>
  </si>
  <si>
    <t>ÁREA</t>
  </si>
  <si>
    <t>INERCIA</t>
  </si>
  <si>
    <t>ELEMENTO</t>
  </si>
  <si>
    <t>MÓDULO E</t>
  </si>
  <si>
    <t>NUDO i</t>
  </si>
  <si>
    <t>NUDO j</t>
  </si>
  <si>
    <t>ÁNGULO</t>
  </si>
  <si>
    <t>LONGITUD</t>
  </si>
  <si>
    <t>NUDOS</t>
  </si>
  <si>
    <t>CARGA DIST</t>
  </si>
  <si>
    <t>CARGA FX</t>
  </si>
  <si>
    <t>CARGA FY</t>
  </si>
  <si>
    <t>CARGA MZ</t>
  </si>
  <si>
    <t>B.R. 1</t>
  </si>
  <si>
    <t>B.R. 2</t>
  </si>
  <si>
    <t>N. GDL</t>
  </si>
  <si>
    <t>N. Barras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</si>
</sst>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u/>
      <sz val="8"/>
      <color theme="1"/>
      <name val="Calibri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1" fillId="0" borderId="0" xfId="0" applyFont="1"/>
    <xf numFmtId="0" fontId="3" fillId="0" borderId="0" xfId="0" applyFont="1"/>
    <xf numFmtId="2" fontId="3" fillId="2" borderId="0" xfId="0" applyNumberFormat="1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" fontId="3" fillId="2" borderId="0" xfId="0" applyNumberFormat="1" applyFont="1" applyFill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zoomScale="160" zoomScaleNormal="160" workbookViewId="0">
      <selection activeCell="H5" sqref="H5"/>
    </sheetView>
  </sheetViews>
  <sheetFormatPr defaultColWidth="8.7265625" defaultRowHeight="13" customHeight="1" x14ac:dyDescent="0.25"/>
  <cols>
    <col min="1" max="6" width="8.7265625" style="6" customWidth="1"/>
    <col min="7" max="9" width="8.7265625" style="4" customWidth="1"/>
    <col min="10" max="16384" width="8.7265625" style="6"/>
  </cols>
  <sheetData>
    <row r="1" spans="1:10" s="5" customFormat="1" ht="13" customHeight="1" x14ac:dyDescent="0.25">
      <c r="A1" s="1" t="s">
        <v>15</v>
      </c>
      <c r="B1" s="1" t="s">
        <v>3</v>
      </c>
      <c r="C1" s="1" t="s">
        <v>4</v>
      </c>
      <c r="D1" s="1" t="s">
        <v>0</v>
      </c>
      <c r="E1" s="1" t="s">
        <v>1</v>
      </c>
      <c r="F1" s="1" t="s">
        <v>2</v>
      </c>
      <c r="G1" s="2" t="s">
        <v>17</v>
      </c>
      <c r="H1" s="2" t="s">
        <v>18</v>
      </c>
      <c r="I1" s="2" t="s">
        <v>19</v>
      </c>
      <c r="J1" s="16" t="s">
        <v>22</v>
      </c>
    </row>
    <row r="2" spans="1:10" ht="13" customHeight="1" x14ac:dyDescent="0.25">
      <c r="A2" s="3">
        <v>1</v>
      </c>
      <c r="B2" s="4">
        <v>0</v>
      </c>
      <c r="C2" s="4">
        <v>0</v>
      </c>
      <c r="D2" s="14">
        <f>IF(AND(ISNUMBER($B2),ISNUMBER($C2)),3*$A2-2,"")</f>
        <v>1</v>
      </c>
      <c r="E2" s="14">
        <f>IF(AND(ISNUMBER($B2),ISNUMBER($C2)),3*$A2-1,"")</f>
        <v>2</v>
      </c>
      <c r="F2" s="14">
        <f t="shared" ref="F2:F21" si="0">IF(AND(ISNUMBER($B2),ISNUMBER($C2)),3*$A2,"")</f>
        <v>3</v>
      </c>
      <c r="G2" s="4">
        <v>0</v>
      </c>
      <c r="H2" s="4">
        <v>0</v>
      </c>
      <c r="I2" s="4">
        <v>0</v>
      </c>
      <c r="J2" s="15">
        <f>MAX(D2:F21)</f>
        <v>12</v>
      </c>
    </row>
    <row r="3" spans="1:10" ht="13" customHeight="1" x14ac:dyDescent="0.25">
      <c r="A3" s="3">
        <v>2</v>
      </c>
      <c r="B3" s="4">
        <v>0</v>
      </c>
      <c r="C3" s="4">
        <v>4</v>
      </c>
      <c r="D3" s="14">
        <f t="shared" ref="D3:D21" si="1">IF(AND(ISNUMBER($B3),ISNUMBER($C3)),3*$A3-2,"")</f>
        <v>4</v>
      </c>
      <c r="E3" s="14">
        <f t="shared" ref="E3:E21" si="2">IF(AND(ISNUMBER($B3),ISNUMBER($C3)),3*$A3-1,"")</f>
        <v>5</v>
      </c>
      <c r="F3" s="14">
        <f t="shared" si="0"/>
        <v>6</v>
      </c>
      <c r="G3" s="4">
        <v>0</v>
      </c>
      <c r="H3" s="4">
        <v>0</v>
      </c>
      <c r="I3" s="4">
        <v>0</v>
      </c>
    </row>
    <row r="4" spans="1:10" ht="13" customHeight="1" x14ac:dyDescent="0.25">
      <c r="A4" s="3">
        <v>3</v>
      </c>
      <c r="B4" s="4">
        <v>6</v>
      </c>
      <c r="C4" s="4">
        <v>4</v>
      </c>
      <c r="D4" s="14">
        <f t="shared" si="1"/>
        <v>7</v>
      </c>
      <c r="E4" s="14">
        <f t="shared" si="2"/>
        <v>8</v>
      </c>
      <c r="F4" s="14">
        <f t="shared" si="0"/>
        <v>9</v>
      </c>
      <c r="G4" s="4">
        <v>0</v>
      </c>
      <c r="H4" s="4">
        <v>0</v>
      </c>
      <c r="I4" s="4">
        <v>0</v>
      </c>
    </row>
    <row r="5" spans="1:10" ht="13" customHeight="1" x14ac:dyDescent="0.25">
      <c r="A5" s="3">
        <v>4</v>
      </c>
      <c r="B5" s="4">
        <v>9</v>
      </c>
      <c r="C5" s="4">
        <v>0</v>
      </c>
      <c r="D5" s="14">
        <f t="shared" si="1"/>
        <v>10</v>
      </c>
      <c r="E5" s="14">
        <f t="shared" si="2"/>
        <v>11</v>
      </c>
      <c r="F5" s="14">
        <f t="shared" si="0"/>
        <v>12</v>
      </c>
      <c r="G5" s="4">
        <v>0</v>
      </c>
      <c r="H5" s="4">
        <v>0</v>
      </c>
      <c r="I5" s="4">
        <v>0</v>
      </c>
    </row>
    <row r="6" spans="1:10" ht="13" customHeight="1" x14ac:dyDescent="0.25">
      <c r="A6" s="3"/>
      <c r="B6" s="4"/>
      <c r="C6" s="4"/>
      <c r="D6" s="3" t="str">
        <f t="shared" si="1"/>
        <v/>
      </c>
      <c r="E6" s="3" t="str">
        <f t="shared" si="2"/>
        <v/>
      </c>
      <c r="F6" s="3" t="str">
        <f t="shared" si="0"/>
        <v/>
      </c>
    </row>
    <row r="7" spans="1:10" ht="13" customHeight="1" x14ac:dyDescent="0.25">
      <c r="A7" s="3"/>
      <c r="B7" s="4"/>
      <c r="C7" s="4"/>
      <c r="D7" s="3" t="str">
        <f t="shared" si="1"/>
        <v/>
      </c>
      <c r="E7" s="3" t="str">
        <f t="shared" si="2"/>
        <v/>
      </c>
      <c r="F7" s="3" t="str">
        <f t="shared" si="0"/>
        <v/>
      </c>
    </row>
    <row r="8" spans="1:10" ht="13" customHeight="1" x14ac:dyDescent="0.25">
      <c r="A8" s="3"/>
      <c r="B8" s="4"/>
      <c r="C8" s="4"/>
      <c r="D8" s="3" t="str">
        <f t="shared" si="1"/>
        <v/>
      </c>
      <c r="E8" s="3" t="str">
        <f t="shared" si="2"/>
        <v/>
      </c>
      <c r="F8" s="3" t="str">
        <f t="shared" si="0"/>
        <v/>
      </c>
    </row>
    <row r="9" spans="1:10" ht="13" customHeight="1" x14ac:dyDescent="0.25">
      <c r="A9" s="3"/>
      <c r="B9" s="4"/>
      <c r="C9" s="4"/>
      <c r="D9" s="3" t="str">
        <f t="shared" si="1"/>
        <v/>
      </c>
      <c r="E9" s="3" t="str">
        <f t="shared" si="2"/>
        <v/>
      </c>
      <c r="F9" s="3" t="str">
        <f t="shared" si="0"/>
        <v/>
      </c>
    </row>
    <row r="10" spans="1:10" ht="13" customHeight="1" x14ac:dyDescent="0.25">
      <c r="A10" s="3"/>
      <c r="B10" s="4"/>
      <c r="C10" s="4"/>
      <c r="D10" s="3" t="str">
        <f t="shared" si="1"/>
        <v/>
      </c>
      <c r="E10" s="3" t="str">
        <f t="shared" si="2"/>
        <v/>
      </c>
      <c r="F10" s="3" t="str">
        <f t="shared" si="0"/>
        <v/>
      </c>
    </row>
    <row r="11" spans="1:10" ht="13" customHeight="1" x14ac:dyDescent="0.25">
      <c r="A11" s="3"/>
      <c r="B11" s="4"/>
      <c r="C11" s="4"/>
      <c r="D11" s="3" t="str">
        <f t="shared" si="1"/>
        <v/>
      </c>
      <c r="E11" s="3" t="str">
        <f t="shared" si="2"/>
        <v/>
      </c>
      <c r="F11" s="3" t="str">
        <f t="shared" si="0"/>
        <v/>
      </c>
    </row>
    <row r="12" spans="1:10" ht="13" customHeight="1" x14ac:dyDescent="0.25">
      <c r="A12" s="3"/>
      <c r="B12" s="4"/>
      <c r="C12" s="4"/>
      <c r="D12" s="3" t="str">
        <f t="shared" si="1"/>
        <v/>
      </c>
      <c r="E12" s="3" t="str">
        <f t="shared" si="2"/>
        <v/>
      </c>
      <c r="F12" s="3" t="str">
        <f t="shared" si="0"/>
        <v/>
      </c>
    </row>
    <row r="13" spans="1:10" ht="13" customHeight="1" x14ac:dyDescent="0.25">
      <c r="A13" s="3"/>
      <c r="B13" s="4"/>
      <c r="C13" s="4"/>
      <c r="D13" s="3" t="str">
        <f t="shared" si="1"/>
        <v/>
      </c>
      <c r="E13" s="3" t="str">
        <f t="shared" si="2"/>
        <v/>
      </c>
      <c r="F13" s="3" t="str">
        <f t="shared" si="0"/>
        <v/>
      </c>
    </row>
    <row r="14" spans="1:10" ht="13" customHeight="1" x14ac:dyDescent="0.25">
      <c r="A14" s="3"/>
      <c r="B14" s="4"/>
      <c r="C14" s="4"/>
      <c r="D14" s="3" t="str">
        <f t="shared" si="1"/>
        <v/>
      </c>
      <c r="E14" s="3" t="str">
        <f t="shared" si="2"/>
        <v/>
      </c>
      <c r="F14" s="3" t="str">
        <f t="shared" si="0"/>
        <v/>
      </c>
    </row>
    <row r="15" spans="1:10" ht="13" customHeight="1" x14ac:dyDescent="0.25">
      <c r="A15" s="3"/>
      <c r="B15" s="4"/>
      <c r="C15" s="4"/>
      <c r="D15" s="3" t="str">
        <f t="shared" si="1"/>
        <v/>
      </c>
      <c r="E15" s="3" t="str">
        <f t="shared" si="2"/>
        <v/>
      </c>
      <c r="F15" s="3" t="str">
        <f t="shared" si="0"/>
        <v/>
      </c>
    </row>
    <row r="16" spans="1:10" ht="13" customHeight="1" x14ac:dyDescent="0.25">
      <c r="A16" s="3"/>
      <c r="B16" s="4"/>
      <c r="C16" s="4"/>
      <c r="D16" s="3" t="str">
        <f t="shared" si="1"/>
        <v/>
      </c>
      <c r="E16" s="3" t="str">
        <f t="shared" si="2"/>
        <v/>
      </c>
      <c r="F16" s="3" t="str">
        <f t="shared" si="0"/>
        <v/>
      </c>
    </row>
    <row r="17" spans="1:6" ht="13" customHeight="1" x14ac:dyDescent="0.25">
      <c r="A17" s="3"/>
      <c r="B17" s="4"/>
      <c r="C17" s="4"/>
      <c r="D17" s="3" t="str">
        <f t="shared" si="1"/>
        <v/>
      </c>
      <c r="E17" s="3" t="str">
        <f t="shared" si="2"/>
        <v/>
      </c>
      <c r="F17" s="3" t="str">
        <f t="shared" si="0"/>
        <v/>
      </c>
    </row>
    <row r="18" spans="1:6" ht="13" customHeight="1" x14ac:dyDescent="0.25">
      <c r="A18" s="3"/>
      <c r="B18" s="4"/>
      <c r="C18" s="4"/>
      <c r="D18" s="3" t="str">
        <f t="shared" si="1"/>
        <v/>
      </c>
      <c r="E18" s="3" t="str">
        <f t="shared" si="2"/>
        <v/>
      </c>
      <c r="F18" s="3" t="str">
        <f t="shared" si="0"/>
        <v/>
      </c>
    </row>
    <row r="19" spans="1:6" ht="13" customHeight="1" x14ac:dyDescent="0.25">
      <c r="A19" s="3"/>
      <c r="B19" s="4"/>
      <c r="C19" s="4"/>
      <c r="D19" s="3" t="str">
        <f t="shared" si="1"/>
        <v/>
      </c>
      <c r="E19" s="3" t="str">
        <f t="shared" si="2"/>
        <v/>
      </c>
      <c r="F19" s="3" t="str">
        <f t="shared" si="0"/>
        <v/>
      </c>
    </row>
    <row r="20" spans="1:6" ht="13" customHeight="1" x14ac:dyDescent="0.25">
      <c r="A20" s="3"/>
      <c r="B20" s="4"/>
      <c r="C20" s="4"/>
      <c r="D20" s="3" t="str">
        <f t="shared" si="1"/>
        <v/>
      </c>
      <c r="E20" s="3" t="str">
        <f t="shared" si="2"/>
        <v/>
      </c>
      <c r="F20" s="3" t="str">
        <f t="shared" si="0"/>
        <v/>
      </c>
    </row>
    <row r="21" spans="1:6" ht="13" customHeight="1" x14ac:dyDescent="0.25">
      <c r="A21" s="3"/>
      <c r="B21" s="4"/>
      <c r="C21" s="4"/>
      <c r="D21" s="3" t="str">
        <f t="shared" si="1"/>
        <v/>
      </c>
      <c r="E21" s="3" t="str">
        <f t="shared" si="2"/>
        <v/>
      </c>
      <c r="F21" s="3" t="str">
        <f t="shared" si="0"/>
        <v/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6"/>
  <sheetViews>
    <sheetView topLeftCell="R1" zoomScale="205" zoomScaleNormal="205" workbookViewId="0">
      <selection activeCell="U7" sqref="U7"/>
    </sheetView>
  </sheetViews>
  <sheetFormatPr defaultColWidth="8.7265625" defaultRowHeight="13" customHeight="1" x14ac:dyDescent="0.35"/>
  <cols>
    <col min="1" max="16" width="8.7265625" style="3" customWidth="1"/>
    <col min="17" max="21" width="8.7265625" style="4" customWidth="1"/>
    <col min="22" max="16384" width="8.7265625" style="3"/>
  </cols>
  <sheetData>
    <row r="1" spans="1:22" s="1" customFormat="1" ht="13" customHeight="1" x14ac:dyDescent="0.35">
      <c r="A1" s="1" t="s">
        <v>9</v>
      </c>
      <c r="B1" s="1" t="s">
        <v>7</v>
      </c>
      <c r="C1" s="1" t="s">
        <v>8</v>
      </c>
      <c r="D1" s="1" t="s">
        <v>10</v>
      </c>
      <c r="E1" s="1" t="s">
        <v>11</v>
      </c>
      <c r="F1" s="1" t="s">
        <v>12</v>
      </c>
      <c r="G1" s="13" t="s">
        <v>3</v>
      </c>
      <c r="H1" s="13" t="s">
        <v>4</v>
      </c>
      <c r="I1" s="13" t="s">
        <v>3</v>
      </c>
      <c r="J1" s="13" t="s">
        <v>4</v>
      </c>
      <c r="K1" s="13" t="s">
        <v>0</v>
      </c>
      <c r="L1" s="13" t="s">
        <v>1</v>
      </c>
      <c r="M1" s="13" t="s">
        <v>2</v>
      </c>
      <c r="N1" s="13" t="s">
        <v>0</v>
      </c>
      <c r="O1" s="13" t="s">
        <v>1</v>
      </c>
      <c r="P1" s="13" t="s">
        <v>2</v>
      </c>
      <c r="Q1" s="11" t="s">
        <v>14</v>
      </c>
      <c r="R1" s="10" t="s">
        <v>13</v>
      </c>
      <c r="S1" s="12" t="s">
        <v>20</v>
      </c>
      <c r="T1" s="12" t="s">
        <v>21</v>
      </c>
      <c r="U1" s="12" t="s">
        <v>16</v>
      </c>
      <c r="V1" s="1" t="s">
        <v>23</v>
      </c>
    </row>
    <row r="2" spans="1:22" ht="13" customHeight="1" x14ac:dyDescent="0.35">
      <c r="A2" s="3">
        <v>1</v>
      </c>
      <c r="B2" s="3">
        <v>999999999</v>
      </c>
      <c r="C2" s="3">
        <v>1</v>
      </c>
      <c r="D2" s="3">
        <v>1</v>
      </c>
      <c r="E2" s="3">
        <v>1</v>
      </c>
      <c r="F2" s="3">
        <v>2</v>
      </c>
      <c r="G2" s="9">
        <f>VLOOKUP(E2,NUDOS!$A$2:$F$21,2,FALSE)</f>
        <v>0</v>
      </c>
      <c r="H2" s="9">
        <f>VLOOKUP(E2,NUDOS!$A$2:$F$21,3,FALSE)</f>
        <v>0</v>
      </c>
      <c r="I2" s="9">
        <f>VLOOKUP(F2,NUDOS!$A$2:$F$21,2,FALSE)</f>
        <v>0</v>
      </c>
      <c r="J2" s="9">
        <f>VLOOKUP(F2,NUDOS!$A$2:$F$21,3,FALSE)</f>
        <v>4</v>
      </c>
      <c r="K2" s="9">
        <f>VLOOKUP(E2,NUDOS!$A$2:$F$21,4,FALSE)</f>
        <v>1</v>
      </c>
      <c r="L2" s="9">
        <f>VLOOKUP(E2,NUDOS!$A$2:$F$21,5,FALSE)</f>
        <v>2</v>
      </c>
      <c r="M2" s="9">
        <f>VLOOKUP(E2,NUDOS!$A$2:$F$21,6,FALSE)</f>
        <v>3</v>
      </c>
      <c r="N2" s="9">
        <f>VLOOKUP(F2,NUDOS!$A$2:$F$21,4,FALSE)</f>
        <v>4</v>
      </c>
      <c r="O2" s="9">
        <f>VLOOKUP(F2,NUDOS!$A$2:$F$21,5,FALSE)</f>
        <v>5</v>
      </c>
      <c r="P2" s="9">
        <f>VLOOKUP(F2,NUDOS!$A$2:$F$21,6,FALSE)</f>
        <v>6</v>
      </c>
      <c r="Q2" s="7">
        <f>SQRT((I2-G2)^2+(J2-H2)^2)</f>
        <v>4</v>
      </c>
      <c r="R2" s="8">
        <f>ATAN2(I2-G2,J2-H2)</f>
        <v>1.5707963267948966</v>
      </c>
      <c r="S2" s="4">
        <v>0</v>
      </c>
      <c r="T2" s="4">
        <v>0</v>
      </c>
      <c r="U2" s="4">
        <v>0</v>
      </c>
      <c r="V2" s="9">
        <f>MAX(A2:A65536)</f>
        <v>3</v>
      </c>
    </row>
    <row r="3" spans="1:22" ht="13" customHeight="1" x14ac:dyDescent="0.35">
      <c r="A3" s="3">
        <v>2</v>
      </c>
      <c r="B3" s="3">
        <v>999999999</v>
      </c>
      <c r="C3" s="3">
        <v>1</v>
      </c>
      <c r="D3" s="3">
        <v>1</v>
      </c>
      <c r="E3" s="3">
        <v>2</v>
      </c>
      <c r="F3" s="3">
        <v>3</v>
      </c>
      <c r="G3" s="9">
        <f>VLOOKUP(E3,NUDOS!$A$2:$F$21,2,FALSE)</f>
        <v>0</v>
      </c>
      <c r="H3" s="9">
        <f>VLOOKUP(E3,NUDOS!$A$2:$F$21,3,FALSE)</f>
        <v>4</v>
      </c>
      <c r="I3" s="9">
        <f>VLOOKUP(F3,NUDOS!$A$2:$F$21,2,FALSE)</f>
        <v>6</v>
      </c>
      <c r="J3" s="9">
        <f>VLOOKUP(F3,NUDOS!$A$2:$F$21,3,FALSE)</f>
        <v>4</v>
      </c>
      <c r="K3" s="9">
        <f>VLOOKUP(E3,NUDOS!$A$2:$F$21,4,FALSE)</f>
        <v>4</v>
      </c>
      <c r="L3" s="9">
        <f>VLOOKUP(E3,NUDOS!$A$2:$F$21,5,FALSE)</f>
        <v>5</v>
      </c>
      <c r="M3" s="9">
        <f>VLOOKUP(E3,NUDOS!$A$2:$F$21,6,FALSE)</f>
        <v>6</v>
      </c>
      <c r="N3" s="9">
        <f>VLOOKUP(F3,NUDOS!$A$2:$F$21,4,FALSE)</f>
        <v>7</v>
      </c>
      <c r="O3" s="9">
        <f>VLOOKUP(F3,NUDOS!$A$2:$F$21,5,FALSE)</f>
        <v>8</v>
      </c>
      <c r="P3" s="9">
        <f>VLOOKUP(F3,NUDOS!$A$2:$F$21,6,FALSE)</f>
        <v>9</v>
      </c>
      <c r="Q3" s="7">
        <f>SQRT((I3-G3)^2+(J3-H3)^2)</f>
        <v>6</v>
      </c>
      <c r="R3" s="8">
        <f t="shared" ref="R3" si="0">ATAN2(I3-G3,J3-H3)</f>
        <v>0</v>
      </c>
      <c r="S3" s="4">
        <v>0</v>
      </c>
      <c r="T3" s="4">
        <v>0</v>
      </c>
      <c r="U3" s="4">
        <v>-2</v>
      </c>
    </row>
    <row r="4" spans="1:22" ht="13" customHeight="1" x14ac:dyDescent="0.35">
      <c r="A4" s="3">
        <v>3</v>
      </c>
      <c r="B4" s="3">
        <v>999999999</v>
      </c>
      <c r="C4" s="3">
        <v>1</v>
      </c>
      <c r="D4" s="3">
        <v>1</v>
      </c>
      <c r="E4" s="3">
        <v>3</v>
      </c>
      <c r="F4" s="3">
        <v>4</v>
      </c>
      <c r="G4" s="9">
        <f>VLOOKUP(E4,NUDOS!$A$2:$F$21,2,FALSE)</f>
        <v>6</v>
      </c>
      <c r="H4" s="9">
        <f>VLOOKUP(E4,NUDOS!$A$2:$F$21,3,FALSE)</f>
        <v>4</v>
      </c>
      <c r="I4" s="9">
        <f>VLOOKUP(F4,NUDOS!$A$2:$F$21,2,FALSE)</f>
        <v>9</v>
      </c>
      <c r="J4" s="9">
        <f>VLOOKUP(F4,NUDOS!$A$2:$F$21,3,FALSE)</f>
        <v>0</v>
      </c>
      <c r="K4" s="9">
        <f>VLOOKUP(E4,NUDOS!$A$2:$F$21,4,FALSE)</f>
        <v>7</v>
      </c>
      <c r="L4" s="9">
        <f>VLOOKUP(E4,NUDOS!$A$2:$F$21,5,FALSE)</f>
        <v>8</v>
      </c>
      <c r="M4" s="9">
        <f>VLOOKUP(E4,NUDOS!$A$2:$F$21,6,FALSE)</f>
        <v>9</v>
      </c>
      <c r="N4" s="9">
        <f>VLOOKUP(F4,NUDOS!$A$2:$F$21,4,FALSE)</f>
        <v>10</v>
      </c>
      <c r="O4" s="9">
        <f>VLOOKUP(F4,NUDOS!$A$2:$F$21,5,FALSE)</f>
        <v>11</v>
      </c>
      <c r="P4" s="9">
        <f>VLOOKUP(F4,NUDOS!$A$2:$F$21,6,FALSE)</f>
        <v>12</v>
      </c>
      <c r="Q4" s="7">
        <f>SQRT((I4-G4)^2+(J4-H4)^2)</f>
        <v>5</v>
      </c>
      <c r="R4" s="8">
        <f>ATAN2(I4-G4,J4-H4)</f>
        <v>-0.92729521800161219</v>
      </c>
      <c r="S4" s="4">
        <v>0</v>
      </c>
      <c r="T4" s="4">
        <v>0</v>
      </c>
      <c r="U4" s="4">
        <v>0</v>
      </c>
    </row>
    <row r="5" spans="1:22" ht="13" customHeight="1" x14ac:dyDescent="0.35">
      <c r="G5" s="9"/>
      <c r="H5" s="9"/>
      <c r="I5" s="9"/>
      <c r="J5" s="9"/>
      <c r="K5" s="9"/>
      <c r="L5" s="9"/>
      <c r="M5" s="9"/>
      <c r="N5" s="9"/>
      <c r="O5" s="9"/>
      <c r="P5" s="9"/>
      <c r="Q5" s="7"/>
      <c r="R5" s="8"/>
    </row>
    <row r="6" spans="1:22" ht="13" customHeight="1" x14ac:dyDescent="0.35">
      <c r="G6" s="9"/>
      <c r="H6" s="9"/>
      <c r="I6" s="9"/>
      <c r="J6" s="9"/>
      <c r="K6" s="9"/>
      <c r="L6" s="9"/>
      <c r="M6" s="9"/>
      <c r="N6" s="9"/>
      <c r="O6" s="9"/>
      <c r="P6" s="9"/>
      <c r="Q6" s="7"/>
      <c r="R6" s="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tabSelected="1" zoomScale="160" zoomScaleNormal="160" workbookViewId="0">
      <selection activeCell="C18" sqref="C17:C18"/>
    </sheetView>
  </sheetViews>
  <sheetFormatPr defaultColWidth="8.7265625" defaultRowHeight="10.5" x14ac:dyDescent="0.25"/>
  <cols>
    <col min="1" max="1" width="8.6328125" style="6" customWidth="1"/>
    <col min="2" max="2" width="9.7265625" style="6" customWidth="1"/>
    <col min="3" max="3" width="11.26953125" style="6" bestFit="1" customWidth="1"/>
    <col min="4" max="16384" width="8.7265625" style="6"/>
  </cols>
  <sheetData>
    <row r="1" spans="1:2" ht="21" x14ac:dyDescent="0.25">
      <c r="A1" s="19" t="s">
        <v>5</v>
      </c>
      <c r="B1" s="19" t="s">
        <v>6</v>
      </c>
    </row>
    <row r="2" spans="1:2" x14ac:dyDescent="0.25">
      <c r="A2" s="17">
        <v>1</v>
      </c>
      <c r="B2" s="18">
        <f>COUNTIF(A:A,"&gt;0")</f>
        <v>6</v>
      </c>
    </row>
    <row r="3" spans="1:2" x14ac:dyDescent="0.25">
      <c r="A3" s="17">
        <v>2</v>
      </c>
      <c r="B3" s="17"/>
    </row>
    <row r="4" spans="1:2" x14ac:dyDescent="0.25">
      <c r="A4" s="17">
        <v>3</v>
      </c>
      <c r="B4" s="17"/>
    </row>
    <row r="5" spans="1:2" x14ac:dyDescent="0.25">
      <c r="A5" s="17">
        <v>10</v>
      </c>
      <c r="B5" s="17"/>
    </row>
    <row r="6" spans="1:2" x14ac:dyDescent="0.25">
      <c r="A6" s="17">
        <v>11</v>
      </c>
      <c r="B6" s="17"/>
    </row>
    <row r="7" spans="1:2" x14ac:dyDescent="0.25">
      <c r="A7" s="17">
        <v>12</v>
      </c>
      <c r="B7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NUDOS</vt:lpstr>
      <vt:lpstr>BARRAS</vt:lpstr>
      <vt:lpstr>RESTRIC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Medina Quispe</dc:creator>
  <cp:lastModifiedBy>Daniel Medina Quispe</cp:lastModifiedBy>
  <dcterms:created xsi:type="dcterms:W3CDTF">2016-06-10T08:28:10Z</dcterms:created>
  <dcterms:modified xsi:type="dcterms:W3CDTF">2024-08-27T05:38:32Z</dcterms:modified>
</cp:coreProperties>
</file>