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ser\Dropbox\Research\PhD Dissertation Research\4-Hydrocarbon Recovery\Journal\"/>
    </mc:Choice>
  </mc:AlternateContent>
  <xr:revisionPtr revIDLastSave="0" documentId="13_ncr:1_{D3996350-698D-43F8-AC44-6F7A16BBAC13}" xr6:coauthVersionLast="46" xr6:coauthVersionMax="46" xr10:uidLastSave="{00000000-0000-0000-0000-000000000000}"/>
  <bookViews>
    <workbookView xWindow="-120" yWindow="-120" windowWidth="20730" windowHeight="11160" firstSheet="4" activeTab="5" xr2:uid="{00000000-000D-0000-FFFF-FFFF00000000}"/>
  </bookViews>
  <sheets>
    <sheet name="UCS - CA" sheetId="16" r:id="rId1"/>
    <sheet name="Ks Wolfcamp-X#" sheetId="37" r:id="rId2"/>
    <sheet name="Ks Wolfcamp-Y#" sheetId="44" r:id="rId3"/>
    <sheet name="Ks Niobrara" sheetId="36" r:id="rId4"/>
    <sheet name="Porosity" sheetId="40" r:id="rId5"/>
    <sheet name="Permeability" sheetId="46" r:id="rId6"/>
    <sheet name="XRD Wolfcamp" sheetId="27" r:id="rId7"/>
    <sheet name="XRD Niobrara" sheetId="3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46" l="1"/>
  <c r="K2" i="46"/>
  <c r="E3" i="40" l="1"/>
  <c r="E2" i="40"/>
  <c r="S14" i="16"/>
  <c r="S13" i="16"/>
  <c r="S12" i="16"/>
  <c r="S11" i="16"/>
  <c r="S10" i="16"/>
  <c r="R14" i="16"/>
  <c r="R13" i="16"/>
  <c r="R12" i="16"/>
  <c r="R11" i="16"/>
  <c r="R10" i="16"/>
  <c r="S9" i="16"/>
  <c r="R9" i="16"/>
  <c r="R8" i="16"/>
  <c r="R7" i="16"/>
  <c r="V12" i="44"/>
  <c r="N12" i="44"/>
  <c r="F12" i="44"/>
  <c r="V11" i="44"/>
  <c r="N11" i="44"/>
  <c r="F11" i="44"/>
  <c r="V10" i="44"/>
  <c r="N10" i="44"/>
  <c r="F10" i="44"/>
  <c r="Z9" i="44"/>
  <c r="V9" i="44"/>
  <c r="N9" i="44"/>
  <c r="F9" i="44"/>
  <c r="Z8" i="44"/>
  <c r="V8" i="44"/>
  <c r="N8" i="44"/>
  <c r="F8" i="44"/>
  <c r="Z7" i="44"/>
  <c r="V7" i="44"/>
  <c r="N7" i="44"/>
  <c r="F7" i="44"/>
  <c r="V6" i="44"/>
  <c r="N6" i="44"/>
  <c r="F6" i="44"/>
  <c r="V5" i="44"/>
  <c r="N5" i="44"/>
  <c r="F5" i="44"/>
  <c r="V4" i="44"/>
  <c r="N4" i="44"/>
  <c r="P2" i="44" s="1"/>
  <c r="AA8" i="44" s="1"/>
  <c r="F4" i="44"/>
  <c r="V3" i="44"/>
  <c r="X2" i="44" s="1"/>
  <c r="AA9" i="44" s="1"/>
  <c r="N3" i="44"/>
  <c r="P3" i="44" s="1"/>
  <c r="F3" i="44"/>
  <c r="H3" i="44" s="1"/>
  <c r="AD9" i="37"/>
  <c r="AC8" i="37"/>
  <c r="AC9" i="37"/>
  <c r="AD8" i="37"/>
  <c r="AA9" i="37"/>
  <c r="AA8" i="37"/>
  <c r="AA7" i="37"/>
  <c r="Z9" i="37"/>
  <c r="Z8" i="37"/>
  <c r="Z7" i="37"/>
  <c r="X4" i="37"/>
  <c r="X3" i="37"/>
  <c r="X2" i="37"/>
  <c r="P4" i="37"/>
  <c r="P3" i="37"/>
  <c r="P2" i="37"/>
  <c r="H4" i="37"/>
  <c r="H3" i="37"/>
  <c r="H2" i="37"/>
  <c r="V12" i="37"/>
  <c r="V11" i="37"/>
  <c r="V10" i="37"/>
  <c r="V9" i="37"/>
  <c r="V8" i="37"/>
  <c r="V7" i="37"/>
  <c r="V6" i="37"/>
  <c r="V5" i="37"/>
  <c r="V4" i="37"/>
  <c r="V3" i="37"/>
  <c r="AC8" i="44" l="1"/>
  <c r="P4" i="44"/>
  <c r="AD8" i="44" s="1"/>
  <c r="AC7" i="44"/>
  <c r="H4" i="44"/>
  <c r="AD7" i="44" s="1"/>
  <c r="H2" i="44"/>
  <c r="AA7" i="44" s="1"/>
  <c r="X3" i="44"/>
  <c r="J3" i="40"/>
  <c r="I3" i="40" s="1"/>
  <c r="J2" i="40"/>
  <c r="I2" i="40" s="1"/>
  <c r="X4" i="44" l="1"/>
  <c r="AD9" i="44" s="1"/>
  <c r="AC9" i="44"/>
  <c r="N12" i="37" l="1"/>
  <c r="F12" i="37"/>
  <c r="N11" i="37"/>
  <c r="F11" i="37"/>
  <c r="N10" i="37"/>
  <c r="F10" i="37"/>
  <c r="N9" i="37"/>
  <c r="F9" i="37"/>
  <c r="N8" i="37"/>
  <c r="F8" i="37"/>
  <c r="N7" i="37"/>
  <c r="F7" i="37"/>
  <c r="N6" i="37"/>
  <c r="F6" i="37"/>
  <c r="N5" i="37"/>
  <c r="F5" i="37"/>
  <c r="N4" i="37"/>
  <c r="F4" i="37"/>
  <c r="N3" i="37"/>
  <c r="F3" i="37"/>
  <c r="AC7" i="37" l="1"/>
  <c r="S8" i="16"/>
  <c r="S7" i="16"/>
  <c r="AD7" i="37" l="1"/>
  <c r="N34" i="36"/>
  <c r="F34" i="36"/>
  <c r="N33" i="36"/>
  <c r="F33" i="36"/>
  <c r="N32" i="36"/>
  <c r="F32" i="36"/>
  <c r="N31" i="36"/>
  <c r="F31" i="36"/>
  <c r="N30" i="36"/>
  <c r="F30" i="36"/>
  <c r="N29" i="36"/>
  <c r="F29" i="36"/>
  <c r="N28" i="36"/>
  <c r="F28" i="36"/>
  <c r="N27" i="36"/>
  <c r="F27" i="36"/>
  <c r="N26" i="36"/>
  <c r="F26" i="36"/>
  <c r="N25" i="36"/>
  <c r="F25" i="36"/>
  <c r="N24" i="36"/>
  <c r="F24" i="36"/>
  <c r="N23" i="36"/>
  <c r="F23" i="36"/>
  <c r="N22" i="36"/>
  <c r="F22" i="36"/>
  <c r="N21" i="36"/>
  <c r="F21" i="36"/>
  <c r="N20" i="36"/>
  <c r="F20" i="36"/>
  <c r="N19" i="36"/>
  <c r="F19" i="36"/>
  <c r="N18" i="36"/>
  <c r="F18" i="36"/>
  <c r="N17" i="36"/>
  <c r="F17" i="36"/>
  <c r="N16" i="36"/>
  <c r="F16" i="36"/>
  <c r="N15" i="36"/>
  <c r="F15" i="36"/>
  <c r="N14" i="36"/>
  <c r="F14" i="36"/>
  <c r="N13" i="36"/>
  <c r="F13" i="36"/>
  <c r="N12" i="36"/>
  <c r="F12" i="36"/>
  <c r="N11" i="36"/>
  <c r="F11" i="36"/>
  <c r="N10" i="36"/>
  <c r="F10" i="36"/>
  <c r="N9" i="36"/>
  <c r="F9" i="36"/>
  <c r="N8" i="36"/>
  <c r="F8" i="36"/>
  <c r="N7" i="36"/>
  <c r="F7" i="36"/>
  <c r="N6" i="36"/>
  <c r="F6" i="36"/>
  <c r="N5" i="36"/>
  <c r="F5" i="36"/>
  <c r="N4" i="36"/>
  <c r="F4" i="36"/>
  <c r="N3" i="36"/>
  <c r="F3" i="36"/>
  <c r="P2" i="36" l="1"/>
  <c r="P3" i="36"/>
  <c r="P4" i="36" s="1"/>
  <c r="H3" i="36"/>
  <c r="V7" i="36" s="1"/>
  <c r="T8" i="36"/>
  <c r="H2" i="36"/>
  <c r="T7" i="36" s="1"/>
  <c r="H4" i="36" l="1"/>
  <c r="W7" i="36" s="1"/>
  <c r="W8" i="36"/>
  <c r="V8" i="36"/>
</calcChain>
</file>

<file path=xl/sharedStrings.xml><?xml version="1.0" encoding="utf-8"?>
<sst xmlns="http://schemas.openxmlformats.org/spreadsheetml/2006/main" count="167" uniqueCount="46">
  <si>
    <t>UCS [MPa]</t>
  </si>
  <si>
    <t>Quartz (%)</t>
  </si>
  <si>
    <t>Calcite (%)</t>
  </si>
  <si>
    <t>Illite (%)</t>
  </si>
  <si>
    <t>Pyrite (%)</t>
  </si>
  <si>
    <t>Chlorite (%)</t>
  </si>
  <si>
    <t>Dolomite (%)</t>
  </si>
  <si>
    <t>Albite (%)</t>
  </si>
  <si>
    <t>Depth [m]</t>
  </si>
  <si>
    <t xml:space="preserve">Minerological Composition </t>
  </si>
  <si>
    <t>Pre-Treatment</t>
  </si>
  <si>
    <t>Post-Treatment</t>
  </si>
  <si>
    <t xml:space="preserve">Depth [m] </t>
  </si>
  <si>
    <t xml:space="preserve">FT [N] </t>
  </si>
  <si>
    <t xml:space="preserve">R=w/2 </t>
  </si>
  <si>
    <t>Mean (Average)</t>
  </si>
  <si>
    <t xml:space="preserve">d </t>
  </si>
  <si>
    <t>Standard Deviation</t>
  </si>
  <si>
    <t>Average</t>
  </si>
  <si>
    <t>Standard Error</t>
  </si>
  <si>
    <t>[Mpa.√m]</t>
  </si>
  <si>
    <t>Ks [Mpa.√m] - Pre-Treatment</t>
  </si>
  <si>
    <t>Ks [Mpa.√m] - Post-Treatment</t>
  </si>
  <si>
    <t>[Mpa]</t>
  </si>
  <si>
    <t>Pre-Treatment - Niobrara</t>
  </si>
  <si>
    <t>Post-Treatment - Niobrara</t>
  </si>
  <si>
    <t>Percent change (%)</t>
  </si>
  <si>
    <t>Pre-Treatment - Wolfcamp-X#2</t>
  </si>
  <si>
    <t>Post-Treatment - Wolfcamp-X#3</t>
  </si>
  <si>
    <t>Post-Treatment - Wolfcamp-Y#2</t>
  </si>
  <si>
    <t>Post-Treatment - Wolfcamp-X#2</t>
  </si>
  <si>
    <t>Pre-Treatment - Wolfcamp-Y#1</t>
  </si>
  <si>
    <t>Post-Treatment - Wolfcamp-Y#1</t>
  </si>
  <si>
    <t xml:space="preserve">Wolfcamp shale Sample </t>
  </si>
  <si>
    <t>X#3</t>
  </si>
  <si>
    <t>Y#2</t>
  </si>
  <si>
    <t>Sample</t>
  </si>
  <si>
    <t xml:space="preserve">Pre-Treatment Porosity </t>
  </si>
  <si>
    <t xml:space="preserve">Post-Treatment Porosity </t>
  </si>
  <si>
    <t>Porosity Increase (%)</t>
  </si>
  <si>
    <t>Percentage Increase (%)</t>
  </si>
  <si>
    <t>Percentage increase (%)</t>
  </si>
  <si>
    <t>Pre-Treatment Permeability (μD)</t>
  </si>
  <si>
    <t>Post-Treatment Permeability (μD)</t>
  </si>
  <si>
    <t>Permeability Increase (%)</t>
  </si>
  <si>
    <t>Z#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</si>
</sst>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"/>
    <numFmt numFmtId="166" formatCode="0.000"/>
    <numFmt numFmtId="167" formatCode="0.000000"/>
    <numFmt numFmtId="168" formatCode="0.000%"/>
    <numFmt numFmtId="169" formatCode="0.0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1" fillId="0" borderId="0" xfId="0" applyFont="1"/>
    <xf numFmtId="0" fontId="16" fillId="0" borderId="0" xfId="0" applyFont="1" applyAlignment="1">
      <alignment horizontal="left" vertical="top"/>
    </xf>
    <xf numFmtId="0" fontId="18" fillId="0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21" fillId="0" borderId="0" xfId="0" applyFont="1" applyAlignment="1">
      <alignment vertical="top" wrapText="1"/>
    </xf>
    <xf numFmtId="165" fontId="22" fillId="0" borderId="0" xfId="0" applyNumberFormat="1" applyFont="1" applyFill="1" applyBorder="1" applyAlignment="1">
      <alignment horizontal="center" vertical="center" wrapText="1"/>
    </xf>
    <xf numFmtId="165" fontId="22" fillId="0" borderId="0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 vertical="center" wrapText="1"/>
    </xf>
    <xf numFmtId="0" fontId="21" fillId="0" borderId="0" xfId="0" applyFont="1" applyFill="1" applyBorder="1"/>
    <xf numFmtId="0" fontId="19" fillId="0" borderId="10" xfId="0" applyFont="1" applyFill="1" applyBorder="1" applyAlignment="1">
      <alignment horizontal="center" vertical="top" wrapText="1"/>
    </xf>
    <xf numFmtId="0" fontId="20" fillId="0" borderId="10" xfId="0" applyFont="1" applyFill="1" applyBorder="1" applyAlignment="1">
      <alignment horizontal="center" vertical="top" wrapText="1"/>
    </xf>
    <xf numFmtId="0" fontId="0" fillId="0" borderId="0" xfId="0" applyFill="1" applyAlignment="1">
      <alignment horizontal="center" vertical="top"/>
    </xf>
    <xf numFmtId="0" fontId="16" fillId="0" borderId="0" xfId="0" applyFont="1" applyFill="1" applyAlignment="1">
      <alignment horizontal="center" vertical="top"/>
    </xf>
    <xf numFmtId="0" fontId="16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2" fontId="0" fillId="0" borderId="0" xfId="0" applyNumberFormat="1" applyAlignment="1">
      <alignment horizontal="left" vertical="top" wrapText="1"/>
    </xf>
    <xf numFmtId="0" fontId="16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0" fontId="16" fillId="33" borderId="0" xfId="0" applyFont="1" applyFill="1" applyAlignment="1">
      <alignment horizontal="left" vertical="top"/>
    </xf>
    <xf numFmtId="2" fontId="0" fillId="0" borderId="0" xfId="0" applyNumberFormat="1" applyAlignment="1">
      <alignment horizontal="left"/>
    </xf>
    <xf numFmtId="2" fontId="16" fillId="0" borderId="0" xfId="0" applyNumberFormat="1" applyFont="1" applyAlignment="1">
      <alignment horizontal="left" vertical="top"/>
    </xf>
    <xf numFmtId="0" fontId="23" fillId="0" borderId="0" xfId="0" applyFont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16" fillId="33" borderId="10" xfId="0" applyFont="1" applyFill="1" applyBorder="1" applyAlignment="1">
      <alignment horizontal="left" vertical="top"/>
    </xf>
    <xf numFmtId="2" fontId="16" fillId="0" borderId="10" xfId="0" applyNumberFormat="1" applyFont="1" applyBorder="1" applyAlignment="1">
      <alignment horizontal="left" vertical="top"/>
    </xf>
    <xf numFmtId="0" fontId="21" fillId="0" borderId="0" xfId="42"/>
    <xf numFmtId="10" fontId="16" fillId="0" borderId="10" xfId="43" applyNumberFormat="1" applyFont="1" applyFill="1" applyBorder="1" applyAlignment="1">
      <alignment horizontal="left" vertical="top"/>
    </xf>
    <xf numFmtId="0" fontId="19" fillId="0" borderId="0" xfId="0" applyFont="1" applyFill="1" applyBorder="1" applyAlignment="1">
      <alignment horizontal="center" vertical="top" wrapText="1"/>
    </xf>
    <xf numFmtId="0" fontId="21" fillId="0" borderId="0" xfId="0" applyFont="1" applyFill="1" applyBorder="1" applyAlignment="1">
      <alignment vertical="top" wrapText="1"/>
    </xf>
    <xf numFmtId="0" fontId="18" fillId="0" borderId="0" xfId="0" applyFont="1" applyBorder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2" fontId="0" fillId="0" borderId="0" xfId="0" applyNumberFormat="1" applyFont="1" applyFill="1" applyAlignment="1">
      <alignment horizontal="center" vertical="top"/>
    </xf>
    <xf numFmtId="0" fontId="23" fillId="0" borderId="0" xfId="0" applyFont="1" applyFill="1" applyBorder="1" applyAlignment="1">
      <alignment horizontal="center" vertical="top"/>
    </xf>
    <xf numFmtId="0" fontId="16" fillId="33" borderId="0" xfId="0" applyFont="1" applyFill="1" applyAlignment="1">
      <alignment horizontal="center" vertical="top"/>
    </xf>
    <xf numFmtId="2" fontId="16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 vertical="top"/>
    </xf>
    <xf numFmtId="166" fontId="0" fillId="0" borderId="0" xfId="0" applyNumberFormat="1" applyAlignment="1">
      <alignment horizontal="center"/>
    </xf>
    <xf numFmtId="2" fontId="16" fillId="0" borderId="0" xfId="0" applyNumberFormat="1" applyFont="1" applyAlignment="1">
      <alignment horizontal="left"/>
    </xf>
    <xf numFmtId="10" fontId="1" fillId="0" borderId="10" xfId="43" applyNumberFormat="1" applyFont="1" applyFill="1" applyBorder="1" applyAlignment="1">
      <alignment horizontal="center" vertical="top"/>
    </xf>
    <xf numFmtId="0" fontId="16" fillId="0" borderId="12" xfId="0" applyFont="1" applyFill="1" applyBorder="1" applyAlignment="1">
      <alignment horizontal="center" vertical="center" wrapText="1"/>
    </xf>
    <xf numFmtId="168" fontId="0" fillId="0" borderId="10" xfId="43" applyNumberFormat="1" applyFont="1" applyFill="1" applyBorder="1" applyAlignment="1">
      <alignment horizontal="center" vertical="top"/>
    </xf>
    <xf numFmtId="0" fontId="16" fillId="0" borderId="10" xfId="42" applyFont="1" applyFill="1" applyBorder="1" applyAlignment="1">
      <alignment horizontal="center" vertical="center" wrapText="1"/>
    </xf>
    <xf numFmtId="0" fontId="23" fillId="0" borderId="10" xfId="0" applyFont="1" applyFill="1" applyBorder="1" applyAlignment="1">
      <alignment horizontal="center" vertical="top"/>
    </xf>
    <xf numFmtId="0" fontId="22" fillId="0" borderId="10" xfId="0" applyFont="1" applyFill="1" applyBorder="1" applyAlignment="1">
      <alignment horizontal="center" vertical="center" wrapText="1"/>
    </xf>
    <xf numFmtId="165" fontId="22" fillId="0" borderId="10" xfId="0" applyNumberFormat="1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top"/>
    </xf>
    <xf numFmtId="0" fontId="0" fillId="0" borderId="10" xfId="0" applyBorder="1" applyAlignment="1">
      <alignment horizontal="left" vertical="top" wrapText="1"/>
    </xf>
    <xf numFmtId="10" fontId="25" fillId="0" borderId="10" xfId="43" applyNumberFormat="1" applyFont="1" applyFill="1" applyBorder="1" applyAlignment="1">
      <alignment horizontal="center" vertical="top"/>
    </xf>
    <xf numFmtId="11" fontId="25" fillId="0" borderId="13" xfId="0" applyNumberFormat="1" applyFont="1" applyFill="1" applyBorder="1" applyAlignment="1">
      <alignment horizontal="center" vertical="top"/>
    </xf>
    <xf numFmtId="169" fontId="25" fillId="0" borderId="10" xfId="0" applyNumberFormat="1" applyFont="1" applyFill="1" applyBorder="1" applyAlignment="1">
      <alignment horizontal="center" vertical="top"/>
    </xf>
    <xf numFmtId="0" fontId="16" fillId="0" borderId="10" xfId="0" applyFont="1" applyFill="1" applyBorder="1" applyAlignment="1">
      <alignment horizontal="center" vertical="top" wrapText="1"/>
    </xf>
    <xf numFmtId="0" fontId="24" fillId="0" borderId="10" xfId="0" applyFont="1" applyFill="1" applyBorder="1" applyAlignment="1">
      <alignment horizontal="center" vertical="top"/>
    </xf>
    <xf numFmtId="0" fontId="24" fillId="0" borderId="10" xfId="0" applyFont="1" applyBorder="1" applyAlignment="1">
      <alignment horizontal="center" vertical="top"/>
    </xf>
    <xf numFmtId="11" fontId="0" fillId="0" borderId="0" xfId="0" applyNumberFormat="1" applyAlignment="1">
      <alignment horizontal="center" vertical="center"/>
    </xf>
    <xf numFmtId="0" fontId="18" fillId="35" borderId="0" xfId="0" applyFont="1" applyFill="1" applyAlignment="1">
      <alignment horizontal="center" vertical="top"/>
    </xf>
    <xf numFmtId="0" fontId="18" fillId="34" borderId="0" xfId="0" applyFont="1" applyFill="1" applyAlignment="1">
      <alignment horizontal="center" vertical="top"/>
    </xf>
    <xf numFmtId="0" fontId="18" fillId="34" borderId="0" xfId="0" applyFont="1" applyFill="1" applyAlignment="1">
      <alignment horizontal="center"/>
    </xf>
    <xf numFmtId="0" fontId="18" fillId="35" borderId="0" xfId="0" applyFont="1" applyFill="1" applyAlignment="1">
      <alignment horizontal="center"/>
    </xf>
    <xf numFmtId="0" fontId="18" fillId="0" borderId="11" xfId="0" applyFont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C47A7817-42AB-4DED-9B1A-7EF3B8177363}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96359"/>
      <color rgb="FFA163CF"/>
      <color rgb="FFDD59D4"/>
      <color rgb="FFB2B2B2"/>
      <color rgb="FF9FE6FF"/>
      <color rgb="FFA3EFF7"/>
      <color rgb="FF6DEF67"/>
      <color rgb="FFBA8CDC"/>
      <color rgb="FF85FFFF"/>
      <color rgb="FF4260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'UCS - CA'!$A$1:$B$1</c:f>
              <c:strCache>
                <c:ptCount val="1"/>
                <c:pt idx="0">
                  <c:v>Pre-Treatment - Niobrara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'UCS - CA'!$A$3:$A$31</c:f>
              <c:numCache>
                <c:formatCode>General</c:formatCode>
                <c:ptCount val="29"/>
                <c:pt idx="0">
                  <c:v>8.8999999999999999E-3</c:v>
                </c:pt>
                <c:pt idx="1">
                  <c:v>1.11E-2</c:v>
                </c:pt>
                <c:pt idx="2">
                  <c:v>1.3100000000000001E-2</c:v>
                </c:pt>
                <c:pt idx="3">
                  <c:v>1.5100000000000001E-2</c:v>
                </c:pt>
                <c:pt idx="4">
                  <c:v>1.7100000000000001E-2</c:v>
                </c:pt>
                <c:pt idx="5">
                  <c:v>1.9099999999999999E-2</c:v>
                </c:pt>
                <c:pt idx="6">
                  <c:v>2.1100000000000001E-2</c:v>
                </c:pt>
                <c:pt idx="7">
                  <c:v>2.3099999999999999E-2</c:v>
                </c:pt>
                <c:pt idx="8">
                  <c:v>2.5100000000000001E-2</c:v>
                </c:pt>
                <c:pt idx="9">
                  <c:v>2.7099999999999999E-2</c:v>
                </c:pt>
                <c:pt idx="10">
                  <c:v>2.9100000000000001E-2</c:v>
                </c:pt>
                <c:pt idx="11">
                  <c:v>3.1099999999999999E-2</c:v>
                </c:pt>
                <c:pt idx="12">
                  <c:v>3.3099999999999997E-2</c:v>
                </c:pt>
                <c:pt idx="13">
                  <c:v>3.5099999999999999E-2</c:v>
                </c:pt>
                <c:pt idx="14">
                  <c:v>3.7100000000000001E-2</c:v>
                </c:pt>
                <c:pt idx="15">
                  <c:v>3.9100000000000003E-2</c:v>
                </c:pt>
                <c:pt idx="16">
                  <c:v>4.1099999999999998E-2</c:v>
                </c:pt>
                <c:pt idx="17">
                  <c:v>4.3099999999999999E-2</c:v>
                </c:pt>
                <c:pt idx="18">
                  <c:v>4.5100000000000001E-2</c:v>
                </c:pt>
                <c:pt idx="19">
                  <c:v>4.7100000000000003E-2</c:v>
                </c:pt>
                <c:pt idx="20">
                  <c:v>4.9099999999999998E-2</c:v>
                </c:pt>
                <c:pt idx="21">
                  <c:v>5.11E-2</c:v>
                </c:pt>
                <c:pt idx="22">
                  <c:v>5.3100000000000001E-2</c:v>
                </c:pt>
                <c:pt idx="23">
                  <c:v>5.5100000000000003E-2</c:v>
                </c:pt>
                <c:pt idx="24">
                  <c:v>5.7099999999999998E-2</c:v>
                </c:pt>
                <c:pt idx="25">
                  <c:v>5.91E-2</c:v>
                </c:pt>
                <c:pt idx="26">
                  <c:v>6.1100000000000002E-2</c:v>
                </c:pt>
                <c:pt idx="27">
                  <c:v>6.3100000000000003E-2</c:v>
                </c:pt>
                <c:pt idx="28">
                  <c:v>6.5100000000000005E-2</c:v>
                </c:pt>
              </c:numCache>
            </c:numRef>
          </c:xVal>
          <c:yVal>
            <c:numRef>
              <c:f>'UCS - CA'!$B$3:$B$31</c:f>
              <c:numCache>
                <c:formatCode>General</c:formatCode>
                <c:ptCount val="29"/>
                <c:pt idx="0">
                  <c:v>73.623400000000004</c:v>
                </c:pt>
                <c:pt idx="1">
                  <c:v>73.342799999999997</c:v>
                </c:pt>
                <c:pt idx="2">
                  <c:v>77.346000000000004</c:v>
                </c:pt>
                <c:pt idx="3">
                  <c:v>86.722499999999997</c:v>
                </c:pt>
                <c:pt idx="4">
                  <c:v>96.043899999999994</c:v>
                </c:pt>
                <c:pt idx="5">
                  <c:v>102.959</c:v>
                </c:pt>
                <c:pt idx="6">
                  <c:v>107.33499999999999</c:v>
                </c:pt>
                <c:pt idx="7">
                  <c:v>105.502</c:v>
                </c:pt>
                <c:pt idx="8">
                  <c:v>97.3797</c:v>
                </c:pt>
                <c:pt idx="9">
                  <c:v>96.326099999999997</c:v>
                </c:pt>
                <c:pt idx="10">
                  <c:v>93.830200000000005</c:v>
                </c:pt>
                <c:pt idx="11">
                  <c:v>89.588099999999997</c:v>
                </c:pt>
                <c:pt idx="12">
                  <c:v>92.786100000000005</c:v>
                </c:pt>
                <c:pt idx="13">
                  <c:v>99.470799999999997</c:v>
                </c:pt>
                <c:pt idx="14">
                  <c:v>98.449200000000005</c:v>
                </c:pt>
                <c:pt idx="15">
                  <c:v>97.990499999999997</c:v>
                </c:pt>
                <c:pt idx="16">
                  <c:v>100.18</c:v>
                </c:pt>
                <c:pt idx="17">
                  <c:v>98.164699999999996</c:v>
                </c:pt>
                <c:pt idx="18">
                  <c:v>95.763900000000007</c:v>
                </c:pt>
                <c:pt idx="19">
                  <c:v>95.039100000000005</c:v>
                </c:pt>
                <c:pt idx="20">
                  <c:v>93.825699999999998</c:v>
                </c:pt>
                <c:pt idx="21">
                  <c:v>96.551400000000001</c:v>
                </c:pt>
                <c:pt idx="22">
                  <c:v>97.601900000000001</c:v>
                </c:pt>
                <c:pt idx="23">
                  <c:v>96.281499999999994</c:v>
                </c:pt>
                <c:pt idx="24">
                  <c:v>97.540300000000002</c:v>
                </c:pt>
                <c:pt idx="25">
                  <c:v>96.209199999999996</c:v>
                </c:pt>
                <c:pt idx="26">
                  <c:v>87.305199999999999</c:v>
                </c:pt>
                <c:pt idx="27">
                  <c:v>86.559600000000003</c:v>
                </c:pt>
                <c:pt idx="28">
                  <c:v>88.550200000000004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C3-4231-A010-55A0516D0B48}"/>
            </c:ext>
          </c:extLst>
        </c:ser>
        <c:ser>
          <c:idx val="2"/>
          <c:order val="1"/>
          <c:tx>
            <c:strRef>
              <c:f>'UCS - CA'!$C$1:$D$1</c:f>
              <c:strCache>
                <c:ptCount val="1"/>
                <c:pt idx="0">
                  <c:v>Post-Treatment - Niobrara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'UCS - CA'!$C$3:$C$35</c:f>
              <c:numCache>
                <c:formatCode>General</c:formatCode>
                <c:ptCount val="33"/>
                <c:pt idx="0">
                  <c:v>8.8999999999999999E-3</c:v>
                </c:pt>
                <c:pt idx="1">
                  <c:v>1.09E-2</c:v>
                </c:pt>
                <c:pt idx="2">
                  <c:v>1.29E-2</c:v>
                </c:pt>
                <c:pt idx="3">
                  <c:v>1.49E-2</c:v>
                </c:pt>
                <c:pt idx="4">
                  <c:v>1.6899999999999998E-2</c:v>
                </c:pt>
                <c:pt idx="5">
                  <c:v>1.89E-2</c:v>
                </c:pt>
                <c:pt idx="6">
                  <c:v>2.0899999999999998E-2</c:v>
                </c:pt>
                <c:pt idx="7">
                  <c:v>2.29E-2</c:v>
                </c:pt>
                <c:pt idx="8">
                  <c:v>2.4899999999999999E-2</c:v>
                </c:pt>
                <c:pt idx="9">
                  <c:v>2.69E-2</c:v>
                </c:pt>
                <c:pt idx="10">
                  <c:v>2.8899999999999999E-2</c:v>
                </c:pt>
                <c:pt idx="11">
                  <c:v>3.09E-2</c:v>
                </c:pt>
                <c:pt idx="12">
                  <c:v>3.2899999999999999E-2</c:v>
                </c:pt>
                <c:pt idx="13">
                  <c:v>3.49E-2</c:v>
                </c:pt>
                <c:pt idx="14">
                  <c:v>3.6900000000000002E-2</c:v>
                </c:pt>
                <c:pt idx="15">
                  <c:v>3.8899999999999997E-2</c:v>
                </c:pt>
                <c:pt idx="16">
                  <c:v>4.0899999999999999E-2</c:v>
                </c:pt>
                <c:pt idx="17">
                  <c:v>4.2900000000000001E-2</c:v>
                </c:pt>
                <c:pt idx="18">
                  <c:v>4.4900000000000002E-2</c:v>
                </c:pt>
                <c:pt idx="19">
                  <c:v>4.6899999999999997E-2</c:v>
                </c:pt>
                <c:pt idx="20">
                  <c:v>4.8899999999999999E-2</c:v>
                </c:pt>
                <c:pt idx="21">
                  <c:v>5.0900000000000001E-2</c:v>
                </c:pt>
                <c:pt idx="22">
                  <c:v>5.2900000000000003E-2</c:v>
                </c:pt>
                <c:pt idx="23">
                  <c:v>5.4899999999999997E-2</c:v>
                </c:pt>
                <c:pt idx="24">
                  <c:v>5.6899999999999999E-2</c:v>
                </c:pt>
                <c:pt idx="25">
                  <c:v>5.8900000000000001E-2</c:v>
                </c:pt>
                <c:pt idx="26">
                  <c:v>6.0900000000000003E-2</c:v>
                </c:pt>
                <c:pt idx="27">
                  <c:v>6.2899999999999998E-2</c:v>
                </c:pt>
                <c:pt idx="28">
                  <c:v>6.4899999999999999E-2</c:v>
                </c:pt>
                <c:pt idx="29">
                  <c:v>6.6900000000000001E-2</c:v>
                </c:pt>
                <c:pt idx="30">
                  <c:v>6.8900000000000003E-2</c:v>
                </c:pt>
                <c:pt idx="31">
                  <c:v>7.0900000000000005E-2</c:v>
                </c:pt>
                <c:pt idx="32">
                  <c:v>7.2900000000000006E-2</c:v>
                </c:pt>
              </c:numCache>
            </c:numRef>
          </c:xVal>
          <c:yVal>
            <c:numRef>
              <c:f>'UCS - CA'!$D$3:$D$35</c:f>
              <c:numCache>
                <c:formatCode>General</c:formatCode>
                <c:ptCount val="33"/>
                <c:pt idx="0">
                  <c:v>64.007099999999994</c:v>
                </c:pt>
                <c:pt idx="1">
                  <c:v>68.524100000000004</c:v>
                </c:pt>
                <c:pt idx="2">
                  <c:v>72.951999999999998</c:v>
                </c:pt>
                <c:pt idx="3">
                  <c:v>64.009600000000006</c:v>
                </c:pt>
                <c:pt idx="4">
                  <c:v>59.23</c:v>
                </c:pt>
                <c:pt idx="5">
                  <c:v>64.991699999999994</c:v>
                </c:pt>
                <c:pt idx="6">
                  <c:v>67.829499999999996</c:v>
                </c:pt>
                <c:pt idx="7">
                  <c:v>69.850399999999993</c:v>
                </c:pt>
                <c:pt idx="8">
                  <c:v>72.474599999999995</c:v>
                </c:pt>
                <c:pt idx="9">
                  <c:v>73.146299999999997</c:v>
                </c:pt>
                <c:pt idx="10">
                  <c:v>81.428200000000004</c:v>
                </c:pt>
                <c:pt idx="11">
                  <c:v>74.653000000000006</c:v>
                </c:pt>
                <c:pt idx="12">
                  <c:v>73.456199999999995</c:v>
                </c:pt>
                <c:pt idx="13">
                  <c:v>73.244500000000002</c:v>
                </c:pt>
                <c:pt idx="14">
                  <c:v>82.187899999999999</c:v>
                </c:pt>
                <c:pt idx="15">
                  <c:v>71.531599999999997</c:v>
                </c:pt>
                <c:pt idx="16">
                  <c:v>71.909199999999998</c:v>
                </c:pt>
                <c:pt idx="17">
                  <c:v>72.930899999999994</c:v>
                </c:pt>
                <c:pt idx="18">
                  <c:v>76.9726</c:v>
                </c:pt>
                <c:pt idx="19">
                  <c:v>70.800399999999996</c:v>
                </c:pt>
                <c:pt idx="20">
                  <c:v>68.623400000000004</c:v>
                </c:pt>
                <c:pt idx="21">
                  <c:v>68.660700000000006</c:v>
                </c:pt>
                <c:pt idx="22">
                  <c:v>63.969700000000003</c:v>
                </c:pt>
                <c:pt idx="23">
                  <c:v>64.547899999999998</c:v>
                </c:pt>
                <c:pt idx="24">
                  <c:v>62.676900000000003</c:v>
                </c:pt>
                <c:pt idx="25">
                  <c:v>76.367699999999999</c:v>
                </c:pt>
                <c:pt idx="26">
                  <c:v>69.991799999999998</c:v>
                </c:pt>
                <c:pt idx="27">
                  <c:v>78.621099999999998</c:v>
                </c:pt>
                <c:pt idx="28">
                  <c:v>79.159599999999998</c:v>
                </c:pt>
                <c:pt idx="29">
                  <c:v>79.176400000000001</c:v>
                </c:pt>
                <c:pt idx="30">
                  <c:v>65.380899999999997</c:v>
                </c:pt>
                <c:pt idx="31">
                  <c:v>70.136099999999999</c:v>
                </c:pt>
                <c:pt idx="32">
                  <c:v>69.261099999999999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C3-4231-A010-55A0516D0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521199"/>
        <c:axId val="881270671"/>
      </c:scatterChart>
      <c:valAx>
        <c:axId val="747521199"/>
        <c:scaling>
          <c:orientation val="minMax"/>
          <c:max val="8.0000000000000016E-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Core</a:t>
                </a:r>
                <a:r>
                  <a:rPr lang="en-US" sz="1200" b="1" baseline="0">
                    <a:solidFill>
                      <a:sysClr val="windowText" lastClr="000000"/>
                    </a:solidFill>
                  </a:rPr>
                  <a:t> Length [m]</a:t>
                </a:r>
                <a:endParaRPr 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270671"/>
        <c:crosses val="autoZero"/>
        <c:crossBetween val="midCat"/>
        <c:majorUnit val="1.0000000000000002E-2"/>
      </c:valAx>
      <c:valAx>
        <c:axId val="881270671"/>
        <c:scaling>
          <c:orientation val="minMax"/>
          <c:max val="110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Unconfined Compressive Strength,</a:t>
                </a:r>
              </a:p>
              <a:p>
                <a:pPr>
                  <a:defRPr sz="1200"/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1200" b="1" i="1">
                    <a:solidFill>
                      <a:sysClr val="windowText" lastClr="000000"/>
                    </a:solidFill>
                  </a:rPr>
                  <a:t>UCS</a:t>
                </a:r>
                <a:r>
                  <a:rPr lang="en-US" sz="1200" b="1">
                    <a:solidFill>
                      <a:sysClr val="windowText" lastClr="000000"/>
                    </a:solidFill>
                  </a:rPr>
                  <a:t>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21199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FA-4B21-86C7-B5A16BF570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FA-4B21-86C7-B5A16BF570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FA-4B21-86C7-B5A16BF570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9FA-4B21-86C7-B5A16BF5706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9FA-4B21-86C7-B5A16BF5706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9FA-4B21-86C7-B5A16BF5706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9FA-4B21-86C7-B5A16BF5706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9FA-4B21-86C7-B5A16BF5706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9FA-4B21-86C7-B5A16BF57069}"/>
              </c:ext>
            </c:extLst>
          </c:dPt>
          <c:val>
            <c:numRef>
              <c:f>XRD!#REF!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XRD!#REF!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XRD!#REF!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2-79FA-4B21-86C7-B5A16BF57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3-48F3-BB83-230F327C83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3-48F3-BB83-230F327C83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EF3-48F3-BB83-230F327C83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EF3-48F3-BB83-230F327C831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EF3-48F3-BB83-230F327C831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EF3-48F3-BB83-230F327C831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EF3-48F3-BB83-230F327C831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EF3-48F3-BB83-230F327C831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EF3-48F3-BB83-230F327C8318}"/>
              </c:ext>
            </c:extLst>
          </c:dPt>
          <c:val>
            <c:numRef>
              <c:f>XRD!#REF!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XRD!#REF!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XRD!#REF!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2-EEF3-48F3-BB83-230F327C8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'XRD Niobrara'!$B$3</c:f>
              <c:strCache>
                <c:ptCount val="1"/>
                <c:pt idx="0">
                  <c:v>Pre-Treatment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'XRD Niobrara'!$C$1:$I$2</c:f>
              <c:strCache>
                <c:ptCount val="7"/>
                <c:pt idx="0">
                  <c:v>Quartz (%)</c:v>
                </c:pt>
                <c:pt idx="1">
                  <c:v>Calcite (%)</c:v>
                </c:pt>
                <c:pt idx="2">
                  <c:v>Illite (%)</c:v>
                </c:pt>
                <c:pt idx="3">
                  <c:v>Pyrite (%)</c:v>
                </c:pt>
                <c:pt idx="4">
                  <c:v>Chlorite (%)</c:v>
                </c:pt>
                <c:pt idx="5">
                  <c:v>Dolomite (%)</c:v>
                </c:pt>
                <c:pt idx="6">
                  <c:v>Albite (%)</c:v>
                </c:pt>
              </c:strCache>
            </c:strRef>
          </c:cat>
          <c:val>
            <c:numRef>
              <c:f>'XRD Niobrara'!$C$3:$I$3</c:f>
              <c:numCache>
                <c:formatCode>0.0</c:formatCode>
                <c:ptCount val="7"/>
                <c:pt idx="0">
                  <c:v>7</c:v>
                </c:pt>
                <c:pt idx="1">
                  <c:v>78.099999999999994</c:v>
                </c:pt>
                <c:pt idx="2">
                  <c:v>6.4</c:v>
                </c:pt>
                <c:pt idx="3">
                  <c:v>0.4</c:v>
                </c:pt>
                <c:pt idx="4">
                  <c:v>0</c:v>
                </c:pt>
                <c:pt idx="5">
                  <c:v>0.4</c:v>
                </c:pt>
                <c:pt idx="6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7-4144-A8C6-4B8471D4A7D2}"/>
            </c:ext>
          </c:extLst>
        </c:ser>
        <c:ser>
          <c:idx val="1"/>
          <c:order val="1"/>
          <c:tx>
            <c:strRef>
              <c:f>'XRD Niobrara'!$B$4</c:f>
              <c:strCache>
                <c:ptCount val="1"/>
                <c:pt idx="0">
                  <c:v>Post-Treatment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'XRD Niobrara'!$C$1:$I$2</c:f>
              <c:strCache>
                <c:ptCount val="7"/>
                <c:pt idx="0">
                  <c:v>Quartz (%)</c:v>
                </c:pt>
                <c:pt idx="1">
                  <c:v>Calcite (%)</c:v>
                </c:pt>
                <c:pt idx="2">
                  <c:v>Illite (%)</c:v>
                </c:pt>
                <c:pt idx="3">
                  <c:v>Pyrite (%)</c:v>
                </c:pt>
                <c:pt idx="4">
                  <c:v>Chlorite (%)</c:v>
                </c:pt>
                <c:pt idx="5">
                  <c:v>Dolomite (%)</c:v>
                </c:pt>
                <c:pt idx="6">
                  <c:v>Albite (%)</c:v>
                </c:pt>
              </c:strCache>
            </c:strRef>
          </c:cat>
          <c:val>
            <c:numRef>
              <c:f>'XRD Niobrara'!$C$4:$I$4</c:f>
              <c:numCache>
                <c:formatCode>0.0</c:formatCode>
                <c:ptCount val="7"/>
                <c:pt idx="0">
                  <c:v>10.8</c:v>
                </c:pt>
                <c:pt idx="1">
                  <c:v>77.3</c:v>
                </c:pt>
                <c:pt idx="2">
                  <c:v>8.6</c:v>
                </c:pt>
                <c:pt idx="3">
                  <c:v>0.5</c:v>
                </c:pt>
                <c:pt idx="4">
                  <c:v>0.8</c:v>
                </c:pt>
                <c:pt idx="5">
                  <c:v>0.6</c:v>
                </c:pt>
                <c:pt idx="6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D7-4144-A8C6-4B8471D4A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8"/>
        <c:axId val="2065022704"/>
        <c:axId val="1896782784"/>
      </c:barChart>
      <c:catAx>
        <c:axId val="206502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782784"/>
        <c:crosses val="autoZero"/>
        <c:auto val="1"/>
        <c:lblAlgn val="ctr"/>
        <c:lblOffset val="100"/>
        <c:noMultiLvlLbl val="0"/>
      </c:catAx>
      <c:valAx>
        <c:axId val="1896782784"/>
        <c:scaling>
          <c:orientation val="minMax"/>
          <c:max val="8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Mineral Composition (%)</a:t>
                </a:r>
              </a:p>
            </c:rich>
          </c:tx>
          <c:layout>
            <c:manualLayout>
              <c:xMode val="edge"/>
              <c:yMode val="edge"/>
              <c:x val="5.1239813277278862E-2"/>
              <c:y val="0.214407434095241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022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'UCS - CA'!$E$1</c:f>
              <c:strCache>
                <c:ptCount val="1"/>
                <c:pt idx="0">
                  <c:v>Pre-Treatment - Wolfcamp-X#2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'UCS - CA'!$E$3:$E$10</c:f>
              <c:numCache>
                <c:formatCode>General</c:formatCode>
                <c:ptCount val="8"/>
                <c:pt idx="0">
                  <c:v>1.0200000000000001E-2</c:v>
                </c:pt>
                <c:pt idx="1">
                  <c:v>1.2200000000000001E-2</c:v>
                </c:pt>
                <c:pt idx="2">
                  <c:v>1.4200000000000001E-2</c:v>
                </c:pt>
                <c:pt idx="3">
                  <c:v>1.6199999999999999E-2</c:v>
                </c:pt>
                <c:pt idx="4">
                  <c:v>1.8200000000000001E-2</c:v>
                </c:pt>
                <c:pt idx="5">
                  <c:v>2.0199999999999999E-2</c:v>
                </c:pt>
                <c:pt idx="6">
                  <c:v>2.2200000000000001E-2</c:v>
                </c:pt>
                <c:pt idx="7">
                  <c:v>2.4199999999999999E-2</c:v>
                </c:pt>
              </c:numCache>
            </c:numRef>
          </c:xVal>
          <c:yVal>
            <c:numRef>
              <c:f>'UCS - CA'!$F$3:$F$10</c:f>
              <c:numCache>
                <c:formatCode>General</c:formatCode>
                <c:ptCount val="8"/>
                <c:pt idx="0">
                  <c:v>100.197</c:v>
                </c:pt>
                <c:pt idx="1">
                  <c:v>103.59099999999999</c:v>
                </c:pt>
                <c:pt idx="2">
                  <c:v>101.744</c:v>
                </c:pt>
                <c:pt idx="3">
                  <c:v>105.399</c:v>
                </c:pt>
                <c:pt idx="4">
                  <c:v>103.393</c:v>
                </c:pt>
                <c:pt idx="5">
                  <c:v>104.91800000000001</c:v>
                </c:pt>
                <c:pt idx="6">
                  <c:v>102.44499999999999</c:v>
                </c:pt>
                <c:pt idx="7">
                  <c:v>104.292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16-47FA-8D1C-04B4C051BCC7}"/>
            </c:ext>
          </c:extLst>
        </c:ser>
        <c:ser>
          <c:idx val="1"/>
          <c:order val="1"/>
          <c:tx>
            <c:strRef>
              <c:f>'UCS - CA'!$I$1:$J$1</c:f>
              <c:strCache>
                <c:ptCount val="1"/>
                <c:pt idx="0">
                  <c:v>Post-Treatment - Wolfcamp-X#3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'UCS - CA'!$I$3:$I$10</c:f>
              <c:numCache>
                <c:formatCode>General</c:formatCode>
                <c:ptCount val="8"/>
                <c:pt idx="0">
                  <c:v>9.1000000000000004E-3</c:v>
                </c:pt>
                <c:pt idx="1">
                  <c:v>1.11E-2</c:v>
                </c:pt>
                <c:pt idx="2">
                  <c:v>1.3100000000000001E-2</c:v>
                </c:pt>
                <c:pt idx="3">
                  <c:v>1.5100000000000001E-2</c:v>
                </c:pt>
                <c:pt idx="4">
                  <c:v>1.7100000000000001E-2</c:v>
                </c:pt>
                <c:pt idx="5">
                  <c:v>1.9099999999999999E-2</c:v>
                </c:pt>
                <c:pt idx="6">
                  <c:v>2.1100000000000001E-2</c:v>
                </c:pt>
                <c:pt idx="7">
                  <c:v>2.3099999999999999E-2</c:v>
                </c:pt>
              </c:numCache>
            </c:numRef>
          </c:xVal>
          <c:yVal>
            <c:numRef>
              <c:f>'UCS - CA'!$J$3:$J$10</c:f>
              <c:numCache>
                <c:formatCode>0.000</c:formatCode>
                <c:ptCount val="8"/>
                <c:pt idx="0">
                  <c:v>81.62</c:v>
                </c:pt>
                <c:pt idx="1">
                  <c:v>86.834000000000003</c:v>
                </c:pt>
                <c:pt idx="2">
                  <c:v>79.290000000000006</c:v>
                </c:pt>
                <c:pt idx="3">
                  <c:v>84.123999999999995</c:v>
                </c:pt>
                <c:pt idx="4">
                  <c:v>86.504000000000005</c:v>
                </c:pt>
                <c:pt idx="5">
                  <c:v>83.930999999999997</c:v>
                </c:pt>
                <c:pt idx="6">
                  <c:v>89.445999999999998</c:v>
                </c:pt>
                <c:pt idx="7">
                  <c:v>87.152000000000001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56-4DF6-A89A-4120D57554C1}"/>
            </c:ext>
          </c:extLst>
        </c:ser>
        <c:ser>
          <c:idx val="2"/>
          <c:order val="2"/>
          <c:tx>
            <c:strRef>
              <c:f>'UCS - CA'!$G$1:$H$1</c:f>
              <c:strCache>
                <c:ptCount val="1"/>
                <c:pt idx="0">
                  <c:v>Post-Treatment - Wolfcamp-X#2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'UCS - CA'!$G$3:$G$10</c:f>
              <c:numCache>
                <c:formatCode>General</c:formatCode>
                <c:ptCount val="8"/>
                <c:pt idx="0">
                  <c:v>1.0200000000000001E-2</c:v>
                </c:pt>
                <c:pt idx="1">
                  <c:v>1.2200000000000001E-2</c:v>
                </c:pt>
                <c:pt idx="2">
                  <c:v>1.4200000000000001E-2</c:v>
                </c:pt>
                <c:pt idx="3">
                  <c:v>1.6199999999999999E-2</c:v>
                </c:pt>
                <c:pt idx="4">
                  <c:v>1.8200000000000001E-2</c:v>
                </c:pt>
                <c:pt idx="5">
                  <c:v>2.0199999999999999E-2</c:v>
                </c:pt>
                <c:pt idx="6">
                  <c:v>2.2200000000000001E-2</c:v>
                </c:pt>
                <c:pt idx="7">
                  <c:v>2.4199999999999999E-2</c:v>
                </c:pt>
              </c:numCache>
            </c:numRef>
          </c:xVal>
          <c:yVal>
            <c:numRef>
              <c:f>'UCS - CA'!$H$3:$H$10</c:f>
              <c:numCache>
                <c:formatCode>0.000</c:formatCode>
                <c:ptCount val="8"/>
                <c:pt idx="0">
                  <c:v>81.799000000000007</c:v>
                </c:pt>
                <c:pt idx="1">
                  <c:v>85.421000000000006</c:v>
                </c:pt>
                <c:pt idx="2">
                  <c:v>84.35</c:v>
                </c:pt>
                <c:pt idx="3">
                  <c:v>88.44</c:v>
                </c:pt>
                <c:pt idx="4">
                  <c:v>85.840999999999994</c:v>
                </c:pt>
                <c:pt idx="5">
                  <c:v>85.183999999999997</c:v>
                </c:pt>
                <c:pt idx="6">
                  <c:v>86.614000000000004</c:v>
                </c:pt>
                <c:pt idx="7">
                  <c:v>87.284000000000006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56-4DF6-A89A-4120D5755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521199"/>
        <c:axId val="881270671"/>
      </c:scatterChart>
      <c:valAx>
        <c:axId val="747521199"/>
        <c:scaling>
          <c:orientation val="minMax"/>
          <c:max val="2.3000000000000007E-2"/>
          <c:min val="9.0000000000000028E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Core</a:t>
                </a:r>
                <a:r>
                  <a:rPr lang="en-US" sz="1200" b="1" baseline="0">
                    <a:solidFill>
                      <a:sysClr val="windowText" lastClr="000000"/>
                    </a:solidFill>
                  </a:rPr>
                  <a:t> Length [m]</a:t>
                </a:r>
                <a:endParaRPr 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270671"/>
        <c:crosses val="autoZero"/>
        <c:crossBetween val="midCat"/>
      </c:valAx>
      <c:valAx>
        <c:axId val="881270671"/>
        <c:scaling>
          <c:orientation val="minMax"/>
          <c:min val="7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Unconfined Compressive Strength,</a:t>
                </a:r>
              </a:p>
              <a:p>
                <a:pPr>
                  <a:defRPr sz="1200"/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1200" b="1" i="1">
                    <a:solidFill>
                      <a:sysClr val="windowText" lastClr="000000"/>
                    </a:solidFill>
                  </a:rPr>
                  <a:t>UCS</a:t>
                </a:r>
                <a:r>
                  <a:rPr lang="en-US" sz="1200" b="1">
                    <a:solidFill>
                      <a:sysClr val="windowText" lastClr="000000"/>
                    </a:solidFill>
                  </a:rPr>
                  <a:t>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21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'UCS - CA'!$K$1:$L$1</c:f>
              <c:strCache>
                <c:ptCount val="1"/>
                <c:pt idx="0">
                  <c:v>Pre-Treatment - Wolfcamp-Y#1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'UCS - CA'!$K$3:$K$10</c:f>
              <c:numCache>
                <c:formatCode>General</c:formatCode>
                <c:ptCount val="8"/>
                <c:pt idx="0">
                  <c:v>1.04E-2</c:v>
                </c:pt>
                <c:pt idx="1">
                  <c:v>1.24E-2</c:v>
                </c:pt>
                <c:pt idx="2">
                  <c:v>1.44E-2</c:v>
                </c:pt>
                <c:pt idx="3">
                  <c:v>1.6400000000000001E-2</c:v>
                </c:pt>
                <c:pt idx="4">
                  <c:v>1.84E-2</c:v>
                </c:pt>
                <c:pt idx="5">
                  <c:v>2.0400000000000001E-2</c:v>
                </c:pt>
                <c:pt idx="6">
                  <c:v>2.24E-2</c:v>
                </c:pt>
                <c:pt idx="7">
                  <c:v>2.4400000000000002E-2</c:v>
                </c:pt>
              </c:numCache>
            </c:numRef>
          </c:xVal>
          <c:yVal>
            <c:numRef>
              <c:f>'UCS - CA'!$L$3:$L$10</c:f>
              <c:numCache>
                <c:formatCode>0.000</c:formatCode>
                <c:ptCount val="8"/>
                <c:pt idx="0">
                  <c:v>107.89</c:v>
                </c:pt>
                <c:pt idx="1">
                  <c:v>110.815</c:v>
                </c:pt>
                <c:pt idx="2">
                  <c:v>112.107</c:v>
                </c:pt>
                <c:pt idx="3">
                  <c:v>117.14700000000001</c:v>
                </c:pt>
                <c:pt idx="4">
                  <c:v>113.66</c:v>
                </c:pt>
                <c:pt idx="5">
                  <c:v>106.004</c:v>
                </c:pt>
                <c:pt idx="6">
                  <c:v>105.777</c:v>
                </c:pt>
                <c:pt idx="7">
                  <c:v>108.468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0-454F-8E39-3C626CF781C8}"/>
            </c:ext>
          </c:extLst>
        </c:ser>
        <c:ser>
          <c:idx val="1"/>
          <c:order val="1"/>
          <c:tx>
            <c:strRef>
              <c:f>'UCS - CA'!$M$1:$N$1</c:f>
              <c:strCache>
                <c:ptCount val="1"/>
                <c:pt idx="0">
                  <c:v>Post-Treatment - Wolfcamp-Y#1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'UCS - CA'!$M$3:$M$10</c:f>
              <c:numCache>
                <c:formatCode>General</c:formatCode>
                <c:ptCount val="8"/>
                <c:pt idx="0">
                  <c:v>1.04E-2</c:v>
                </c:pt>
                <c:pt idx="1">
                  <c:v>1.24E-2</c:v>
                </c:pt>
                <c:pt idx="2">
                  <c:v>1.44E-2</c:v>
                </c:pt>
                <c:pt idx="3">
                  <c:v>1.6400000000000001E-2</c:v>
                </c:pt>
                <c:pt idx="4">
                  <c:v>1.84E-2</c:v>
                </c:pt>
                <c:pt idx="5">
                  <c:v>2.0400000000000001E-2</c:v>
                </c:pt>
                <c:pt idx="6">
                  <c:v>2.24E-2</c:v>
                </c:pt>
                <c:pt idx="7">
                  <c:v>2.4400000000000002E-2</c:v>
                </c:pt>
              </c:numCache>
            </c:numRef>
          </c:xVal>
          <c:yVal>
            <c:numRef>
              <c:f>'UCS - CA'!$N$3:$N$10</c:f>
              <c:numCache>
                <c:formatCode>0.000</c:formatCode>
                <c:ptCount val="8"/>
                <c:pt idx="0">
                  <c:v>78.161000000000001</c:v>
                </c:pt>
                <c:pt idx="1">
                  <c:v>82.962000000000003</c:v>
                </c:pt>
                <c:pt idx="2">
                  <c:v>88.962000000000003</c:v>
                </c:pt>
                <c:pt idx="3">
                  <c:v>89.488</c:v>
                </c:pt>
                <c:pt idx="4">
                  <c:v>86.147999999999996</c:v>
                </c:pt>
                <c:pt idx="5">
                  <c:v>83.896000000000001</c:v>
                </c:pt>
                <c:pt idx="6">
                  <c:v>83.24</c:v>
                </c:pt>
                <c:pt idx="7">
                  <c:v>86.835999999999999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50-454F-8E39-3C626CF781C8}"/>
            </c:ext>
          </c:extLst>
        </c:ser>
        <c:ser>
          <c:idx val="2"/>
          <c:order val="2"/>
          <c:tx>
            <c:strRef>
              <c:f>'UCS - CA'!$O$1:$P$1</c:f>
              <c:strCache>
                <c:ptCount val="1"/>
                <c:pt idx="0">
                  <c:v>Post-Treatment - Wolfcamp-Y#2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'UCS - CA'!$O$3:$O$10</c:f>
              <c:numCache>
                <c:formatCode>General</c:formatCode>
                <c:ptCount val="8"/>
                <c:pt idx="0">
                  <c:v>1.01E-2</c:v>
                </c:pt>
                <c:pt idx="1">
                  <c:v>1.21E-2</c:v>
                </c:pt>
                <c:pt idx="2">
                  <c:v>1.41E-2</c:v>
                </c:pt>
                <c:pt idx="3">
                  <c:v>1.61E-2</c:v>
                </c:pt>
                <c:pt idx="4">
                  <c:v>1.8100000000000002E-2</c:v>
                </c:pt>
                <c:pt idx="5">
                  <c:v>2.01E-2</c:v>
                </c:pt>
                <c:pt idx="6">
                  <c:v>2.2100000000000002E-2</c:v>
                </c:pt>
                <c:pt idx="7">
                  <c:v>2.41E-2</c:v>
                </c:pt>
              </c:numCache>
            </c:numRef>
          </c:xVal>
          <c:yVal>
            <c:numRef>
              <c:f>'UCS - CA'!$P$3:$P$10</c:f>
              <c:numCache>
                <c:formatCode>General</c:formatCode>
                <c:ptCount val="8"/>
                <c:pt idx="0">
                  <c:v>75.960999999999999</c:v>
                </c:pt>
                <c:pt idx="1">
                  <c:v>78.355999999999995</c:v>
                </c:pt>
                <c:pt idx="2">
                  <c:v>83.417000000000002</c:v>
                </c:pt>
                <c:pt idx="3">
                  <c:v>85.173000000000002</c:v>
                </c:pt>
                <c:pt idx="4">
                  <c:v>81.722999999999999</c:v>
                </c:pt>
                <c:pt idx="5">
                  <c:v>84.903000000000006</c:v>
                </c:pt>
                <c:pt idx="6">
                  <c:v>85.114000000000004</c:v>
                </c:pt>
                <c:pt idx="7">
                  <c:v>83.519000000000005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50-454F-8E39-3C626CF78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521199"/>
        <c:axId val="881270671"/>
      </c:scatterChart>
      <c:valAx>
        <c:axId val="747521199"/>
        <c:scaling>
          <c:orientation val="minMax"/>
          <c:max val="2.3000000000000007E-2"/>
          <c:min val="9.0000000000000028E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Core</a:t>
                </a:r>
                <a:r>
                  <a:rPr lang="en-US" sz="1200" b="1" baseline="0">
                    <a:solidFill>
                      <a:sysClr val="windowText" lastClr="000000"/>
                    </a:solidFill>
                  </a:rPr>
                  <a:t> Length [m]</a:t>
                </a:r>
                <a:endParaRPr 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270671"/>
        <c:crosses val="autoZero"/>
        <c:crossBetween val="midCat"/>
      </c:valAx>
      <c:valAx>
        <c:axId val="881270671"/>
        <c:scaling>
          <c:orientation val="minMax"/>
          <c:min val="7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Unconfined Compressive Strength,</a:t>
                </a:r>
              </a:p>
              <a:p>
                <a:pPr>
                  <a:defRPr sz="1200"/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1200" b="1" i="1">
                    <a:solidFill>
                      <a:sysClr val="windowText" lastClr="000000"/>
                    </a:solidFill>
                  </a:rPr>
                  <a:t>UCS</a:t>
                </a:r>
                <a:r>
                  <a:rPr lang="en-US" sz="1200" b="1">
                    <a:solidFill>
                      <a:sysClr val="windowText" lastClr="000000"/>
                    </a:solidFill>
                  </a:rPr>
                  <a:t>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21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'Ks Wolfcamp-X#'!$B$1:$H$1</c:f>
              <c:strCache>
                <c:ptCount val="1"/>
                <c:pt idx="0">
                  <c:v>Pre-Treatment - Wolfcamp-X#2</c:v>
                </c:pt>
              </c:strCache>
            </c:strRef>
          </c:tx>
          <c:spPr>
            <a:ln w="9525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6">
                    <a:lumMod val="75000"/>
                  </a:schemeClr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'Ks Wolfcamp-X#'!$B$3:$B$12</c:f>
              <c:numCache>
                <c:formatCode>General</c:formatCode>
                <c:ptCount val="1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</c:numCache>
            </c:numRef>
          </c:xVal>
          <c:yVal>
            <c:numRef>
              <c:f>'Ks Wolfcamp-X#'!$F$3:$F$12</c:f>
              <c:numCache>
                <c:formatCode>0.000</c:formatCode>
                <c:ptCount val="10"/>
                <c:pt idx="0">
                  <c:v>2.8778800000000002</c:v>
                </c:pt>
                <c:pt idx="1">
                  <c:v>3.4539999999999997</c:v>
                </c:pt>
                <c:pt idx="2">
                  <c:v>3.4380399999999995</c:v>
                </c:pt>
                <c:pt idx="3">
                  <c:v>3.37</c:v>
                </c:pt>
                <c:pt idx="4">
                  <c:v>3.5069999999999997</c:v>
                </c:pt>
                <c:pt idx="5">
                  <c:v>3.3212000000000002</c:v>
                </c:pt>
                <c:pt idx="6">
                  <c:v>3.9095999999999997</c:v>
                </c:pt>
                <c:pt idx="7">
                  <c:v>3.5249200000000003</c:v>
                </c:pt>
                <c:pt idx="8">
                  <c:v>3.27644</c:v>
                </c:pt>
                <c:pt idx="9">
                  <c:v>3.0957600000000003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3A-4894-AC2A-930BB63D4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332303"/>
        <c:axId val="414766191"/>
      </c:scatterChart>
      <c:scatterChart>
        <c:scatterStyle val="lineMarker"/>
        <c:varyColors val="0"/>
        <c:ser>
          <c:idx val="1"/>
          <c:order val="1"/>
          <c:tx>
            <c:strRef>
              <c:f>'Ks Wolfcamp-X#'!$J$1:$P$1</c:f>
              <c:strCache>
                <c:ptCount val="1"/>
                <c:pt idx="0">
                  <c:v>Post-Treatment - Wolfcamp-X#2</c:v>
                </c:pt>
              </c:strCache>
            </c:strRef>
          </c:tx>
          <c:spPr>
            <a:ln w="15875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'Ks Wolfcamp-X#'!$J$3:$J$12</c:f>
              <c:numCache>
                <c:formatCode>General</c:formatCode>
                <c:ptCount val="1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</c:numCache>
            </c:numRef>
          </c:xVal>
          <c:yVal>
            <c:numRef>
              <c:f>'Ks Wolfcamp-X#'!$N$3:$N$12</c:f>
              <c:numCache>
                <c:formatCode>0.000</c:formatCode>
                <c:ptCount val="10"/>
                <c:pt idx="0">
                  <c:v>2.1760000000000002</c:v>
                </c:pt>
                <c:pt idx="1">
                  <c:v>1.9937</c:v>
                </c:pt>
                <c:pt idx="2">
                  <c:v>1.7452840000000001</c:v>
                </c:pt>
                <c:pt idx="3">
                  <c:v>1.3983379999999999</c:v>
                </c:pt>
                <c:pt idx="4">
                  <c:v>1.0790519999999999</c:v>
                </c:pt>
                <c:pt idx="5">
                  <c:v>2.2157800000000001</c:v>
                </c:pt>
                <c:pt idx="6">
                  <c:v>2.1661199999999998</c:v>
                </c:pt>
                <c:pt idx="7">
                  <c:v>2.0276200000000002</c:v>
                </c:pt>
                <c:pt idx="8">
                  <c:v>2.2812399999999999</c:v>
                </c:pt>
                <c:pt idx="9">
                  <c:v>2.1438000000000001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3A-4894-AC2A-930BB63D4399}"/>
            </c:ext>
          </c:extLst>
        </c:ser>
        <c:ser>
          <c:idx val="2"/>
          <c:order val="2"/>
          <c:tx>
            <c:strRef>
              <c:f>'Ks Wolfcamp-X#'!$R$1:$X$1</c:f>
              <c:strCache>
                <c:ptCount val="1"/>
                <c:pt idx="0">
                  <c:v>Post-Treatment - Wolfcamp-X#3</c:v>
                </c:pt>
              </c:strCache>
            </c:strRef>
          </c:tx>
          <c:spPr>
            <a:ln w="15875" cap="rnd">
              <a:noFill/>
              <a:prstDash val="dash"/>
              <a:round/>
            </a:ln>
            <a:effectLst/>
          </c:spPr>
          <c:marker>
            <c:symbol val="diamond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FF0000"/>
                </a:solidFill>
                <a:prstDash val="dash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'Ks Wolfcamp-X#'!$R$3:$R$12</c:f>
              <c:numCache>
                <c:formatCode>General</c:formatCode>
                <c:ptCount val="1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</c:numCache>
            </c:numRef>
          </c:xVal>
          <c:yVal>
            <c:numRef>
              <c:f>'Ks Wolfcamp-X#'!$V$3:$V$12</c:f>
              <c:numCache>
                <c:formatCode>0.000</c:formatCode>
                <c:ptCount val="10"/>
                <c:pt idx="0">
                  <c:v>1.7039500000000001</c:v>
                </c:pt>
                <c:pt idx="1">
                  <c:v>1.8130099999999998</c:v>
                </c:pt>
                <c:pt idx="2">
                  <c:v>1.574236</c:v>
                </c:pt>
                <c:pt idx="3">
                  <c:v>1.2654920000000001</c:v>
                </c:pt>
                <c:pt idx="4">
                  <c:v>1.1060720000000002</c:v>
                </c:pt>
                <c:pt idx="5">
                  <c:v>2.1189200000000001</c:v>
                </c:pt>
                <c:pt idx="6">
                  <c:v>2.2572800000000002</c:v>
                </c:pt>
                <c:pt idx="7">
                  <c:v>2.3943600000000003</c:v>
                </c:pt>
                <c:pt idx="8">
                  <c:v>2.1097999999999999</c:v>
                </c:pt>
                <c:pt idx="9">
                  <c:v>1.9358000000000002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F0-4090-B52C-FE8B9E488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261408"/>
        <c:axId val="1498253088"/>
      </c:scatterChart>
      <c:valAx>
        <c:axId val="667332303"/>
        <c:scaling>
          <c:orientation val="minMax"/>
          <c:min val="9.0000000000000028E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Core Length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66191"/>
        <c:crosses val="autoZero"/>
        <c:crossBetween val="midCat"/>
      </c:valAx>
      <c:valAx>
        <c:axId val="414766191"/>
        <c:scaling>
          <c:orientation val="minMax"/>
          <c:max val="4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accent6">
                        <a:lumMod val="50000"/>
                      </a:schemeClr>
                    </a:solidFill>
                  </a:rPr>
                  <a:t>Pre-Treatment Fracture Toughness,</a:t>
                </a:r>
              </a:p>
              <a:p>
                <a:pPr>
                  <a:defRPr/>
                </a:pPr>
                <a:r>
                  <a:rPr lang="en-US" sz="1100" b="1">
                    <a:solidFill>
                      <a:schemeClr val="accent6">
                        <a:lumMod val="50000"/>
                      </a:schemeClr>
                    </a:solidFill>
                  </a:rPr>
                  <a:t> Ks [Mpa.√m]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32303"/>
        <c:crosses val="autoZero"/>
        <c:crossBetween val="midCat"/>
      </c:valAx>
      <c:valAx>
        <c:axId val="1498253088"/>
        <c:scaling>
          <c:orientation val="minMax"/>
          <c:max val="4"/>
          <c:min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solidFill>
                      <a:srgbClr val="FF0000"/>
                    </a:solidFill>
                    <a:effectLst/>
                  </a:rPr>
                  <a:t>Post-Treatment Fracture Toughness,</a:t>
                </a:r>
              </a:p>
              <a:p>
                <a:pPr>
                  <a:defRPr sz="1100"/>
                </a:pPr>
                <a:r>
                  <a:rPr lang="en-US" sz="1100" b="1" i="0" baseline="0">
                    <a:solidFill>
                      <a:srgbClr val="FF0000"/>
                    </a:solidFill>
                    <a:effectLst/>
                  </a:rPr>
                  <a:t> Ks [Mpa.√m]</a:t>
                </a:r>
                <a:endParaRPr lang="en-US" sz="1100">
                  <a:solidFill>
                    <a:srgbClr val="FF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261408"/>
        <c:crosses val="max"/>
        <c:crossBetween val="midCat"/>
      </c:valAx>
      <c:valAx>
        <c:axId val="149826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825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'Ks Wolfcamp-Y#'!$B$1:$H$1</c:f>
              <c:strCache>
                <c:ptCount val="1"/>
                <c:pt idx="0">
                  <c:v>Pre-Treatment - Wolfcamp-Y#1</c:v>
                </c:pt>
              </c:strCache>
            </c:strRef>
          </c:tx>
          <c:spPr>
            <a:ln w="9525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6">
                    <a:lumMod val="75000"/>
                  </a:schemeClr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'Ks Wolfcamp-Y#'!$B$3:$B$12</c:f>
              <c:numCache>
                <c:formatCode>General</c:formatCode>
                <c:ptCount val="1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</c:numCache>
            </c:numRef>
          </c:xVal>
          <c:yVal>
            <c:numRef>
              <c:f>'Ks Wolfcamp-Y#'!$F$3:$F$12</c:f>
              <c:numCache>
                <c:formatCode>0.000</c:formatCode>
                <c:ptCount val="10"/>
                <c:pt idx="0">
                  <c:v>3.1688400000000003</c:v>
                </c:pt>
                <c:pt idx="1">
                  <c:v>3.4907799999999995</c:v>
                </c:pt>
                <c:pt idx="2">
                  <c:v>3.6389200000000002</c:v>
                </c:pt>
                <c:pt idx="3">
                  <c:v>3.0625</c:v>
                </c:pt>
                <c:pt idx="4">
                  <c:v>2.8915800000000003</c:v>
                </c:pt>
                <c:pt idx="5">
                  <c:v>3.2226999999999997</c:v>
                </c:pt>
                <c:pt idx="6">
                  <c:v>3.3486200000000004</c:v>
                </c:pt>
                <c:pt idx="7">
                  <c:v>3.1890800000000001</c:v>
                </c:pt>
                <c:pt idx="8">
                  <c:v>3.0828800000000003</c:v>
                </c:pt>
                <c:pt idx="9">
                  <c:v>3.0233800000000004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30-4B0D-B84E-807DF7E5D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332303"/>
        <c:axId val="414766191"/>
      </c:scatterChart>
      <c:scatterChart>
        <c:scatterStyle val="lineMarker"/>
        <c:varyColors val="0"/>
        <c:ser>
          <c:idx val="1"/>
          <c:order val="1"/>
          <c:tx>
            <c:strRef>
              <c:f>'Ks Wolfcamp-Y#'!$J$1:$P$1</c:f>
              <c:strCache>
                <c:ptCount val="1"/>
                <c:pt idx="0">
                  <c:v>Post-Treatment - Wolfcamp-Y#1</c:v>
                </c:pt>
              </c:strCache>
            </c:strRef>
          </c:tx>
          <c:spPr>
            <a:ln w="15875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'Ks Wolfcamp-Y#'!$J$3:$J$12</c:f>
              <c:numCache>
                <c:formatCode>General</c:formatCode>
                <c:ptCount val="1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</c:numCache>
            </c:numRef>
          </c:xVal>
          <c:yVal>
            <c:numRef>
              <c:f>'Ks Wolfcamp-Y#'!$N$3:$N$12</c:f>
              <c:numCache>
                <c:formatCode>0.000</c:formatCode>
                <c:ptCount val="10"/>
                <c:pt idx="0">
                  <c:v>2.07864</c:v>
                </c:pt>
                <c:pt idx="1">
                  <c:v>1.9083600000000001</c:v>
                </c:pt>
                <c:pt idx="2">
                  <c:v>1.8470199999999999</c:v>
                </c:pt>
                <c:pt idx="3">
                  <c:v>1.5989800000000001</c:v>
                </c:pt>
                <c:pt idx="4">
                  <c:v>1.3207599999999999</c:v>
                </c:pt>
                <c:pt idx="5">
                  <c:v>2.1059200000000002</c:v>
                </c:pt>
                <c:pt idx="6">
                  <c:v>2.2788399999999998</c:v>
                </c:pt>
                <c:pt idx="7">
                  <c:v>2.1693799999999999</c:v>
                </c:pt>
                <c:pt idx="8">
                  <c:v>2.2347200000000003</c:v>
                </c:pt>
                <c:pt idx="9">
                  <c:v>2.0903999999999998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30-4B0D-B84E-807DF7E5DF19}"/>
            </c:ext>
          </c:extLst>
        </c:ser>
        <c:ser>
          <c:idx val="2"/>
          <c:order val="2"/>
          <c:tx>
            <c:strRef>
              <c:f>'Ks Wolfcamp-Y#'!$R$1:$X$1</c:f>
              <c:strCache>
                <c:ptCount val="1"/>
                <c:pt idx="0">
                  <c:v>Post-Treatment - Wolfcamp-Y#2</c:v>
                </c:pt>
              </c:strCache>
            </c:strRef>
          </c:tx>
          <c:spPr>
            <a:ln w="15875" cap="rnd">
              <a:noFill/>
              <a:prstDash val="dash"/>
              <a:round/>
            </a:ln>
            <a:effectLst/>
          </c:spPr>
          <c:marker>
            <c:symbol val="diamond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FF0000"/>
                </a:solidFill>
                <a:prstDash val="dash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'Ks Wolfcamp-Y#'!$R$3:$R$12</c:f>
              <c:numCache>
                <c:formatCode>General</c:formatCode>
                <c:ptCount val="1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</c:numCache>
            </c:numRef>
          </c:xVal>
          <c:yVal>
            <c:numRef>
              <c:f>'Ks Wolfcamp-Y#'!$V$3:$V$12</c:f>
              <c:numCache>
                <c:formatCode>0.000</c:formatCode>
                <c:ptCount val="10"/>
                <c:pt idx="0">
                  <c:v>1.4521860000000002</c:v>
                </c:pt>
                <c:pt idx="1">
                  <c:v>1.6237000000000001</c:v>
                </c:pt>
                <c:pt idx="2">
                  <c:v>1.8425960000000001</c:v>
                </c:pt>
                <c:pt idx="3">
                  <c:v>1.8084260000000001</c:v>
                </c:pt>
                <c:pt idx="4">
                  <c:v>1.6790280000000002</c:v>
                </c:pt>
                <c:pt idx="5">
                  <c:v>2.0340319999999998</c:v>
                </c:pt>
                <c:pt idx="6">
                  <c:v>2.4049019999999999</c:v>
                </c:pt>
                <c:pt idx="7">
                  <c:v>2.2444479999999998</c:v>
                </c:pt>
                <c:pt idx="8">
                  <c:v>2.044168</c:v>
                </c:pt>
                <c:pt idx="9">
                  <c:v>1.8333240000000002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30-4B0D-B84E-807DF7E5D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261408"/>
        <c:axId val="1498253088"/>
      </c:scatterChart>
      <c:valAx>
        <c:axId val="667332303"/>
        <c:scaling>
          <c:orientation val="minMax"/>
          <c:min val="9.0000000000000028E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Core Length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66191"/>
        <c:crosses val="autoZero"/>
        <c:crossBetween val="midCat"/>
      </c:valAx>
      <c:valAx>
        <c:axId val="414766191"/>
        <c:scaling>
          <c:orientation val="minMax"/>
          <c:max val="4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accent6">
                        <a:lumMod val="50000"/>
                      </a:schemeClr>
                    </a:solidFill>
                  </a:rPr>
                  <a:t>Pre-Treatment Fracture Toughness,</a:t>
                </a:r>
              </a:p>
              <a:p>
                <a:pPr>
                  <a:defRPr/>
                </a:pPr>
                <a:r>
                  <a:rPr lang="en-US" sz="1100" b="1">
                    <a:solidFill>
                      <a:schemeClr val="accent6">
                        <a:lumMod val="50000"/>
                      </a:schemeClr>
                    </a:solidFill>
                  </a:rPr>
                  <a:t> Ks [Mpa.√m]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32303"/>
        <c:crosses val="autoZero"/>
        <c:crossBetween val="midCat"/>
      </c:valAx>
      <c:valAx>
        <c:axId val="1498253088"/>
        <c:scaling>
          <c:orientation val="minMax"/>
          <c:max val="4"/>
          <c:min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solidFill>
                      <a:srgbClr val="FF0000"/>
                    </a:solidFill>
                    <a:effectLst/>
                  </a:rPr>
                  <a:t>Post-Treatment Fracture Toughness,</a:t>
                </a:r>
              </a:p>
              <a:p>
                <a:pPr>
                  <a:defRPr sz="1100"/>
                </a:pPr>
                <a:r>
                  <a:rPr lang="en-US" sz="1100" b="1" i="0" baseline="0">
                    <a:solidFill>
                      <a:srgbClr val="FF0000"/>
                    </a:solidFill>
                    <a:effectLst/>
                  </a:rPr>
                  <a:t> Ks [Mpa.√m]</a:t>
                </a:r>
                <a:endParaRPr lang="en-US" sz="1100">
                  <a:solidFill>
                    <a:srgbClr val="FF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261408"/>
        <c:crosses val="max"/>
        <c:crossBetween val="midCat"/>
      </c:valAx>
      <c:valAx>
        <c:axId val="149826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825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'Ks Niobrara'!$F$2</c:f>
              <c:strCache>
                <c:ptCount val="1"/>
                <c:pt idx="0">
                  <c:v>Ks [Mpa.√m] - Pre-Treatment</c:v>
                </c:pt>
              </c:strCache>
            </c:strRef>
          </c:tx>
          <c:spPr>
            <a:ln w="9525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6">
                    <a:lumMod val="75000"/>
                  </a:schemeClr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'Ks Niobrara'!$B$3:$B$34</c:f>
              <c:numCache>
                <c:formatCode>General</c:formatCode>
                <c:ptCount val="3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</c:numCache>
            </c:numRef>
          </c:xVal>
          <c:yVal>
            <c:numRef>
              <c:f>'Ks Niobrara'!$F$3:$F$34</c:f>
              <c:numCache>
                <c:formatCode>0.000</c:formatCode>
                <c:ptCount val="32"/>
                <c:pt idx="0">
                  <c:v>3.036</c:v>
                </c:pt>
                <c:pt idx="1">
                  <c:v>3.04</c:v>
                </c:pt>
                <c:pt idx="2">
                  <c:v>3.0760000000000001</c:v>
                </c:pt>
                <c:pt idx="3">
                  <c:v>3.12</c:v>
                </c:pt>
                <c:pt idx="4">
                  <c:v>3.09</c:v>
                </c:pt>
                <c:pt idx="5">
                  <c:v>2.984</c:v>
                </c:pt>
                <c:pt idx="6">
                  <c:v>2.9360000000000004</c:v>
                </c:pt>
                <c:pt idx="7">
                  <c:v>2.8660000000000001</c:v>
                </c:pt>
                <c:pt idx="8">
                  <c:v>2.57</c:v>
                </c:pt>
                <c:pt idx="9">
                  <c:v>2.702</c:v>
                </c:pt>
                <c:pt idx="10">
                  <c:v>2.4319999999999999</c:v>
                </c:pt>
                <c:pt idx="11">
                  <c:v>3.0439999999999996</c:v>
                </c:pt>
                <c:pt idx="12">
                  <c:v>3.7739999999999996</c:v>
                </c:pt>
                <c:pt idx="13">
                  <c:v>3.7</c:v>
                </c:pt>
                <c:pt idx="14">
                  <c:v>3.7360000000000002</c:v>
                </c:pt>
                <c:pt idx="15">
                  <c:v>4.024</c:v>
                </c:pt>
                <c:pt idx="16">
                  <c:v>3.984</c:v>
                </c:pt>
                <c:pt idx="17">
                  <c:v>3.8260000000000001</c:v>
                </c:pt>
                <c:pt idx="18">
                  <c:v>4.0760000000000005</c:v>
                </c:pt>
                <c:pt idx="19">
                  <c:v>4.1120000000000001</c:v>
                </c:pt>
                <c:pt idx="20">
                  <c:v>4.0139999999999993</c:v>
                </c:pt>
                <c:pt idx="21">
                  <c:v>4.0579999999999998</c:v>
                </c:pt>
                <c:pt idx="22">
                  <c:v>3.8620000000000001</c:v>
                </c:pt>
                <c:pt idx="23">
                  <c:v>3.7880000000000003</c:v>
                </c:pt>
                <c:pt idx="24">
                  <c:v>3.3480000000000003</c:v>
                </c:pt>
                <c:pt idx="25">
                  <c:v>3.9760000000000004</c:v>
                </c:pt>
                <c:pt idx="26">
                  <c:v>3.6919999999999997</c:v>
                </c:pt>
                <c:pt idx="27">
                  <c:v>3.0339999999999998</c:v>
                </c:pt>
                <c:pt idx="28">
                  <c:v>3.9160000000000004</c:v>
                </c:pt>
                <c:pt idx="29">
                  <c:v>4.2219999999999995</c:v>
                </c:pt>
                <c:pt idx="30">
                  <c:v>4.3680000000000003</c:v>
                </c:pt>
                <c:pt idx="31">
                  <c:v>4.3540000000000001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8B-46AC-8D33-9F84F5496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332303"/>
        <c:axId val="414766191"/>
      </c:scatterChart>
      <c:scatterChart>
        <c:scatterStyle val="lineMarker"/>
        <c:varyColors val="0"/>
        <c:ser>
          <c:idx val="1"/>
          <c:order val="1"/>
          <c:tx>
            <c:strRef>
              <c:f>'Ks Niobrara'!$N$2</c:f>
              <c:strCache>
                <c:ptCount val="1"/>
                <c:pt idx="0">
                  <c:v>Ks [Mpa.√m] - Post-Treatment</c:v>
                </c:pt>
              </c:strCache>
            </c:strRef>
          </c:tx>
          <c:spPr>
            <a:ln w="15875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'Ks Niobrara'!$J$3:$J$36</c:f>
              <c:numCache>
                <c:formatCode>General</c:formatCode>
                <c:ptCount val="3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</c:numCache>
            </c:numRef>
          </c:xVal>
          <c:yVal>
            <c:numRef>
              <c:f>'Ks Niobrara'!$N$3:$N$36</c:f>
              <c:numCache>
                <c:formatCode>0.000</c:formatCode>
                <c:ptCount val="34"/>
                <c:pt idx="0">
                  <c:v>3.1319999999999997</c:v>
                </c:pt>
                <c:pt idx="1">
                  <c:v>2.9380000000000002</c:v>
                </c:pt>
                <c:pt idx="2">
                  <c:v>2.9</c:v>
                </c:pt>
                <c:pt idx="3">
                  <c:v>2.9939999999999998</c:v>
                </c:pt>
                <c:pt idx="4">
                  <c:v>2.95</c:v>
                </c:pt>
                <c:pt idx="5">
                  <c:v>2.93</c:v>
                </c:pt>
                <c:pt idx="6">
                  <c:v>3.0819999999999999</c:v>
                </c:pt>
                <c:pt idx="7">
                  <c:v>3.06</c:v>
                </c:pt>
                <c:pt idx="8">
                  <c:v>3.0260000000000002</c:v>
                </c:pt>
                <c:pt idx="9">
                  <c:v>3.0439999999999996</c:v>
                </c:pt>
                <c:pt idx="10">
                  <c:v>3.0439999999999996</c:v>
                </c:pt>
                <c:pt idx="11">
                  <c:v>3.1419999999999999</c:v>
                </c:pt>
                <c:pt idx="12">
                  <c:v>3.21</c:v>
                </c:pt>
                <c:pt idx="13">
                  <c:v>3.1880000000000002</c:v>
                </c:pt>
                <c:pt idx="14">
                  <c:v>3.1060000000000003</c:v>
                </c:pt>
                <c:pt idx="15">
                  <c:v>3.1160000000000001</c:v>
                </c:pt>
                <c:pt idx="16">
                  <c:v>3.0260000000000002</c:v>
                </c:pt>
                <c:pt idx="17">
                  <c:v>3.01</c:v>
                </c:pt>
                <c:pt idx="18">
                  <c:v>3.0039999999999996</c:v>
                </c:pt>
                <c:pt idx="19">
                  <c:v>3.032</c:v>
                </c:pt>
                <c:pt idx="20">
                  <c:v>2.992</c:v>
                </c:pt>
                <c:pt idx="21">
                  <c:v>2.9539999999999997</c:v>
                </c:pt>
                <c:pt idx="22">
                  <c:v>2.9360000000000004</c:v>
                </c:pt>
                <c:pt idx="23">
                  <c:v>2.8680000000000003</c:v>
                </c:pt>
                <c:pt idx="24">
                  <c:v>2.964</c:v>
                </c:pt>
                <c:pt idx="25">
                  <c:v>2.9560000000000004</c:v>
                </c:pt>
                <c:pt idx="26">
                  <c:v>3.0460000000000003</c:v>
                </c:pt>
                <c:pt idx="27">
                  <c:v>3.09</c:v>
                </c:pt>
                <c:pt idx="28">
                  <c:v>3.0239999999999996</c:v>
                </c:pt>
                <c:pt idx="29">
                  <c:v>3</c:v>
                </c:pt>
                <c:pt idx="30">
                  <c:v>3.0239999999999996</c:v>
                </c:pt>
                <c:pt idx="31">
                  <c:v>3.1779999999999999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5C-4A16-8D11-22B42B7DC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261408"/>
        <c:axId val="1498253088"/>
      </c:scatterChart>
      <c:valAx>
        <c:axId val="667332303"/>
        <c:scaling>
          <c:orientation val="minMax"/>
          <c:min val="5.000000000000001E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Core Length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66191"/>
        <c:crosses val="autoZero"/>
        <c:crossBetween val="midCat"/>
      </c:valAx>
      <c:valAx>
        <c:axId val="414766191"/>
        <c:scaling>
          <c:orientation val="minMax"/>
          <c:min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accent6">
                        <a:lumMod val="50000"/>
                      </a:schemeClr>
                    </a:solidFill>
                  </a:rPr>
                  <a:t>Pre-Treatment Fracture Toughness,</a:t>
                </a:r>
              </a:p>
              <a:p>
                <a:pPr>
                  <a:defRPr/>
                </a:pPr>
                <a:r>
                  <a:rPr lang="en-US" sz="1100" b="1">
                    <a:solidFill>
                      <a:schemeClr val="accent6">
                        <a:lumMod val="50000"/>
                      </a:schemeClr>
                    </a:solidFill>
                  </a:rPr>
                  <a:t> Ks [Mpa.√m]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32303"/>
        <c:crosses val="autoZero"/>
        <c:crossBetween val="midCat"/>
      </c:valAx>
      <c:valAx>
        <c:axId val="1498253088"/>
        <c:scaling>
          <c:orientation val="minMax"/>
          <c:max val="4.5"/>
          <c:min val="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solidFill>
                      <a:srgbClr val="FF0000"/>
                    </a:solidFill>
                    <a:effectLst/>
                  </a:rPr>
                  <a:t>Post-Treatment Fracture Toughness,</a:t>
                </a:r>
              </a:p>
              <a:p>
                <a:pPr>
                  <a:defRPr sz="1100"/>
                </a:pPr>
                <a:r>
                  <a:rPr lang="en-US" sz="1100" b="1" i="0" baseline="0">
                    <a:solidFill>
                      <a:srgbClr val="FF0000"/>
                    </a:solidFill>
                    <a:effectLst/>
                  </a:rPr>
                  <a:t> Ks [Mpa.√m]</a:t>
                </a:r>
                <a:endParaRPr lang="en-US" sz="1100">
                  <a:solidFill>
                    <a:srgbClr val="FF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261408"/>
        <c:crosses val="max"/>
        <c:crossBetween val="midCat"/>
        <c:majorUnit val="0.5"/>
      </c:valAx>
      <c:valAx>
        <c:axId val="149826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825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Porosity!$C$1</c:f>
              <c:strCache>
                <c:ptCount val="1"/>
                <c:pt idx="0">
                  <c:v>Pre-Treatment Porosity 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Porosity!$B$2:$B$3</c:f>
              <c:strCache>
                <c:ptCount val="2"/>
                <c:pt idx="0">
                  <c:v>X#3</c:v>
                </c:pt>
                <c:pt idx="1">
                  <c:v>Y#2</c:v>
                </c:pt>
              </c:strCache>
            </c:strRef>
          </c:cat>
          <c:val>
            <c:numRef>
              <c:f>Porosity!$C$2:$C$3</c:f>
              <c:numCache>
                <c:formatCode>0.000%</c:formatCode>
                <c:ptCount val="2"/>
                <c:pt idx="0">
                  <c:v>1.907E-2</c:v>
                </c:pt>
                <c:pt idx="1">
                  <c:v>1.9460000000000002E-2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2-43F2-9091-452FB74F75AB}"/>
            </c:ext>
          </c:extLst>
        </c:ser>
        <c:ser>
          <c:idx val="1"/>
          <c:order val="1"/>
          <c:tx>
            <c:strRef>
              <c:f>Porosity!$D$1</c:f>
              <c:strCache>
                <c:ptCount val="1"/>
                <c:pt idx="0">
                  <c:v>Post-Treatment Porosity 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Porosity!$B$2:$B$3</c:f>
              <c:strCache>
                <c:ptCount val="2"/>
                <c:pt idx="0">
                  <c:v>X#3</c:v>
                </c:pt>
                <c:pt idx="1">
                  <c:v>Y#2</c:v>
                </c:pt>
              </c:strCache>
            </c:strRef>
          </c:cat>
          <c:val>
            <c:numRef>
              <c:f>Porosity!$D$2:$D$3</c:f>
              <c:numCache>
                <c:formatCode>0.000%</c:formatCode>
                <c:ptCount val="2"/>
                <c:pt idx="0">
                  <c:v>2.7179999999999999E-2</c:v>
                </c:pt>
                <c:pt idx="1">
                  <c:v>2.7609999999999999E-2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B2-43F2-9091-452FB74F75AB}"/>
            </c:ext>
          </c:extLst>
        </c:ser>
        <c:ser>
          <c:idx val="2"/>
          <c:order val="2"/>
          <c:tx>
            <c:strRef>
              <c:f>Porosity!$E$1</c:f>
              <c:strCache>
                <c:ptCount val="1"/>
                <c:pt idx="0">
                  <c:v>Porosity Increase (%)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Porosity!$B$2:$B$3</c:f>
              <c:strCache>
                <c:ptCount val="2"/>
                <c:pt idx="0">
                  <c:v>X#3</c:v>
                </c:pt>
                <c:pt idx="1">
                  <c:v>Y#2</c:v>
                </c:pt>
              </c:strCache>
            </c:strRef>
          </c:cat>
          <c:val>
            <c:numRef>
              <c:f>Porosity!$E$2:$E$3</c:f>
              <c:numCache>
                <c:formatCode>0.00%</c:formatCode>
                <c:ptCount val="2"/>
                <c:pt idx="0">
                  <c:v>0.42530000000000001</c:v>
                </c:pt>
                <c:pt idx="1">
                  <c:v>0.41880000000000001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B2-43F2-9091-452FB74F7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09508959"/>
        <c:axId val="2027020431"/>
      </c:barChart>
      <c:catAx>
        <c:axId val="19095089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020431"/>
        <c:crosses val="autoZero"/>
        <c:auto val="1"/>
        <c:lblAlgn val="ctr"/>
        <c:lblOffset val="100"/>
        <c:noMultiLvlLbl val="0"/>
      </c:catAx>
      <c:valAx>
        <c:axId val="2027020431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508959"/>
        <c:crosses val="autoZero"/>
        <c:crossBetween val="between"/>
      </c:valAx>
      <c:dTable>
        <c:showHorzBorder val="0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Permeability!$B$1</c:f>
              <c:strCache>
                <c:ptCount val="1"/>
                <c:pt idx="0">
                  <c:v>Pre-Treatment Permeability (μD)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Permeability!$G$2:$G$2</c:f>
              <c:strCache>
                <c:ptCount val="1"/>
                <c:pt idx="0">
                  <c:v>Z#</c:v>
                </c:pt>
              </c:strCache>
            </c:strRef>
          </c:cat>
          <c:val>
            <c:numRef>
              <c:f>Permeability!$B$2</c:f>
              <c:numCache>
                <c:formatCode>0.00E+00</c:formatCode>
                <c:ptCount val="1"/>
                <c:pt idx="0">
                  <c:v>8.6400000000000001E-3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0-4098-BBA8-43633D66B315}"/>
            </c:ext>
          </c:extLst>
        </c:ser>
        <c:ser>
          <c:idx val="1"/>
          <c:order val="1"/>
          <c:tx>
            <c:strRef>
              <c:f>Permeability!$C$1</c:f>
              <c:strCache>
                <c:ptCount val="1"/>
                <c:pt idx="0">
                  <c:v>Post-Treatment Permeability (μD)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Permeability!$G$2:$G$2</c:f>
              <c:strCache>
                <c:ptCount val="1"/>
                <c:pt idx="0">
                  <c:v>Z#</c:v>
                </c:pt>
              </c:strCache>
            </c:strRef>
          </c:cat>
          <c:val>
            <c:numRef>
              <c:f>Permeability!$C$2</c:f>
              <c:numCache>
                <c:formatCode>0.00E+00</c:formatCode>
                <c:ptCount val="1"/>
                <c:pt idx="0">
                  <c:v>0.56388000000000005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B0-4098-BBA8-43633D66B3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80"/>
        <c:overlap val="-100"/>
        <c:axId val="188965903"/>
        <c:axId val="1903343615"/>
      </c:barChart>
      <c:barChart>
        <c:barDir val="col"/>
        <c:grouping val="clustered"/>
        <c:varyColors val="0"/>
        <c:ser>
          <c:idx val="2"/>
          <c:order val="2"/>
          <c:tx>
            <c:strRef>
              <c:f>Permeability!$D$1</c:f>
              <c:strCache>
                <c:ptCount val="1"/>
                <c:pt idx="0">
                  <c:v>Permeability Increase (%)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Permeability!$G$2:$G$2</c:f>
              <c:strCache>
                <c:ptCount val="1"/>
                <c:pt idx="0">
                  <c:v>Z#</c:v>
                </c:pt>
              </c:strCache>
            </c:strRef>
          </c:cat>
          <c:val>
            <c:numRef>
              <c:f>Permeability!$D$2</c:f>
              <c:numCache>
                <c:formatCode>0.00%</c:formatCode>
                <c:ptCount val="1"/>
                <c:pt idx="0">
                  <c:v>64.260000000000005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B0-4098-BBA8-43633D66B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1541803183"/>
        <c:axId val="1425064415"/>
      </c:barChart>
      <c:catAx>
        <c:axId val="18896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343615"/>
        <c:crosses val="autoZero"/>
        <c:auto val="1"/>
        <c:lblAlgn val="ctr"/>
        <c:lblOffset val="100"/>
        <c:noMultiLvlLbl val="0"/>
      </c:catAx>
      <c:valAx>
        <c:axId val="1903343615"/>
        <c:scaling>
          <c:orientation val="minMax"/>
          <c:max val="0.60000000000000009"/>
          <c:min val="0"/>
        </c:scaling>
        <c:delete val="0"/>
        <c:axPos val="l"/>
        <c:numFmt formatCode="0.00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5903"/>
        <c:crosses val="autoZero"/>
        <c:crossBetween val="between"/>
      </c:valAx>
      <c:valAx>
        <c:axId val="1425064415"/>
        <c:scaling>
          <c:orientation val="minMax"/>
          <c:min val="0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803183"/>
        <c:crosses val="max"/>
        <c:crossBetween val="between"/>
      </c:valAx>
      <c:catAx>
        <c:axId val="154180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5064415"/>
        <c:crosses val="autoZero"/>
        <c:auto val="1"/>
        <c:lblAlgn val="ctr"/>
        <c:lblOffset val="100"/>
        <c:noMultiLvlLbl val="0"/>
      </c:catAx>
      <c:dTable>
        <c:showHorzBorder val="0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'XRD Wolfcamp'!$B$3</c:f>
              <c:strCache>
                <c:ptCount val="1"/>
                <c:pt idx="0">
                  <c:v>Pre-Treatment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'XRD Wolfcamp'!$C$1:$H$2</c:f>
              <c:strCache>
                <c:ptCount val="6"/>
                <c:pt idx="0">
                  <c:v>Quartz (%)</c:v>
                </c:pt>
                <c:pt idx="1">
                  <c:v>Dolomite (%)</c:v>
                </c:pt>
                <c:pt idx="2">
                  <c:v>Calcite (%)</c:v>
                </c:pt>
                <c:pt idx="3">
                  <c:v>Albite (%)</c:v>
                </c:pt>
                <c:pt idx="4">
                  <c:v>Illite (%)</c:v>
                </c:pt>
                <c:pt idx="5">
                  <c:v>Pyrite (%)</c:v>
                </c:pt>
              </c:strCache>
            </c:strRef>
          </c:cat>
          <c:val>
            <c:numRef>
              <c:f>'XRD Wolfcamp'!$C$3:$H$3</c:f>
              <c:numCache>
                <c:formatCode>0.0</c:formatCode>
                <c:ptCount val="6"/>
                <c:pt idx="0">
                  <c:v>43.2</c:v>
                </c:pt>
                <c:pt idx="1">
                  <c:v>0.6</c:v>
                </c:pt>
                <c:pt idx="2">
                  <c:v>50</c:v>
                </c:pt>
                <c:pt idx="3">
                  <c:v>1.7</c:v>
                </c:pt>
                <c:pt idx="4">
                  <c:v>2.5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1C-481A-A629-C1D6F44E7F89}"/>
            </c:ext>
          </c:extLst>
        </c:ser>
        <c:ser>
          <c:idx val="1"/>
          <c:order val="1"/>
          <c:tx>
            <c:strRef>
              <c:f>'XRD Wolfcamp'!$B$4</c:f>
              <c:strCache>
                <c:ptCount val="1"/>
                <c:pt idx="0">
                  <c:v>Post-Treatment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'XRD Wolfcamp'!$C$1:$H$2</c:f>
              <c:strCache>
                <c:ptCount val="6"/>
                <c:pt idx="0">
                  <c:v>Quartz (%)</c:v>
                </c:pt>
                <c:pt idx="1">
                  <c:v>Dolomite (%)</c:v>
                </c:pt>
                <c:pt idx="2">
                  <c:v>Calcite (%)</c:v>
                </c:pt>
                <c:pt idx="3">
                  <c:v>Albite (%)</c:v>
                </c:pt>
                <c:pt idx="4">
                  <c:v>Illite (%)</c:v>
                </c:pt>
                <c:pt idx="5">
                  <c:v>Pyrite (%)</c:v>
                </c:pt>
              </c:strCache>
            </c:strRef>
          </c:cat>
          <c:val>
            <c:numRef>
              <c:f>'XRD Wolfcamp'!$C$4:$H$4</c:f>
              <c:numCache>
                <c:formatCode>General</c:formatCode>
                <c:ptCount val="6"/>
                <c:pt idx="0">
                  <c:v>50.5</c:v>
                </c:pt>
                <c:pt idx="1">
                  <c:v>0.5</c:v>
                </c:pt>
                <c:pt idx="2">
                  <c:v>42.7</c:v>
                </c:pt>
                <c:pt idx="3">
                  <c:v>1.5</c:v>
                </c:pt>
                <c:pt idx="4">
                  <c:v>2.6</c:v>
                </c:pt>
                <c:pt idx="5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1C-481A-A629-C1D6F44E7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8"/>
        <c:axId val="2065022704"/>
        <c:axId val="1896782784"/>
      </c:barChart>
      <c:catAx>
        <c:axId val="206502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782784"/>
        <c:crosses val="autoZero"/>
        <c:auto val="1"/>
        <c:lblAlgn val="ctr"/>
        <c:lblOffset val="100"/>
        <c:noMultiLvlLbl val="0"/>
      </c:catAx>
      <c:valAx>
        <c:axId val="1896782784"/>
        <c:scaling>
          <c:orientation val="minMax"/>
          <c:max val="5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Mineral Composition (%)</a:t>
                </a:r>
              </a:p>
            </c:rich>
          </c:tx>
          <c:layout>
            <c:manualLayout>
              <c:xMode val="edge"/>
              <c:yMode val="edge"/>
              <c:x val="5.1239813277278862E-2"/>
              <c:y val="0.214407434095241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022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1.jpg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8.jp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7.jpeg"/><Relationship Id="rId5" Type="http://schemas.openxmlformats.org/officeDocument/2006/relationships/chart" Target="../charts/chart8.xml"/><Relationship Id="rId4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128608</xdr:colOff>
      <xdr:row>25</xdr:row>
      <xdr:rowOff>143661</xdr:rowOff>
    </xdr:from>
    <xdr:to>
      <xdr:col>30</xdr:col>
      <xdr:colOff>71131</xdr:colOff>
      <xdr:row>46</xdr:row>
      <xdr:rowOff>119849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204C3E-97E6-4F66-8BFA-93DAD5AD3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184170</xdr:colOff>
      <xdr:row>2</xdr:row>
      <xdr:rowOff>156361</xdr:rowOff>
    </xdr:from>
    <xdr:to>
      <xdr:col>30</xdr:col>
      <xdr:colOff>157648</xdr:colOff>
      <xdr:row>23</xdr:row>
      <xdr:rowOff>119849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693E5C-A124-407E-8C75-3A4D00998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500061</xdr:colOff>
      <xdr:row>3</xdr:row>
      <xdr:rowOff>19844</xdr:rowOff>
    </xdr:from>
    <xdr:to>
      <xdr:col>41</xdr:col>
      <xdr:colOff>119528</xdr:colOff>
      <xdr:row>23</xdr:row>
      <xdr:rowOff>173832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B1BC97-7702-4A7C-8498-52D5A9F4E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531812</xdr:colOff>
      <xdr:row>1</xdr:row>
      <xdr:rowOff>261938</xdr:rowOff>
    </xdr:from>
    <xdr:to>
      <xdr:col>43</xdr:col>
      <xdr:colOff>297321</xdr:colOff>
      <xdr:row>21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E8269B-7D90-45DF-85BF-02B7A7029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103188</xdr:colOff>
      <xdr:row>1</xdr:row>
      <xdr:rowOff>103187</xdr:rowOff>
    </xdr:from>
    <xdr:to>
      <xdr:col>43</xdr:col>
      <xdr:colOff>483060</xdr:colOff>
      <xdr:row>20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7AECCA-438E-4B78-8D30-F95488D47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531812</xdr:colOff>
      <xdr:row>1</xdr:row>
      <xdr:rowOff>261938</xdr:rowOff>
    </xdr:from>
    <xdr:to>
      <xdr:col>34</xdr:col>
      <xdr:colOff>196143</xdr:colOff>
      <xdr:row>17</xdr:row>
      <xdr:rowOff>103451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6AF3B84-5FDE-4A16-B29D-D3E515171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799304</xdr:colOff>
      <xdr:row>4</xdr:row>
      <xdr:rowOff>130174</xdr:rowOff>
    </xdr:from>
    <xdr:to>
      <xdr:col>9</xdr:col>
      <xdr:colOff>1363662</xdr:colOff>
      <xdr:row>27</xdr:row>
      <xdr:rowOff>197107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0FA828-4BFB-4D1B-948B-55FF34393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206375</xdr:colOff>
      <xdr:row>4</xdr:row>
      <xdr:rowOff>185737</xdr:rowOff>
    </xdr:from>
    <xdr:to>
      <xdr:col>5</xdr:col>
      <xdr:colOff>31750</xdr:colOff>
      <xdr:row>21</xdr:row>
      <xdr:rowOff>39688</xdr:rowOff>
    </xdr:to>
    <xdr:pic>
      <xdr:nvPicPr>
        <xdr:cNvPr id="3" name="Picture 2" descr="Table&#10;&#10;Description automatically generated">
          <a:extLst>
            <a:ext uri="{FF2B5EF4-FFF2-40B4-BE49-F238E27FC236}">
              <a16:creationId xmlns:a16="http://schemas.microsoft.com/office/drawing/2014/main" id="{15E86B5D-22CB-4283-96DD-DAB2B6EF7522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34" b="52664"/>
        <a:stretch/>
      </xdr:blipFill>
      <xdr:spPr>
        <a:xfrm>
          <a:off x="206375" y="1201737"/>
          <a:ext cx="5468938" cy="3362326"/>
        </a:xfrm>
        <a:prstGeom prst="rect">
          <a:avLst/>
        </a:prstGeom>
      </xdr:spPr>
    </xdr:pic>
    <xdr:clientData/>
  </xdr:twoCellAnchor>
  <xdr:twoCellAnchor editAs="oneCell">
    <xdr:from>
      <xdr:col>0</xdr:col>
      <xdr:colOff>244475</xdr:colOff>
      <xdr:row>22</xdr:row>
      <xdr:rowOff>19052</xdr:rowOff>
    </xdr:from>
    <xdr:to>
      <xdr:col>4</xdr:col>
      <xdr:colOff>1225550</xdr:colOff>
      <xdr:row>38</xdr:row>
      <xdr:rowOff>26990</xdr:rowOff>
    </xdr:to>
    <xdr:pic>
      <xdr:nvPicPr>
        <xdr:cNvPr id="4" name="Picture 3" descr="Table&#10;&#10;Description automatically generated">
          <a:extLst>
            <a:ext uri="{FF2B5EF4-FFF2-40B4-BE49-F238E27FC236}">
              <a16:creationId xmlns:a16="http://schemas.microsoft.com/office/drawing/2014/main" id="{D0F41280-864D-4829-9F94-AAA51AC690C9}"/>
            </a:ext>
          </a:extLst>
        </xdr:cNvPr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401" b="53423"/>
        <a:stretch/>
      </xdr:blipFill>
      <xdr:spPr>
        <a:xfrm>
          <a:off x="244475" y="4749802"/>
          <a:ext cx="5354638" cy="3309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250032</xdr:colOff>
      <xdr:row>41</xdr:row>
      <xdr:rowOff>142875</xdr:rowOff>
    </xdr:from>
    <xdr:to>
      <xdr:col>3</xdr:col>
      <xdr:colOff>16726</xdr:colOff>
      <xdr:row>76</xdr:row>
      <xdr:rowOff>96043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DB9919-2BF3-4E9B-8AA1-C5CD0DE9E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0032" y="8286750"/>
          <a:ext cx="5194356" cy="6617493"/>
        </a:xfrm>
        <a:prstGeom prst="rect">
          <a:avLst/>
        </a:prstGeom>
      </xdr:spPr>
    </xdr:pic>
    <xdr:clientData/>
  </xdr:twoCellAnchor>
  <xdr:twoCellAnchor editAs="oneCell">
    <xdr:from>
      <xdr:col>0</xdr:col>
      <xdr:colOff>250030</xdr:colOff>
      <xdr:row>77</xdr:row>
      <xdr:rowOff>178596</xdr:rowOff>
    </xdr:from>
    <xdr:to>
      <xdr:col>2</xdr:col>
      <xdr:colOff>2035174</xdr:colOff>
      <xdr:row>111</xdr:row>
      <xdr:rowOff>170784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FC0E67-EE4F-4089-8FD9-427FBE0B6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0030" y="15180471"/>
          <a:ext cx="5101431" cy="6466013"/>
        </a:xfrm>
        <a:prstGeom prst="rect">
          <a:avLst/>
        </a:prstGeom>
      </xdr:spPr>
    </xdr:pic>
    <xdr:clientData/>
  </xdr:twoCellAnchor>
  <xdr:twoCellAnchor editAs="oneCell">
    <xdr:from>
      <xdr:col>4</xdr:col>
      <xdr:colOff>523877</xdr:colOff>
      <xdr:row>41</xdr:row>
      <xdr:rowOff>142878</xdr:rowOff>
    </xdr:from>
    <xdr:to>
      <xdr:col>9</xdr:col>
      <xdr:colOff>147742</xdr:colOff>
      <xdr:row>75</xdr:row>
      <xdr:rowOff>113510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74749F9-237C-45FE-8F0A-E5727C60C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00727" y="8286753"/>
          <a:ext cx="5059465" cy="6444457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476251</xdr:colOff>
      <xdr:row>78</xdr:row>
      <xdr:rowOff>1</xdr:rowOff>
    </xdr:from>
    <xdr:to>
      <xdr:col>9</xdr:col>
      <xdr:colOff>109905</xdr:colOff>
      <xdr:row>111</xdr:row>
      <xdr:rowOff>128588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BFED522-6C14-4519-AC7C-B3269C116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53101" y="15192376"/>
          <a:ext cx="5069254" cy="6415087"/>
        </a:xfrm>
        <a:prstGeom prst="rect">
          <a:avLst/>
        </a:prstGeom>
      </xdr:spPr>
    </xdr:pic>
    <xdr:clientData/>
  </xdr:twoCellAnchor>
  <xdr:twoCellAnchor>
    <xdr:from>
      <xdr:col>8</xdr:col>
      <xdr:colOff>238462</xdr:colOff>
      <xdr:row>6</xdr:row>
      <xdr:rowOff>172132</xdr:rowOff>
    </xdr:from>
    <xdr:to>
      <xdr:col>17</xdr:col>
      <xdr:colOff>244469</xdr:colOff>
      <xdr:row>31</xdr:row>
      <xdr:rowOff>153081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639B6D-6B40-419F-9056-49C4A7128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239033</xdr:colOff>
      <xdr:row>4</xdr:row>
      <xdr:rowOff>142423</xdr:rowOff>
    </xdr:from>
    <xdr:to>
      <xdr:col>2</xdr:col>
      <xdr:colOff>2065564</xdr:colOff>
      <xdr:row>34</xdr:row>
      <xdr:rowOff>136176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46AFD6-992D-45CC-85C5-865A3B302647}"/>
            </a:ext>
          </a:extLst>
        </xdr:cNvPr>
        <xdr:cNvPicPr/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256" t="8369" r="6930" b="24396"/>
        <a:stretch/>
      </xdr:blipFill>
      <xdr:spPr bwMode="auto">
        <a:xfrm>
          <a:off x="239033" y="1240066"/>
          <a:ext cx="5164817" cy="5708753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254455</xdr:colOff>
      <xdr:row>4</xdr:row>
      <xdr:rowOff>42637</xdr:rowOff>
    </xdr:from>
    <xdr:to>
      <xdr:col>7</xdr:col>
      <xdr:colOff>1340673</xdr:colOff>
      <xdr:row>29</xdr:row>
      <xdr:rowOff>54884</xdr:rowOff>
    </xdr:to>
    <xdr:pic>
      <xdr:nvPicPr>
        <xdr:cNvPr id="11" name="Picture 10" descr="Diagram, engineering drawing, schematic&#10;&#10;Description automatically generated">
          <a:extLst>
            <a:ext uri="{FF2B5EF4-FFF2-40B4-BE49-F238E27FC236}">
              <a16:creationId xmlns:a16="http://schemas.microsoft.com/office/drawing/2014/main" id="{1A8E7E3C-9D17-464B-8BF5-43408CBEB7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1381" t="7474" r="10677" b="34682"/>
        <a:stretch/>
      </xdr:blipFill>
      <xdr:spPr>
        <a:xfrm>
          <a:off x="5688241" y="1140280"/>
          <a:ext cx="4551503" cy="477474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299243</xdr:colOff>
      <xdr:row>6</xdr:row>
      <xdr:rowOff>134938</xdr:rowOff>
    </xdr:from>
    <xdr:to>
      <xdr:col>13</xdr:col>
      <xdr:colOff>488315</xdr:colOff>
      <xdr:row>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928426-C6FD-4DB9-A607-BA13A92F0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209549</xdr:colOff>
      <xdr:row>49</xdr:row>
      <xdr:rowOff>122464</xdr:rowOff>
    </xdr:from>
    <xdr:to>
      <xdr:col>9</xdr:col>
      <xdr:colOff>399487</xdr:colOff>
      <xdr:row>66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1119D8-E880-4457-B5A6-C1EE3C6C1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209549</xdr:colOff>
      <xdr:row>68</xdr:row>
      <xdr:rowOff>122465</xdr:rowOff>
    </xdr:from>
    <xdr:to>
      <xdr:col>9</xdr:col>
      <xdr:colOff>399487</xdr:colOff>
      <xdr:row>85</xdr:row>
      <xdr:rowOff>139701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76E4B0-E224-4A0B-92F9-9CC6401CE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269079</xdr:colOff>
      <xdr:row>7</xdr:row>
      <xdr:rowOff>53976</xdr:rowOff>
    </xdr:from>
    <xdr:to>
      <xdr:col>11</xdr:col>
      <xdr:colOff>124777</xdr:colOff>
      <xdr:row>27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B1F06E-B34B-4789-BFDD-2EA4B8CD4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55FB7-C385-4BA3-9178-60CAC6DACA18}">
  <dimension ref="A1:V35"/>
  <sheetViews>
    <sheetView topLeftCell="N1" zoomScale="80" zoomScaleNormal="80" workbookViewId="0">
      <selection activeCell="E15" sqref="E15"/>
    </sheetView>
  </sheetViews>
  <sheetFormatPr defaultRowHeight="15" x14ac:dyDescent="0.25"/>
  <cols>
    <col min="1" max="1" width="13" style="6" customWidth="1"/>
    <col min="2" max="2" width="16.7109375" style="6" customWidth="1"/>
    <col min="3" max="3" width="13" style="6" customWidth="1"/>
    <col min="4" max="4" width="16.7109375" style="6" customWidth="1"/>
    <col min="5" max="5" width="12.85546875" style="6" customWidth="1"/>
    <col min="6" max="6" width="19.28515625" style="6" customWidth="1"/>
    <col min="7" max="8" width="18.140625" style="6" customWidth="1"/>
    <col min="9" max="9" width="15.140625" style="6" customWidth="1"/>
    <col min="10" max="10" width="18.5703125" style="6" customWidth="1"/>
    <col min="11" max="11" width="15.7109375" style="6" customWidth="1"/>
    <col min="12" max="12" width="18.140625" style="6" customWidth="1"/>
    <col min="13" max="13" width="15.7109375" style="6" customWidth="1"/>
    <col min="14" max="14" width="17.140625" style="6" customWidth="1"/>
    <col min="15" max="15" width="15.7109375" style="6" customWidth="1"/>
    <col min="16" max="16" width="17.85546875" style="6" customWidth="1"/>
    <col min="17" max="17" width="12.85546875" style="6" customWidth="1"/>
    <col min="18" max="18" width="32.5703125" style="6" customWidth="1"/>
    <col min="19" max="19" width="13" style="6" customWidth="1"/>
    <col min="20" max="20" width="10.140625" style="6" customWidth="1"/>
    <col min="21" max="21" width="10.85546875" style="6" customWidth="1"/>
    <col min="22" max="22" width="11.140625" style="6" customWidth="1"/>
    <col min="23" max="16384" width="9.140625" style="6"/>
  </cols>
  <sheetData>
    <row r="1" spans="1:22" ht="15.75" x14ac:dyDescent="0.25">
      <c r="A1" s="68" t="s">
        <v>24</v>
      </c>
      <c r="B1" s="68"/>
      <c r="C1" s="67" t="s">
        <v>25</v>
      </c>
      <c r="D1" s="67"/>
      <c r="E1" s="68" t="s">
        <v>27</v>
      </c>
      <c r="F1" s="68"/>
      <c r="G1" s="67" t="s">
        <v>30</v>
      </c>
      <c r="H1" s="67"/>
      <c r="I1" s="67" t="s">
        <v>28</v>
      </c>
      <c r="J1" s="67"/>
      <c r="K1" s="68" t="s">
        <v>31</v>
      </c>
      <c r="L1" s="68"/>
      <c r="M1" s="67" t="s">
        <v>32</v>
      </c>
      <c r="N1" s="67"/>
      <c r="O1" s="67" t="s">
        <v>29</v>
      </c>
      <c r="P1" s="67"/>
      <c r="Q1" s="5"/>
      <c r="R1" s="14"/>
      <c r="S1" s="14"/>
      <c r="T1" s="14"/>
    </row>
    <row r="2" spans="1:22" x14ac:dyDescent="0.25">
      <c r="A2" s="40" t="s">
        <v>8</v>
      </c>
      <c r="B2" s="40" t="s">
        <v>0</v>
      </c>
      <c r="C2" s="40" t="s">
        <v>8</v>
      </c>
      <c r="D2" s="40" t="s">
        <v>0</v>
      </c>
      <c r="E2" s="40" t="s">
        <v>8</v>
      </c>
      <c r="F2" s="40" t="s">
        <v>0</v>
      </c>
      <c r="G2" s="40" t="s">
        <v>8</v>
      </c>
      <c r="H2" s="40" t="s">
        <v>0</v>
      </c>
      <c r="I2" s="40" t="s">
        <v>8</v>
      </c>
      <c r="J2" s="40" t="s">
        <v>0</v>
      </c>
      <c r="K2" s="40" t="s">
        <v>8</v>
      </c>
      <c r="L2" s="40" t="s">
        <v>0</v>
      </c>
      <c r="M2" s="40" t="s">
        <v>8</v>
      </c>
      <c r="N2" s="40" t="s">
        <v>0</v>
      </c>
      <c r="O2" s="40" t="s">
        <v>8</v>
      </c>
      <c r="P2" s="40" t="s">
        <v>0</v>
      </c>
      <c r="Q2" s="15"/>
      <c r="R2" s="14"/>
      <c r="S2" s="15"/>
      <c r="T2" s="41"/>
      <c r="U2" s="14"/>
      <c r="V2" s="14"/>
    </row>
    <row r="3" spans="1:22" x14ac:dyDescent="0.25">
      <c r="A3" s="6">
        <v>8.8999999999999999E-3</v>
      </c>
      <c r="B3" s="6">
        <v>73.623400000000004</v>
      </c>
      <c r="C3" s="38">
        <v>8.8999999999999999E-3</v>
      </c>
      <c r="D3" s="38">
        <v>64.007099999999994</v>
      </c>
      <c r="E3" s="37">
        <v>1.0200000000000001E-2</v>
      </c>
      <c r="F3" s="37">
        <v>100.197</v>
      </c>
      <c r="G3" s="37">
        <v>1.0200000000000001E-2</v>
      </c>
      <c r="H3" s="39">
        <v>81.799000000000007</v>
      </c>
      <c r="I3" s="37">
        <v>9.1000000000000004E-3</v>
      </c>
      <c r="J3" s="39">
        <v>81.62</v>
      </c>
      <c r="K3" s="37">
        <v>1.04E-2</v>
      </c>
      <c r="L3" s="39">
        <v>107.89</v>
      </c>
      <c r="M3" s="37">
        <v>1.04E-2</v>
      </c>
      <c r="N3" s="39">
        <v>78.161000000000001</v>
      </c>
      <c r="O3" s="37">
        <v>1.01E-2</v>
      </c>
      <c r="P3" s="37">
        <v>75.960999999999999</v>
      </c>
      <c r="Q3" s="14"/>
      <c r="R3" s="15"/>
      <c r="S3" s="42"/>
      <c r="T3" s="43"/>
      <c r="U3" s="15"/>
      <c r="V3" s="15"/>
    </row>
    <row r="4" spans="1:22" x14ac:dyDescent="0.25">
      <c r="A4" s="6">
        <v>1.11E-2</v>
      </c>
      <c r="B4" s="6">
        <v>73.342799999999997</v>
      </c>
      <c r="C4" s="38">
        <v>1.09E-2</v>
      </c>
      <c r="D4" s="38">
        <v>68.524100000000004</v>
      </c>
      <c r="E4" s="37">
        <v>1.2200000000000001E-2</v>
      </c>
      <c r="F4" s="37">
        <v>103.59099999999999</v>
      </c>
      <c r="G4" s="37">
        <v>1.2200000000000001E-2</v>
      </c>
      <c r="H4" s="39">
        <v>85.421000000000006</v>
      </c>
      <c r="I4" s="37">
        <v>1.11E-2</v>
      </c>
      <c r="J4" s="39">
        <v>86.834000000000003</v>
      </c>
      <c r="K4" s="37">
        <v>1.24E-2</v>
      </c>
      <c r="L4" s="39">
        <v>110.815</v>
      </c>
      <c r="M4" s="37">
        <v>1.24E-2</v>
      </c>
      <c r="N4" s="39">
        <v>82.962000000000003</v>
      </c>
      <c r="O4" s="37">
        <v>1.21E-2</v>
      </c>
      <c r="P4" s="37">
        <v>78.355999999999995</v>
      </c>
      <c r="Q4" s="14"/>
      <c r="R4" s="15"/>
      <c r="S4" s="42"/>
      <c r="T4" s="43"/>
      <c r="U4" s="15"/>
      <c r="V4" s="15"/>
    </row>
    <row r="5" spans="1:22" x14ac:dyDescent="0.25">
      <c r="A5" s="6">
        <v>1.3100000000000001E-2</v>
      </c>
      <c r="B5" s="6">
        <v>77.346000000000004</v>
      </c>
      <c r="C5" s="38">
        <v>1.29E-2</v>
      </c>
      <c r="D5" s="38">
        <v>72.951999999999998</v>
      </c>
      <c r="E5" s="37">
        <v>1.4200000000000001E-2</v>
      </c>
      <c r="F5" s="37">
        <v>101.744</v>
      </c>
      <c r="G5" s="37">
        <v>1.4200000000000001E-2</v>
      </c>
      <c r="H5" s="39">
        <v>84.35</v>
      </c>
      <c r="I5" s="37">
        <v>1.3100000000000001E-2</v>
      </c>
      <c r="J5" s="39">
        <v>79.290000000000006</v>
      </c>
      <c r="K5" s="37">
        <v>1.44E-2</v>
      </c>
      <c r="L5" s="39">
        <v>112.107</v>
      </c>
      <c r="M5" s="37">
        <v>1.44E-2</v>
      </c>
      <c r="N5" s="39">
        <v>88.962000000000003</v>
      </c>
      <c r="O5" s="37">
        <v>1.41E-2</v>
      </c>
      <c r="P5" s="37">
        <v>83.417000000000002</v>
      </c>
      <c r="Q5" s="14"/>
      <c r="R5" s="15"/>
      <c r="S5" s="42"/>
      <c r="T5" s="43"/>
      <c r="U5" s="15"/>
      <c r="V5" s="15"/>
    </row>
    <row r="6" spans="1:22" x14ac:dyDescent="0.25">
      <c r="A6" s="6">
        <v>1.5100000000000001E-2</v>
      </c>
      <c r="B6" s="6">
        <v>86.722499999999997</v>
      </c>
      <c r="C6" s="38">
        <v>1.49E-2</v>
      </c>
      <c r="D6" s="38">
        <v>64.009600000000006</v>
      </c>
      <c r="E6" s="37">
        <v>1.6199999999999999E-2</v>
      </c>
      <c r="F6" s="37">
        <v>105.399</v>
      </c>
      <c r="G6" s="37">
        <v>1.6199999999999999E-2</v>
      </c>
      <c r="H6" s="39">
        <v>88.44</v>
      </c>
      <c r="I6" s="37">
        <v>1.5100000000000001E-2</v>
      </c>
      <c r="J6" s="39">
        <v>84.123999999999995</v>
      </c>
      <c r="K6" s="37">
        <v>1.6400000000000001E-2</v>
      </c>
      <c r="L6" s="39">
        <v>117.14700000000001</v>
      </c>
      <c r="M6" s="37">
        <v>1.6400000000000001E-2</v>
      </c>
      <c r="N6" s="39">
        <v>89.488</v>
      </c>
      <c r="O6" s="37">
        <v>1.61E-2</v>
      </c>
      <c r="P6" s="37">
        <v>85.173000000000002</v>
      </c>
      <c r="Q6" s="14"/>
      <c r="R6" s="40"/>
      <c r="S6" s="44" t="s">
        <v>18</v>
      </c>
      <c r="U6" s="15"/>
      <c r="V6" s="15"/>
    </row>
    <row r="7" spans="1:22" x14ac:dyDescent="0.25">
      <c r="A7" s="6">
        <v>1.7100000000000001E-2</v>
      </c>
      <c r="B7" s="6">
        <v>96.043899999999994</v>
      </c>
      <c r="C7" s="38">
        <v>1.6899999999999998E-2</v>
      </c>
      <c r="D7" s="38">
        <v>59.23</v>
      </c>
      <c r="E7" s="37">
        <v>1.8200000000000001E-2</v>
      </c>
      <c r="F7" s="38">
        <v>103.393</v>
      </c>
      <c r="G7" s="37">
        <v>1.8200000000000001E-2</v>
      </c>
      <c r="H7" s="39">
        <v>85.840999999999994</v>
      </c>
      <c r="I7" s="37">
        <v>1.7100000000000001E-2</v>
      </c>
      <c r="J7" s="39">
        <v>86.504000000000005</v>
      </c>
      <c r="K7" s="37">
        <v>1.84E-2</v>
      </c>
      <c r="L7" s="39">
        <v>113.66</v>
      </c>
      <c r="M7" s="37">
        <v>1.84E-2</v>
      </c>
      <c r="N7" s="39">
        <v>86.147999999999996</v>
      </c>
      <c r="O7" s="37">
        <v>1.8100000000000002E-2</v>
      </c>
      <c r="P7" s="37">
        <v>81.722999999999999</v>
      </c>
      <c r="Q7" s="14"/>
      <c r="R7" s="40" t="str">
        <f>A1</f>
        <v>Pre-Treatment - Niobrara</v>
      </c>
      <c r="S7" s="45">
        <f>AVERAGE(B3:B31)</f>
        <v>93.73337931034483</v>
      </c>
      <c r="T7" s="46" t="s">
        <v>23</v>
      </c>
      <c r="U7" s="14"/>
      <c r="V7" s="14"/>
    </row>
    <row r="8" spans="1:22" x14ac:dyDescent="0.25">
      <c r="A8" s="6">
        <v>1.9099999999999999E-2</v>
      </c>
      <c r="B8" s="6">
        <v>102.959</v>
      </c>
      <c r="C8" s="38">
        <v>1.89E-2</v>
      </c>
      <c r="D8" s="38">
        <v>64.991699999999994</v>
      </c>
      <c r="E8" s="37">
        <v>2.0199999999999999E-2</v>
      </c>
      <c r="F8" s="38">
        <v>104.91800000000001</v>
      </c>
      <c r="G8" s="37">
        <v>2.0199999999999999E-2</v>
      </c>
      <c r="H8" s="39">
        <v>85.183999999999997</v>
      </c>
      <c r="I8" s="37">
        <v>1.9099999999999999E-2</v>
      </c>
      <c r="J8" s="39">
        <v>83.930999999999997</v>
      </c>
      <c r="K8" s="37">
        <v>2.0400000000000001E-2</v>
      </c>
      <c r="L8" s="39">
        <v>106.004</v>
      </c>
      <c r="M8" s="37">
        <v>2.0400000000000001E-2</v>
      </c>
      <c r="N8" s="39">
        <v>83.896000000000001</v>
      </c>
      <c r="O8" s="37">
        <v>2.01E-2</v>
      </c>
      <c r="P8" s="37">
        <v>84.903000000000006</v>
      </c>
      <c r="Q8" s="14"/>
      <c r="R8" s="40" t="str">
        <f>C1</f>
        <v>Post-Treatment - Niobrara</v>
      </c>
      <c r="S8" s="45">
        <f>AVERAGE(D3:D35)</f>
        <v>70.991003030303048</v>
      </c>
      <c r="T8" s="46" t="s">
        <v>23</v>
      </c>
    </row>
    <row r="9" spans="1:22" x14ac:dyDescent="0.25">
      <c r="A9" s="6">
        <v>2.1100000000000001E-2</v>
      </c>
      <c r="B9" s="6">
        <v>107.33499999999999</v>
      </c>
      <c r="C9" s="38">
        <v>2.0899999999999998E-2</v>
      </c>
      <c r="D9" s="38">
        <v>67.829499999999996</v>
      </c>
      <c r="E9" s="37">
        <v>2.2200000000000001E-2</v>
      </c>
      <c r="F9" s="38">
        <v>102.44499999999999</v>
      </c>
      <c r="G9" s="37">
        <v>2.2200000000000001E-2</v>
      </c>
      <c r="H9" s="39">
        <v>86.614000000000004</v>
      </c>
      <c r="I9" s="37">
        <v>2.1100000000000001E-2</v>
      </c>
      <c r="J9" s="39">
        <v>89.445999999999998</v>
      </c>
      <c r="K9" s="37">
        <v>2.24E-2</v>
      </c>
      <c r="L9" s="39">
        <v>105.777</v>
      </c>
      <c r="M9" s="37">
        <v>2.24E-2</v>
      </c>
      <c r="N9" s="39">
        <v>83.24</v>
      </c>
      <c r="O9" s="37">
        <v>2.2100000000000002E-2</v>
      </c>
      <c r="P9" s="37">
        <v>85.114000000000004</v>
      </c>
      <c r="R9" s="40" t="str">
        <f>E1</f>
        <v>Pre-Treatment - Wolfcamp-X#2</v>
      </c>
      <c r="S9" s="45">
        <f>AVERAGE(F3:F10)</f>
        <v>103.24737500000002</v>
      </c>
      <c r="T9" s="46" t="s">
        <v>23</v>
      </c>
    </row>
    <row r="10" spans="1:22" x14ac:dyDescent="0.25">
      <c r="A10" s="6">
        <v>2.3099999999999999E-2</v>
      </c>
      <c r="B10" s="6">
        <v>105.502</v>
      </c>
      <c r="C10" s="38">
        <v>2.29E-2</v>
      </c>
      <c r="D10" s="38">
        <v>69.850399999999993</v>
      </c>
      <c r="E10" s="37">
        <v>2.4199999999999999E-2</v>
      </c>
      <c r="F10" s="38">
        <v>104.292</v>
      </c>
      <c r="G10" s="37">
        <v>2.4199999999999999E-2</v>
      </c>
      <c r="H10" s="39">
        <v>87.284000000000006</v>
      </c>
      <c r="I10" s="37">
        <v>2.3099999999999999E-2</v>
      </c>
      <c r="J10" s="39">
        <v>87.152000000000001</v>
      </c>
      <c r="K10" s="37">
        <v>2.4400000000000002E-2</v>
      </c>
      <c r="L10" s="39">
        <v>108.468</v>
      </c>
      <c r="M10" s="37">
        <v>2.4400000000000002E-2</v>
      </c>
      <c r="N10" s="39">
        <v>86.835999999999999</v>
      </c>
      <c r="O10" s="37">
        <v>2.41E-2</v>
      </c>
      <c r="P10" s="37">
        <v>83.519000000000005</v>
      </c>
      <c r="R10" s="40" t="str">
        <f>G1</f>
        <v>Post-Treatment - Wolfcamp-X#2</v>
      </c>
      <c r="S10" s="45">
        <f>AVERAGE(H3:H10)</f>
        <v>85.616624999999999</v>
      </c>
      <c r="T10" s="46" t="s">
        <v>23</v>
      </c>
    </row>
    <row r="11" spans="1:22" x14ac:dyDescent="0.25">
      <c r="A11" s="6">
        <v>2.5100000000000001E-2</v>
      </c>
      <c r="B11" s="6">
        <v>97.3797</v>
      </c>
      <c r="C11" s="38">
        <v>2.4899999999999999E-2</v>
      </c>
      <c r="D11" s="38">
        <v>72.474599999999995</v>
      </c>
      <c r="I11" s="38"/>
      <c r="J11" s="38"/>
      <c r="K11" s="38"/>
      <c r="L11" s="38"/>
      <c r="M11" s="38"/>
      <c r="N11" s="38"/>
      <c r="O11" s="38"/>
      <c r="P11" s="38"/>
      <c r="R11" s="40" t="str">
        <f>I1</f>
        <v>Post-Treatment - Wolfcamp-X#3</v>
      </c>
      <c r="S11" s="45">
        <f>AVERAGE(J3:J10)</f>
        <v>84.862625000000008</v>
      </c>
      <c r="T11" s="46" t="s">
        <v>23</v>
      </c>
    </row>
    <row r="12" spans="1:22" x14ac:dyDescent="0.25">
      <c r="A12" s="6">
        <v>2.7099999999999999E-2</v>
      </c>
      <c r="B12" s="6">
        <v>96.326099999999997</v>
      </c>
      <c r="C12" s="38">
        <v>2.69E-2</v>
      </c>
      <c r="D12" s="38">
        <v>73.146299999999997</v>
      </c>
      <c r="I12" s="38"/>
      <c r="J12" s="38"/>
      <c r="K12" s="38"/>
      <c r="L12" s="38"/>
      <c r="M12" s="38"/>
      <c r="N12" s="38"/>
      <c r="O12" s="38"/>
      <c r="P12" s="38"/>
      <c r="R12" s="40" t="str">
        <f>K1</f>
        <v>Pre-Treatment - Wolfcamp-Y#1</v>
      </c>
      <c r="S12" s="45">
        <f>AVERAGE(L3:L10)</f>
        <v>110.23350000000001</v>
      </c>
      <c r="T12" s="46" t="s">
        <v>23</v>
      </c>
    </row>
    <row r="13" spans="1:22" x14ac:dyDescent="0.25">
      <c r="A13" s="6">
        <v>2.9100000000000001E-2</v>
      </c>
      <c r="B13" s="6">
        <v>93.830200000000005</v>
      </c>
      <c r="C13" s="38">
        <v>2.8899999999999999E-2</v>
      </c>
      <c r="D13" s="38">
        <v>81.428200000000004</v>
      </c>
      <c r="I13" s="38"/>
      <c r="J13" s="38"/>
      <c r="K13" s="38"/>
      <c r="L13" s="38"/>
      <c r="M13" s="38"/>
      <c r="N13" s="38"/>
      <c r="O13" s="38"/>
      <c r="P13" s="38"/>
      <c r="R13" s="40" t="str">
        <f>M1</f>
        <v>Post-Treatment - Wolfcamp-Y#1</v>
      </c>
      <c r="S13" s="45">
        <f>AVERAGE(N3:N10)</f>
        <v>84.961624999999998</v>
      </c>
      <c r="T13" s="46" t="s">
        <v>23</v>
      </c>
    </row>
    <row r="14" spans="1:22" x14ac:dyDescent="0.25">
      <c r="A14" s="6">
        <v>3.1099999999999999E-2</v>
      </c>
      <c r="B14" s="6">
        <v>89.588099999999997</v>
      </c>
      <c r="C14" s="38">
        <v>3.09E-2</v>
      </c>
      <c r="D14" s="38">
        <v>74.653000000000006</v>
      </c>
      <c r="I14" s="38"/>
      <c r="J14" s="38"/>
      <c r="K14" s="38"/>
      <c r="L14" s="38"/>
      <c r="M14" s="38"/>
      <c r="N14" s="38"/>
      <c r="O14" s="38"/>
      <c r="P14" s="38"/>
      <c r="R14" s="40" t="str">
        <f>O1</f>
        <v>Post-Treatment - Wolfcamp-Y#2</v>
      </c>
      <c r="S14" s="45">
        <f>AVERAGE(P3:P10)</f>
        <v>82.270750000000007</v>
      </c>
      <c r="T14" s="46" t="s">
        <v>23</v>
      </c>
    </row>
    <row r="15" spans="1:22" x14ac:dyDescent="0.25">
      <c r="A15" s="6">
        <v>3.3099999999999997E-2</v>
      </c>
      <c r="B15" s="6">
        <v>92.786100000000005</v>
      </c>
      <c r="C15" s="38">
        <v>3.2899999999999999E-2</v>
      </c>
      <c r="D15" s="38">
        <v>73.456199999999995</v>
      </c>
      <c r="I15" s="38"/>
      <c r="J15" s="38"/>
      <c r="K15" s="38"/>
      <c r="L15" s="38"/>
      <c r="M15" s="38"/>
      <c r="N15" s="38"/>
      <c r="O15" s="38"/>
      <c r="P15" s="38"/>
      <c r="S15" s="45"/>
      <c r="T15" s="46"/>
    </row>
    <row r="16" spans="1:22" x14ac:dyDescent="0.25">
      <c r="A16" s="6">
        <v>3.5099999999999999E-2</v>
      </c>
      <c r="B16" s="6">
        <v>99.470799999999997</v>
      </c>
      <c r="C16" s="38">
        <v>3.49E-2</v>
      </c>
      <c r="D16" s="38">
        <v>73.244500000000002</v>
      </c>
      <c r="I16" s="38"/>
      <c r="J16" s="38"/>
      <c r="K16" s="38"/>
      <c r="L16" s="38"/>
      <c r="M16" s="38"/>
      <c r="N16" s="38"/>
      <c r="O16" s="38"/>
      <c r="P16" s="38"/>
      <c r="S16" s="45"/>
      <c r="T16" s="46"/>
    </row>
    <row r="17" spans="1:20" x14ac:dyDescent="0.25">
      <c r="A17" s="6">
        <v>3.7100000000000001E-2</v>
      </c>
      <c r="B17" s="6">
        <v>98.449200000000005</v>
      </c>
      <c r="C17" s="38">
        <v>3.6900000000000002E-2</v>
      </c>
      <c r="D17" s="38">
        <v>82.187899999999999</v>
      </c>
      <c r="I17" s="38"/>
      <c r="J17" s="38"/>
      <c r="K17" s="38"/>
      <c r="L17" s="38"/>
      <c r="M17" s="38"/>
      <c r="N17" s="38"/>
      <c r="O17" s="38"/>
      <c r="P17" s="38"/>
      <c r="S17" s="45"/>
      <c r="T17" s="46"/>
    </row>
    <row r="18" spans="1:20" x14ac:dyDescent="0.25">
      <c r="A18" s="6">
        <v>3.9100000000000003E-2</v>
      </c>
      <c r="B18" s="6">
        <v>97.990499999999997</v>
      </c>
      <c r="C18" s="38">
        <v>3.8899999999999997E-2</v>
      </c>
      <c r="D18" s="38">
        <v>71.531599999999997</v>
      </c>
      <c r="I18" s="38"/>
      <c r="J18" s="38"/>
      <c r="K18" s="38"/>
      <c r="L18" s="38"/>
      <c r="M18" s="38"/>
      <c r="N18" s="38"/>
      <c r="O18" s="38"/>
      <c r="P18" s="38"/>
    </row>
    <row r="19" spans="1:20" x14ac:dyDescent="0.25">
      <c r="A19" s="6">
        <v>4.1099999999999998E-2</v>
      </c>
      <c r="B19" s="6">
        <v>100.18</v>
      </c>
      <c r="C19" s="38">
        <v>4.0899999999999999E-2</v>
      </c>
      <c r="D19" s="38">
        <v>71.909199999999998</v>
      </c>
      <c r="I19" s="38"/>
      <c r="J19" s="38"/>
      <c r="K19" s="38"/>
      <c r="L19" s="38"/>
      <c r="M19" s="38"/>
      <c r="N19" s="38"/>
      <c r="O19" s="38"/>
      <c r="P19" s="38"/>
    </row>
    <row r="20" spans="1:20" x14ac:dyDescent="0.25">
      <c r="A20" s="6">
        <v>4.3099999999999999E-2</v>
      </c>
      <c r="B20" s="6">
        <v>98.164699999999996</v>
      </c>
      <c r="C20" s="38">
        <v>4.2900000000000001E-2</v>
      </c>
      <c r="D20" s="38">
        <v>72.930899999999994</v>
      </c>
      <c r="I20" s="38"/>
      <c r="J20" s="38"/>
      <c r="K20" s="38"/>
      <c r="L20" s="38"/>
      <c r="M20" s="38"/>
      <c r="N20" s="38"/>
      <c r="O20" s="38"/>
      <c r="P20" s="38"/>
    </row>
    <row r="21" spans="1:20" x14ac:dyDescent="0.25">
      <c r="A21" s="6">
        <v>4.5100000000000001E-2</v>
      </c>
      <c r="B21" s="6">
        <v>95.763900000000007</v>
      </c>
      <c r="C21" s="38">
        <v>4.4900000000000002E-2</v>
      </c>
      <c r="D21" s="38">
        <v>76.9726</v>
      </c>
      <c r="I21" s="38"/>
      <c r="J21" s="38"/>
      <c r="K21" s="38"/>
      <c r="L21" s="38"/>
      <c r="M21" s="38"/>
      <c r="N21" s="38"/>
      <c r="O21" s="38"/>
      <c r="P21" s="38"/>
    </row>
    <row r="22" spans="1:20" x14ac:dyDescent="0.25">
      <c r="A22" s="6">
        <v>4.7100000000000003E-2</v>
      </c>
      <c r="B22" s="6">
        <v>95.039100000000005</v>
      </c>
      <c r="C22" s="38">
        <v>4.6899999999999997E-2</v>
      </c>
      <c r="D22" s="38">
        <v>70.800399999999996</v>
      </c>
      <c r="I22" s="38"/>
      <c r="J22" s="38"/>
      <c r="K22" s="38"/>
      <c r="L22" s="38"/>
      <c r="M22" s="38"/>
      <c r="N22" s="38"/>
      <c r="O22" s="38"/>
      <c r="P22" s="38"/>
    </row>
    <row r="23" spans="1:20" x14ac:dyDescent="0.25">
      <c r="A23" s="6">
        <v>4.9099999999999998E-2</v>
      </c>
      <c r="B23" s="6">
        <v>93.825699999999998</v>
      </c>
      <c r="C23" s="38">
        <v>4.8899999999999999E-2</v>
      </c>
      <c r="D23" s="38">
        <v>68.623400000000004</v>
      </c>
      <c r="I23" s="38"/>
      <c r="J23" s="38"/>
      <c r="K23" s="38"/>
      <c r="L23" s="38"/>
      <c r="M23" s="38"/>
      <c r="N23" s="38"/>
      <c r="O23" s="38"/>
      <c r="P23" s="38"/>
    </row>
    <row r="24" spans="1:20" x14ac:dyDescent="0.25">
      <c r="A24" s="6">
        <v>5.11E-2</v>
      </c>
      <c r="B24" s="6">
        <v>96.551400000000001</v>
      </c>
      <c r="C24" s="38">
        <v>5.0900000000000001E-2</v>
      </c>
      <c r="D24" s="38">
        <v>68.660700000000006</v>
      </c>
      <c r="I24" s="38"/>
      <c r="J24" s="38"/>
      <c r="K24" s="38"/>
      <c r="L24" s="38"/>
      <c r="M24" s="38"/>
      <c r="N24" s="38"/>
      <c r="O24" s="38"/>
      <c r="P24" s="38"/>
    </row>
    <row r="25" spans="1:20" x14ac:dyDescent="0.25">
      <c r="A25" s="6">
        <v>5.3100000000000001E-2</v>
      </c>
      <c r="B25" s="6">
        <v>97.601900000000001</v>
      </c>
      <c r="C25" s="38">
        <v>5.2900000000000003E-2</v>
      </c>
      <c r="D25" s="38">
        <v>63.969700000000003</v>
      </c>
      <c r="I25" s="38"/>
      <c r="J25" s="38"/>
      <c r="K25" s="38"/>
      <c r="L25" s="38"/>
      <c r="M25" s="38"/>
      <c r="N25" s="38"/>
      <c r="O25" s="38"/>
      <c r="P25" s="38"/>
    </row>
    <row r="26" spans="1:20" x14ac:dyDescent="0.25">
      <c r="A26" s="6">
        <v>5.5100000000000003E-2</v>
      </c>
      <c r="B26" s="6">
        <v>96.281499999999994</v>
      </c>
      <c r="C26" s="38">
        <v>5.4899999999999997E-2</v>
      </c>
      <c r="D26" s="38">
        <v>64.547899999999998</v>
      </c>
      <c r="I26" s="38"/>
      <c r="J26" s="38"/>
      <c r="K26" s="38"/>
      <c r="L26" s="38"/>
      <c r="M26" s="38"/>
      <c r="N26" s="38"/>
      <c r="O26" s="38"/>
      <c r="P26" s="38"/>
    </row>
    <row r="27" spans="1:20" x14ac:dyDescent="0.25">
      <c r="A27" s="6">
        <v>5.7099999999999998E-2</v>
      </c>
      <c r="B27" s="6">
        <v>97.540300000000002</v>
      </c>
      <c r="C27" s="38">
        <v>5.6899999999999999E-2</v>
      </c>
      <c r="D27" s="38">
        <v>62.676900000000003</v>
      </c>
      <c r="I27" s="38"/>
      <c r="J27" s="38"/>
      <c r="K27" s="38"/>
      <c r="L27" s="38"/>
      <c r="M27" s="38"/>
      <c r="N27" s="38"/>
      <c r="O27" s="38"/>
      <c r="P27" s="38"/>
    </row>
    <row r="28" spans="1:20" x14ac:dyDescent="0.25">
      <c r="A28" s="6">
        <v>5.91E-2</v>
      </c>
      <c r="B28" s="6">
        <v>96.209199999999996</v>
      </c>
      <c r="C28" s="38">
        <v>5.8900000000000001E-2</v>
      </c>
      <c r="D28" s="38">
        <v>76.367699999999999</v>
      </c>
      <c r="I28" s="38"/>
      <c r="J28" s="38"/>
      <c r="K28" s="38"/>
      <c r="L28" s="38"/>
      <c r="M28" s="38"/>
      <c r="N28" s="38"/>
      <c r="O28" s="38"/>
      <c r="P28" s="38"/>
    </row>
    <row r="29" spans="1:20" x14ac:dyDescent="0.25">
      <c r="A29" s="6">
        <v>6.1100000000000002E-2</v>
      </c>
      <c r="B29" s="6">
        <v>87.305199999999999</v>
      </c>
      <c r="C29" s="38">
        <v>6.0900000000000003E-2</v>
      </c>
      <c r="D29" s="38">
        <v>69.991799999999998</v>
      </c>
      <c r="I29" s="38"/>
      <c r="J29" s="38"/>
      <c r="K29" s="38"/>
      <c r="L29" s="38"/>
      <c r="M29" s="38"/>
      <c r="N29" s="38"/>
      <c r="O29" s="38"/>
      <c r="P29" s="38"/>
    </row>
    <row r="30" spans="1:20" x14ac:dyDescent="0.25">
      <c r="A30" s="6">
        <v>6.3100000000000003E-2</v>
      </c>
      <c r="B30" s="6">
        <v>86.559600000000003</v>
      </c>
      <c r="C30" s="38">
        <v>6.2899999999999998E-2</v>
      </c>
      <c r="D30" s="38">
        <v>78.621099999999998</v>
      </c>
      <c r="I30" s="38"/>
      <c r="J30" s="38"/>
      <c r="K30" s="38"/>
      <c r="L30" s="38"/>
      <c r="M30" s="38"/>
      <c r="N30" s="38"/>
      <c r="O30" s="38"/>
      <c r="P30" s="38"/>
    </row>
    <row r="31" spans="1:20" x14ac:dyDescent="0.25">
      <c r="A31" s="6">
        <v>6.5100000000000005E-2</v>
      </c>
      <c r="B31" s="6">
        <v>88.550200000000004</v>
      </c>
      <c r="C31" s="38">
        <v>6.4899999999999999E-2</v>
      </c>
      <c r="D31" s="38">
        <v>79.159599999999998</v>
      </c>
      <c r="I31" s="38"/>
      <c r="J31" s="38"/>
      <c r="K31" s="38"/>
      <c r="L31" s="38"/>
      <c r="M31" s="38"/>
      <c r="N31" s="38"/>
      <c r="O31" s="38"/>
      <c r="P31" s="38"/>
    </row>
    <row r="32" spans="1:20" x14ac:dyDescent="0.25">
      <c r="C32" s="38">
        <v>6.6900000000000001E-2</v>
      </c>
      <c r="D32" s="38">
        <v>79.176400000000001</v>
      </c>
      <c r="I32" s="38"/>
      <c r="J32" s="38"/>
      <c r="K32" s="38"/>
      <c r="L32" s="38"/>
      <c r="M32" s="38"/>
      <c r="N32" s="38"/>
      <c r="O32" s="38"/>
      <c r="P32" s="38"/>
    </row>
    <row r="33" spans="3:16" x14ac:dyDescent="0.25">
      <c r="C33" s="38">
        <v>6.8900000000000003E-2</v>
      </c>
      <c r="D33" s="38">
        <v>65.380899999999997</v>
      </c>
      <c r="I33" s="38"/>
      <c r="J33" s="38"/>
      <c r="K33" s="38"/>
      <c r="L33" s="38"/>
      <c r="M33" s="38"/>
      <c r="N33" s="38"/>
      <c r="O33" s="38"/>
      <c r="P33" s="38"/>
    </row>
    <row r="34" spans="3:16" x14ac:dyDescent="0.25">
      <c r="C34" s="38">
        <v>7.0900000000000005E-2</v>
      </c>
      <c r="D34" s="38">
        <v>70.136099999999999</v>
      </c>
      <c r="I34" s="38"/>
      <c r="J34" s="38"/>
      <c r="K34" s="38"/>
      <c r="L34" s="38"/>
      <c r="M34" s="38"/>
      <c r="N34" s="38"/>
      <c r="O34" s="38"/>
      <c r="P34" s="38"/>
    </row>
    <row r="35" spans="3:16" x14ac:dyDescent="0.25">
      <c r="C35" s="38">
        <v>7.2900000000000006E-2</v>
      </c>
      <c r="D35" s="38">
        <v>69.261099999999999</v>
      </c>
      <c r="I35" s="38"/>
      <c r="J35" s="38"/>
      <c r="K35" s="38"/>
      <c r="L35" s="38"/>
      <c r="M35" s="38"/>
      <c r="N35" s="38"/>
      <c r="O35" s="38"/>
      <c r="P35" s="38"/>
    </row>
  </sheetData>
  <mergeCells count="8">
    <mergeCell ref="O1:P1"/>
    <mergeCell ref="A1:B1"/>
    <mergeCell ref="C1:D1"/>
    <mergeCell ref="E1:F1"/>
    <mergeCell ref="I1:J1"/>
    <mergeCell ref="K1:L1"/>
    <mergeCell ref="G1:H1"/>
    <mergeCell ref="M1:N1"/>
  </mergeCells>
  <pageMargins left="0.7" right="0.7" top="0.75" bottom="0.75" header="0.3" footer="0.3"/>
  <pageSetup paperSize="9" orientation="portrait" r:id="rId1"/>
  <ignoredErrors>
    <ignoredError sqref="S9:S1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F6BFB-284C-486F-B685-B657A9B36487}">
  <dimension ref="B1:AD343"/>
  <sheetViews>
    <sheetView topLeftCell="N1" zoomScale="80" zoomScaleNormal="80" workbookViewId="0">
      <selection activeCell="Z18" sqref="Z18"/>
    </sheetView>
  </sheetViews>
  <sheetFormatPr defaultRowHeight="15" x14ac:dyDescent="0.25"/>
  <cols>
    <col min="1" max="1" width="7.140625" style="2" customWidth="1"/>
    <col min="2" max="2" width="11.28515625" style="2" customWidth="1"/>
    <col min="3" max="3" width="10.42578125" style="2" customWidth="1"/>
    <col min="4" max="4" width="6.42578125" style="2" customWidth="1"/>
    <col min="5" max="5" width="8.85546875" style="2" customWidth="1"/>
    <col min="6" max="6" width="13.7109375" style="2" customWidth="1"/>
    <col min="7" max="7" width="19.28515625" style="2" customWidth="1"/>
    <col min="8" max="8" width="12.85546875" style="2" customWidth="1"/>
    <col min="9" max="9" width="9.140625" style="2"/>
    <col min="10" max="10" width="11.28515625" style="2" customWidth="1"/>
    <col min="11" max="11" width="10.42578125" style="2" customWidth="1"/>
    <col min="12" max="12" width="6.42578125" style="2" customWidth="1"/>
    <col min="13" max="13" width="8.85546875" style="2" customWidth="1"/>
    <col min="14" max="14" width="13.7109375" style="2" customWidth="1"/>
    <col min="15" max="15" width="19.28515625" style="2" customWidth="1"/>
    <col min="16" max="16" width="12.85546875" style="2" customWidth="1"/>
    <col min="17" max="17" width="9.140625" style="2"/>
    <col min="18" max="18" width="11.28515625" style="2" customWidth="1"/>
    <col min="19" max="19" width="10.42578125" style="2" customWidth="1"/>
    <col min="20" max="20" width="6.42578125" style="2" customWidth="1"/>
    <col min="21" max="21" width="8.85546875" style="2" customWidth="1"/>
    <col min="22" max="22" width="13.7109375" style="2" customWidth="1"/>
    <col min="23" max="23" width="19.28515625" style="2" customWidth="1"/>
    <col min="24" max="24" width="12.85546875" style="2" customWidth="1"/>
    <col min="25" max="25" width="9.140625" style="2"/>
    <col min="26" max="26" width="32.7109375" style="2" customWidth="1"/>
    <col min="27" max="27" width="11.42578125" style="2" customWidth="1"/>
    <col min="28" max="28" width="10.5703125" style="2" customWidth="1"/>
    <col min="29" max="29" width="18.42578125" style="2" customWidth="1"/>
    <col min="30" max="30" width="16.5703125" style="2" customWidth="1"/>
    <col min="31" max="16384" width="9.140625" style="2"/>
  </cols>
  <sheetData>
    <row r="1" spans="2:30" ht="15.75" x14ac:dyDescent="0.25">
      <c r="B1" s="69" t="s">
        <v>27</v>
      </c>
      <c r="C1" s="69"/>
      <c r="D1" s="69"/>
      <c r="E1" s="69"/>
      <c r="F1" s="69"/>
      <c r="G1" s="69"/>
      <c r="H1" s="69"/>
      <c r="J1" s="70" t="s">
        <v>30</v>
      </c>
      <c r="K1" s="70"/>
      <c r="L1" s="70"/>
      <c r="M1" s="70"/>
      <c r="N1" s="70"/>
      <c r="O1" s="70"/>
      <c r="P1" s="70"/>
      <c r="R1" s="70" t="s">
        <v>28</v>
      </c>
      <c r="S1" s="70"/>
      <c r="T1" s="70"/>
      <c r="U1" s="70"/>
      <c r="V1" s="70"/>
      <c r="W1" s="70"/>
      <c r="X1" s="70"/>
    </row>
    <row r="2" spans="2:30" s="18" customFormat="1" ht="57" customHeight="1" x14ac:dyDescent="0.25">
      <c r="B2" s="16" t="s">
        <v>12</v>
      </c>
      <c r="C2" s="16" t="s">
        <v>13</v>
      </c>
      <c r="D2" s="17" t="s">
        <v>14</v>
      </c>
      <c r="E2" s="18">
        <v>5</v>
      </c>
      <c r="F2" s="16" t="s">
        <v>21</v>
      </c>
      <c r="G2" s="16" t="s">
        <v>15</v>
      </c>
      <c r="H2" s="19">
        <f>AVERAGE(F3:F12)</f>
        <v>3.3774840000000004</v>
      </c>
      <c r="J2" s="16" t="s">
        <v>12</v>
      </c>
      <c r="K2" s="16" t="s">
        <v>13</v>
      </c>
      <c r="L2" s="17" t="s">
        <v>14</v>
      </c>
      <c r="M2" s="18">
        <v>5</v>
      </c>
      <c r="N2" s="16" t="s">
        <v>22</v>
      </c>
      <c r="O2" s="16" t="s">
        <v>15</v>
      </c>
      <c r="P2" s="19">
        <f>AVERAGE(N3:N12)</f>
        <v>1.9226934</v>
      </c>
      <c r="R2" s="16" t="s">
        <v>12</v>
      </c>
      <c r="S2" s="16" t="s">
        <v>13</v>
      </c>
      <c r="T2" s="17" t="s">
        <v>14</v>
      </c>
      <c r="U2" s="18">
        <v>5</v>
      </c>
      <c r="V2" s="16" t="s">
        <v>22</v>
      </c>
      <c r="W2" s="16" t="s">
        <v>15</v>
      </c>
      <c r="X2" s="19">
        <f>AVERAGE(V3:V12)</f>
        <v>1.8278919999999999</v>
      </c>
    </row>
    <row r="3" spans="2:30" x14ac:dyDescent="0.25">
      <c r="B3" s="37">
        <v>0.01</v>
      </c>
      <c r="C3" s="47">
        <v>143.89400000000001</v>
      </c>
      <c r="D3" s="20" t="s">
        <v>16</v>
      </c>
      <c r="E3" s="18">
        <v>0.25</v>
      </c>
      <c r="F3" s="21">
        <f>(C3)/(8*($E$2^2)*$E$3)</f>
        <v>2.8778800000000002</v>
      </c>
      <c r="G3" s="20" t="s">
        <v>17</v>
      </c>
      <c r="H3" s="22">
        <f>_xlfn.STDEV.P(F3:F12)</f>
        <v>0.25953560276771259</v>
      </c>
      <c r="J3" s="37">
        <v>0.01</v>
      </c>
      <c r="K3" s="47">
        <v>108.8</v>
      </c>
      <c r="L3" s="20" t="s">
        <v>16</v>
      </c>
      <c r="M3" s="18">
        <v>0.25</v>
      </c>
      <c r="N3" s="21">
        <f>(K3)/(8*($M$2^2)*$M$3)</f>
        <v>2.1760000000000002</v>
      </c>
      <c r="O3" s="20" t="s">
        <v>17</v>
      </c>
      <c r="P3" s="22">
        <f>_xlfn.STDEV.P(N3:N12)</f>
        <v>0.37695746608449104</v>
      </c>
      <c r="R3" s="37">
        <v>0.01</v>
      </c>
      <c r="S3" s="39">
        <v>85.197500000000005</v>
      </c>
      <c r="T3" s="20" t="s">
        <v>16</v>
      </c>
      <c r="U3" s="18">
        <v>0.25</v>
      </c>
      <c r="V3" s="21">
        <f>(S3)/(8*($M$2^2)*$M$3)</f>
        <v>1.7039500000000001</v>
      </c>
      <c r="W3" s="20" t="s">
        <v>17</v>
      </c>
      <c r="X3" s="22">
        <f>_xlfn.STDEV.P(V3:V12)</f>
        <v>0.39978943649176168</v>
      </c>
      <c r="Z3" s="1"/>
    </row>
    <row r="4" spans="2:30" x14ac:dyDescent="0.25">
      <c r="B4" s="37">
        <v>0.01</v>
      </c>
      <c r="C4" s="47">
        <v>172.7</v>
      </c>
      <c r="F4" s="21">
        <f t="shared" ref="F4:F12" si="0">(C4)/(8*($E$2^2)*$E$3)</f>
        <v>3.4539999999999997</v>
      </c>
      <c r="G4" s="20" t="s">
        <v>19</v>
      </c>
      <c r="H4" s="24">
        <f>H3/SQRT(COUNT(F3:F12))</f>
        <v>8.2072363865067208E-2</v>
      </c>
      <c r="J4" s="37">
        <v>0.01</v>
      </c>
      <c r="K4" s="39">
        <v>99.685000000000002</v>
      </c>
      <c r="N4" s="21">
        <f t="shared" ref="N4:N12" si="1">(K4)/(8*($M$2^2)*$M$3)</f>
        <v>1.9937</v>
      </c>
      <c r="O4" s="20" t="s">
        <v>19</v>
      </c>
      <c r="P4" s="24">
        <f>P3/SQRT(COUNT(N3:N12))</f>
        <v>0.11920441738326655</v>
      </c>
      <c r="R4" s="37">
        <v>0.01</v>
      </c>
      <c r="S4" s="39">
        <v>90.650499999999994</v>
      </c>
      <c r="V4" s="21">
        <f t="shared" ref="V4:V12" si="2">(S4)/(8*($M$2^2)*$M$3)</f>
        <v>1.8130099999999998</v>
      </c>
      <c r="W4" s="20" t="s">
        <v>19</v>
      </c>
      <c r="X4" s="24">
        <f>X3/SQRT(COUNT(V3:V12))</f>
        <v>0.1264245203789203</v>
      </c>
      <c r="Z4" s="4"/>
      <c r="AA4" s="25"/>
      <c r="AB4" s="26"/>
      <c r="AC4" s="27"/>
      <c r="AD4" s="25"/>
    </row>
    <row r="5" spans="2:30" x14ac:dyDescent="0.25">
      <c r="B5" s="37">
        <v>0.01</v>
      </c>
      <c r="C5" s="47">
        <v>171.90199999999999</v>
      </c>
      <c r="F5" s="21">
        <f t="shared" si="0"/>
        <v>3.4380399999999995</v>
      </c>
      <c r="J5" s="37">
        <v>0.01</v>
      </c>
      <c r="K5" s="39">
        <v>87.264200000000002</v>
      </c>
      <c r="N5" s="21">
        <f t="shared" si="1"/>
        <v>1.7452840000000001</v>
      </c>
      <c r="R5" s="37">
        <v>0.01</v>
      </c>
      <c r="S5" s="39">
        <v>78.711799999999997</v>
      </c>
      <c r="V5" s="21">
        <f t="shared" si="2"/>
        <v>1.574236</v>
      </c>
      <c r="Z5" s="4"/>
      <c r="AA5" s="25"/>
      <c r="AB5" s="26"/>
      <c r="AC5" s="27"/>
      <c r="AD5" s="25"/>
    </row>
    <row r="6" spans="2:30" x14ac:dyDescent="0.25">
      <c r="B6" s="37">
        <v>0.01</v>
      </c>
      <c r="C6" s="47">
        <v>168.5</v>
      </c>
      <c r="D6" s="20"/>
      <c r="F6" s="21">
        <f t="shared" si="0"/>
        <v>3.37</v>
      </c>
      <c r="J6" s="37">
        <v>0.01</v>
      </c>
      <c r="K6" s="39">
        <v>69.916899999999998</v>
      </c>
      <c r="L6" s="20"/>
      <c r="N6" s="21">
        <f t="shared" si="1"/>
        <v>1.3983379999999999</v>
      </c>
      <c r="R6" s="37">
        <v>0.01</v>
      </c>
      <c r="S6" s="39">
        <v>63.2746</v>
      </c>
      <c r="T6" s="20"/>
      <c r="V6" s="21">
        <f t="shared" si="2"/>
        <v>1.2654920000000001</v>
      </c>
      <c r="Z6" s="4"/>
      <c r="AA6" s="23" t="s">
        <v>18</v>
      </c>
      <c r="AB6" s="1"/>
      <c r="AC6" s="20" t="s">
        <v>17</v>
      </c>
      <c r="AD6" s="20" t="s">
        <v>19</v>
      </c>
    </row>
    <row r="7" spans="2:30" x14ac:dyDescent="0.25">
      <c r="B7" s="37">
        <v>0.01</v>
      </c>
      <c r="C7" s="47">
        <v>175.35</v>
      </c>
      <c r="D7" s="20"/>
      <c r="F7" s="21">
        <f t="shared" si="0"/>
        <v>3.5069999999999997</v>
      </c>
      <c r="J7" s="37">
        <v>0.01</v>
      </c>
      <c r="K7" s="39">
        <v>53.952599999999997</v>
      </c>
      <c r="L7" s="20"/>
      <c r="N7" s="21">
        <f t="shared" si="1"/>
        <v>1.0790519999999999</v>
      </c>
      <c r="R7" s="37">
        <v>0.01</v>
      </c>
      <c r="S7" s="39">
        <v>55.303600000000003</v>
      </c>
      <c r="T7" s="20"/>
      <c r="V7" s="21">
        <f t="shared" si="2"/>
        <v>1.1060720000000002</v>
      </c>
      <c r="Z7" s="4" t="str">
        <f>B1</f>
        <v>Pre-Treatment - Wolfcamp-X#2</v>
      </c>
      <c r="AA7" s="25">
        <f>H2</f>
        <v>3.3774840000000004</v>
      </c>
      <c r="AB7" s="26" t="s">
        <v>20</v>
      </c>
      <c r="AC7" s="27">
        <f>H3</f>
        <v>0.25953560276771259</v>
      </c>
      <c r="AD7" s="25">
        <f>H4</f>
        <v>8.2072363865067208E-2</v>
      </c>
    </row>
    <row r="8" spans="2:30" x14ac:dyDescent="0.25">
      <c r="B8" s="37">
        <v>0.02</v>
      </c>
      <c r="C8" s="47">
        <v>166.06</v>
      </c>
      <c r="F8" s="21">
        <f t="shared" si="0"/>
        <v>3.3212000000000002</v>
      </c>
      <c r="G8" s="1"/>
      <c r="J8" s="37">
        <v>0.02</v>
      </c>
      <c r="K8" s="47">
        <v>110.789</v>
      </c>
      <c r="N8" s="21">
        <f t="shared" si="1"/>
        <v>2.2157800000000001</v>
      </c>
      <c r="O8" s="1"/>
      <c r="R8" s="37">
        <v>0.02</v>
      </c>
      <c r="S8" s="39">
        <v>105.946</v>
      </c>
      <c r="V8" s="21">
        <f t="shared" si="2"/>
        <v>2.1189200000000001</v>
      </c>
      <c r="W8" s="1"/>
      <c r="Z8" s="4" t="str">
        <f>J1</f>
        <v>Post-Treatment - Wolfcamp-X#2</v>
      </c>
      <c r="AA8" s="25">
        <f>P2</f>
        <v>1.9226934</v>
      </c>
      <c r="AB8" s="26" t="s">
        <v>20</v>
      </c>
      <c r="AC8" s="27">
        <f>P3</f>
        <v>0.37695746608449104</v>
      </c>
      <c r="AD8" s="25">
        <f>P4</f>
        <v>0.11920441738326655</v>
      </c>
    </row>
    <row r="9" spans="2:30" x14ac:dyDescent="0.25">
      <c r="B9" s="37">
        <v>0.02</v>
      </c>
      <c r="C9" s="47">
        <v>195.48</v>
      </c>
      <c r="F9" s="21">
        <f t="shared" si="0"/>
        <v>3.9095999999999997</v>
      </c>
      <c r="J9" s="37">
        <v>0.02</v>
      </c>
      <c r="K9" s="47">
        <v>108.306</v>
      </c>
      <c r="N9" s="21">
        <f t="shared" si="1"/>
        <v>2.1661199999999998</v>
      </c>
      <c r="R9" s="37">
        <v>0.02</v>
      </c>
      <c r="S9" s="39">
        <v>112.864</v>
      </c>
      <c r="V9" s="21">
        <f t="shared" si="2"/>
        <v>2.2572800000000002</v>
      </c>
      <c r="Z9" s="20" t="str">
        <f>R1</f>
        <v>Post-Treatment - Wolfcamp-X#3</v>
      </c>
      <c r="AA9" s="48">
        <f>X2</f>
        <v>1.8278919999999999</v>
      </c>
      <c r="AB9" s="26" t="s">
        <v>20</v>
      </c>
      <c r="AC9" s="27">
        <f>X3</f>
        <v>0.39978943649176168</v>
      </c>
      <c r="AD9" s="25">
        <f>X4</f>
        <v>0.1264245203789203</v>
      </c>
    </row>
    <row r="10" spans="2:30" x14ac:dyDescent="0.25">
      <c r="B10" s="37">
        <v>0.02</v>
      </c>
      <c r="C10" s="47">
        <v>176.24600000000001</v>
      </c>
      <c r="F10" s="21">
        <f t="shared" si="0"/>
        <v>3.5249200000000003</v>
      </c>
      <c r="J10" s="37">
        <v>0.02</v>
      </c>
      <c r="K10" s="47">
        <v>101.381</v>
      </c>
      <c r="N10" s="21">
        <f t="shared" si="1"/>
        <v>2.0276200000000002</v>
      </c>
      <c r="R10" s="37">
        <v>0.02</v>
      </c>
      <c r="S10" s="39">
        <v>119.718</v>
      </c>
      <c r="V10" s="21">
        <f t="shared" si="2"/>
        <v>2.3943600000000003</v>
      </c>
    </row>
    <row r="11" spans="2:30" x14ac:dyDescent="0.25">
      <c r="B11" s="37">
        <v>0.02</v>
      </c>
      <c r="C11" s="47">
        <v>163.822</v>
      </c>
      <c r="F11" s="21">
        <f t="shared" si="0"/>
        <v>3.27644</v>
      </c>
      <c r="J11" s="37">
        <v>0.02</v>
      </c>
      <c r="K11" s="47">
        <v>114.062</v>
      </c>
      <c r="N11" s="21">
        <f t="shared" si="1"/>
        <v>2.2812399999999999</v>
      </c>
      <c r="R11" s="37">
        <v>0.02</v>
      </c>
      <c r="S11" s="39">
        <v>105.49</v>
      </c>
      <c r="V11" s="21">
        <f t="shared" si="2"/>
        <v>2.1097999999999999</v>
      </c>
    </row>
    <row r="12" spans="2:30" x14ac:dyDescent="0.25">
      <c r="B12" s="37">
        <v>0.02</v>
      </c>
      <c r="C12" s="47">
        <v>154.78800000000001</v>
      </c>
      <c r="F12" s="21">
        <f t="shared" si="0"/>
        <v>3.0957600000000003</v>
      </c>
      <c r="J12" s="37">
        <v>0.02</v>
      </c>
      <c r="K12" s="47">
        <v>107.19</v>
      </c>
      <c r="N12" s="21">
        <f t="shared" si="1"/>
        <v>2.1438000000000001</v>
      </c>
      <c r="R12" s="37">
        <v>0.02</v>
      </c>
      <c r="S12" s="39">
        <v>96.79</v>
      </c>
      <c r="V12" s="21">
        <f t="shared" si="2"/>
        <v>1.9358000000000002</v>
      </c>
    </row>
    <row r="13" spans="2:30" x14ac:dyDescent="0.25">
      <c r="B13"/>
      <c r="C13"/>
      <c r="F13" s="21"/>
      <c r="J13"/>
      <c r="K13"/>
      <c r="N13" s="21"/>
      <c r="R13"/>
      <c r="S13"/>
      <c r="V13" s="21"/>
    </row>
    <row r="14" spans="2:30" x14ac:dyDescent="0.25">
      <c r="B14"/>
      <c r="C14"/>
      <c r="F14" s="21"/>
      <c r="J14"/>
      <c r="K14"/>
      <c r="N14" s="21"/>
      <c r="R14"/>
      <c r="S14"/>
      <c r="V14" s="21"/>
    </row>
    <row r="15" spans="2:30" x14ac:dyDescent="0.25">
      <c r="B15"/>
      <c r="C15"/>
      <c r="F15" s="21"/>
      <c r="J15"/>
      <c r="K15"/>
      <c r="N15" s="21"/>
      <c r="R15"/>
      <c r="S15"/>
      <c r="V15" s="21"/>
    </row>
    <row r="16" spans="2:30" x14ac:dyDescent="0.25">
      <c r="B16"/>
      <c r="C16"/>
      <c r="F16" s="21"/>
      <c r="J16"/>
      <c r="K16"/>
      <c r="N16" s="21"/>
      <c r="R16"/>
      <c r="S16"/>
      <c r="V16" s="21"/>
    </row>
    <row r="17" spans="2:22" x14ac:dyDescent="0.25">
      <c r="B17"/>
      <c r="C17"/>
      <c r="F17" s="21"/>
      <c r="J17"/>
      <c r="K17"/>
      <c r="N17" s="21"/>
      <c r="R17"/>
      <c r="S17"/>
      <c r="V17" s="21"/>
    </row>
    <row r="18" spans="2:22" x14ac:dyDescent="0.25">
      <c r="B18"/>
      <c r="C18"/>
      <c r="F18" s="21"/>
      <c r="J18"/>
      <c r="K18"/>
      <c r="N18" s="21"/>
      <c r="R18"/>
      <c r="S18"/>
      <c r="V18" s="21"/>
    </row>
    <row r="19" spans="2:22" x14ac:dyDescent="0.25">
      <c r="B19"/>
      <c r="C19"/>
      <c r="F19" s="21"/>
      <c r="J19"/>
      <c r="K19"/>
      <c r="N19" s="21"/>
      <c r="R19"/>
      <c r="S19"/>
      <c r="V19" s="21"/>
    </row>
    <row r="20" spans="2:22" x14ac:dyDescent="0.25">
      <c r="B20"/>
      <c r="C20"/>
      <c r="F20" s="21"/>
      <c r="J20"/>
      <c r="K20"/>
      <c r="N20" s="21"/>
      <c r="R20"/>
      <c r="S20"/>
      <c r="V20" s="21"/>
    </row>
    <row r="21" spans="2:22" x14ac:dyDescent="0.25">
      <c r="B21"/>
      <c r="C21"/>
      <c r="F21" s="21"/>
      <c r="J21"/>
      <c r="K21"/>
      <c r="N21" s="21"/>
      <c r="R21"/>
      <c r="S21"/>
      <c r="V21" s="21"/>
    </row>
    <row r="22" spans="2:22" x14ac:dyDescent="0.25">
      <c r="B22"/>
      <c r="C22"/>
      <c r="F22" s="21"/>
      <c r="J22"/>
      <c r="K22"/>
      <c r="N22" s="21"/>
      <c r="R22"/>
      <c r="S22"/>
      <c r="V22" s="21"/>
    </row>
    <row r="23" spans="2:22" x14ac:dyDescent="0.25">
      <c r="B23"/>
      <c r="C23"/>
      <c r="F23" s="21"/>
      <c r="J23"/>
      <c r="K23"/>
      <c r="N23" s="21"/>
      <c r="R23"/>
      <c r="S23"/>
      <c r="V23" s="21"/>
    </row>
    <row r="24" spans="2:22" x14ac:dyDescent="0.25">
      <c r="B24"/>
      <c r="C24"/>
      <c r="F24" s="21"/>
      <c r="J24"/>
      <c r="K24"/>
      <c r="N24" s="21"/>
      <c r="R24"/>
      <c r="S24"/>
      <c r="V24" s="21"/>
    </row>
    <row r="25" spans="2:22" x14ac:dyDescent="0.25">
      <c r="B25"/>
      <c r="C25"/>
      <c r="F25" s="21"/>
      <c r="J25"/>
      <c r="K25"/>
      <c r="N25" s="21"/>
      <c r="R25"/>
      <c r="S25"/>
      <c r="V25" s="21"/>
    </row>
    <row r="26" spans="2:22" x14ac:dyDescent="0.25">
      <c r="B26"/>
      <c r="C26"/>
      <c r="F26" s="21"/>
      <c r="J26"/>
      <c r="K26"/>
      <c r="N26" s="21"/>
      <c r="R26"/>
      <c r="S26"/>
      <c r="V26" s="21"/>
    </row>
    <row r="27" spans="2:22" x14ac:dyDescent="0.25">
      <c r="B27"/>
      <c r="C27"/>
      <c r="F27" s="21"/>
      <c r="J27"/>
      <c r="K27"/>
      <c r="N27" s="21"/>
      <c r="R27"/>
      <c r="S27"/>
      <c r="V27" s="21"/>
    </row>
    <row r="28" spans="2:22" x14ac:dyDescent="0.25">
      <c r="B28"/>
      <c r="C28"/>
      <c r="F28" s="21"/>
      <c r="J28"/>
      <c r="K28"/>
      <c r="N28" s="21"/>
      <c r="R28"/>
      <c r="S28"/>
      <c r="V28" s="21"/>
    </row>
    <row r="29" spans="2:22" x14ac:dyDescent="0.25">
      <c r="B29"/>
      <c r="C29"/>
      <c r="F29" s="21"/>
      <c r="J29"/>
      <c r="K29"/>
      <c r="N29" s="21"/>
      <c r="R29"/>
      <c r="S29"/>
      <c r="V29" s="21"/>
    </row>
    <row r="30" spans="2:22" x14ac:dyDescent="0.25">
      <c r="B30"/>
      <c r="C30"/>
      <c r="F30" s="21"/>
      <c r="J30"/>
      <c r="K30"/>
      <c r="N30" s="21"/>
      <c r="R30"/>
      <c r="S30"/>
      <c r="V30" s="21"/>
    </row>
    <row r="31" spans="2:22" x14ac:dyDescent="0.25">
      <c r="B31"/>
      <c r="C31"/>
      <c r="F31" s="21"/>
      <c r="J31"/>
      <c r="K31"/>
      <c r="N31" s="21"/>
      <c r="R31"/>
      <c r="S31"/>
      <c r="V31" s="21"/>
    </row>
    <row r="32" spans="2:22" x14ac:dyDescent="0.25">
      <c r="B32"/>
      <c r="C32"/>
      <c r="F32" s="21"/>
      <c r="J32"/>
      <c r="K32"/>
      <c r="N32" s="21"/>
      <c r="R32"/>
      <c r="S32"/>
      <c r="V32" s="21"/>
    </row>
    <row r="33" spans="2:22" x14ac:dyDescent="0.25">
      <c r="B33"/>
      <c r="C33"/>
      <c r="F33" s="21"/>
      <c r="J33"/>
      <c r="K33"/>
      <c r="N33" s="21"/>
      <c r="R33"/>
      <c r="S33"/>
      <c r="V33" s="21"/>
    </row>
    <row r="34" spans="2:22" x14ac:dyDescent="0.25">
      <c r="B34"/>
      <c r="C34"/>
      <c r="F34" s="21"/>
      <c r="J34"/>
      <c r="K34"/>
      <c r="N34" s="21"/>
      <c r="R34"/>
      <c r="S34"/>
      <c r="V34" s="21"/>
    </row>
    <row r="35" spans="2:22" x14ac:dyDescent="0.25">
      <c r="F35" s="21"/>
      <c r="J35"/>
      <c r="K35"/>
      <c r="N35" s="21"/>
      <c r="R35"/>
      <c r="S35"/>
      <c r="V35" s="21"/>
    </row>
    <row r="36" spans="2:22" x14ac:dyDescent="0.25">
      <c r="F36" s="21"/>
      <c r="J36"/>
      <c r="K36"/>
      <c r="N36" s="21"/>
      <c r="R36"/>
      <c r="S36"/>
      <c r="V36" s="21"/>
    </row>
    <row r="37" spans="2:22" x14ac:dyDescent="0.25">
      <c r="F37" s="21"/>
      <c r="J37"/>
      <c r="K37"/>
      <c r="N37" s="21"/>
      <c r="R37"/>
      <c r="S37"/>
      <c r="V37" s="21"/>
    </row>
    <row r="38" spans="2:22" x14ac:dyDescent="0.25">
      <c r="F38" s="21"/>
      <c r="N38" s="21"/>
      <c r="V38" s="21"/>
    </row>
    <row r="39" spans="2:22" x14ac:dyDescent="0.25">
      <c r="F39" s="21"/>
      <c r="N39" s="21"/>
      <c r="V39" s="21"/>
    </row>
    <row r="40" spans="2:22" x14ac:dyDescent="0.25">
      <c r="F40" s="21"/>
      <c r="N40" s="21"/>
      <c r="V40" s="21"/>
    </row>
    <row r="41" spans="2:22" x14ac:dyDescent="0.25">
      <c r="F41" s="21"/>
      <c r="N41" s="21"/>
      <c r="V41" s="21"/>
    </row>
    <row r="42" spans="2:22" x14ac:dyDescent="0.25">
      <c r="F42" s="21"/>
      <c r="N42" s="21"/>
      <c r="V42" s="21"/>
    </row>
    <row r="43" spans="2:22" x14ac:dyDescent="0.25">
      <c r="F43" s="21"/>
      <c r="N43" s="21"/>
      <c r="V43" s="21"/>
    </row>
    <row r="44" spans="2:22" x14ac:dyDescent="0.25">
      <c r="F44" s="21"/>
      <c r="N44" s="21"/>
      <c r="V44" s="21"/>
    </row>
    <row r="45" spans="2:22" x14ac:dyDescent="0.25">
      <c r="F45" s="21"/>
      <c r="N45" s="21"/>
      <c r="V45" s="21"/>
    </row>
    <row r="46" spans="2:22" x14ac:dyDescent="0.25">
      <c r="F46" s="21"/>
      <c r="N46" s="21"/>
      <c r="V46" s="21"/>
    </row>
    <row r="47" spans="2:22" x14ac:dyDescent="0.25">
      <c r="F47" s="21"/>
      <c r="N47" s="21"/>
      <c r="V47" s="21"/>
    </row>
    <row r="48" spans="2:22" x14ac:dyDescent="0.25">
      <c r="F48" s="21"/>
      <c r="N48" s="21"/>
      <c r="V48" s="21"/>
    </row>
    <row r="49" spans="6:22" x14ac:dyDescent="0.25">
      <c r="F49" s="21"/>
      <c r="N49" s="21"/>
      <c r="V49" s="21"/>
    </row>
    <row r="50" spans="6:22" x14ac:dyDescent="0.25">
      <c r="F50" s="21"/>
      <c r="N50" s="21"/>
      <c r="V50" s="21"/>
    </row>
    <row r="51" spans="6:22" x14ac:dyDescent="0.25">
      <c r="F51" s="21"/>
      <c r="N51" s="21"/>
      <c r="V51" s="21"/>
    </row>
    <row r="52" spans="6:22" x14ac:dyDescent="0.25">
      <c r="F52" s="21"/>
      <c r="N52" s="21"/>
      <c r="V52" s="21"/>
    </row>
    <row r="53" spans="6:22" x14ac:dyDescent="0.25">
      <c r="F53" s="21"/>
      <c r="N53" s="21"/>
      <c r="V53" s="21"/>
    </row>
    <row r="54" spans="6:22" x14ac:dyDescent="0.25">
      <c r="F54" s="21"/>
      <c r="N54" s="21"/>
      <c r="V54" s="21"/>
    </row>
    <row r="55" spans="6:22" x14ac:dyDescent="0.25">
      <c r="F55" s="21"/>
      <c r="N55" s="21"/>
      <c r="V55" s="21"/>
    </row>
    <row r="56" spans="6:22" x14ac:dyDescent="0.25">
      <c r="F56" s="21"/>
      <c r="N56" s="21"/>
      <c r="V56" s="21"/>
    </row>
    <row r="57" spans="6:22" x14ac:dyDescent="0.25">
      <c r="F57" s="21"/>
      <c r="N57" s="21"/>
      <c r="V57" s="21"/>
    </row>
    <row r="58" spans="6:22" x14ac:dyDescent="0.25">
      <c r="F58" s="21"/>
      <c r="N58" s="21"/>
      <c r="V58" s="21"/>
    </row>
    <row r="59" spans="6:22" x14ac:dyDescent="0.25">
      <c r="F59" s="21"/>
      <c r="N59" s="21"/>
      <c r="V59" s="21"/>
    </row>
    <row r="60" spans="6:22" x14ac:dyDescent="0.25">
      <c r="F60" s="21"/>
      <c r="N60" s="21"/>
      <c r="V60" s="21"/>
    </row>
    <row r="61" spans="6:22" x14ac:dyDescent="0.25">
      <c r="F61" s="21"/>
      <c r="N61" s="21"/>
      <c r="V61" s="21"/>
    </row>
    <row r="62" spans="6:22" x14ac:dyDescent="0.25">
      <c r="F62" s="21"/>
      <c r="N62" s="21"/>
      <c r="V62" s="21"/>
    </row>
    <row r="63" spans="6:22" x14ac:dyDescent="0.25">
      <c r="F63" s="21"/>
      <c r="N63" s="21"/>
      <c r="V63" s="21"/>
    </row>
    <row r="64" spans="6:22" x14ac:dyDescent="0.25">
      <c r="F64" s="21"/>
      <c r="N64" s="21"/>
      <c r="V64" s="21"/>
    </row>
    <row r="65" spans="6:22" x14ac:dyDescent="0.25">
      <c r="F65" s="21"/>
      <c r="N65" s="21"/>
      <c r="V65" s="21"/>
    </row>
    <row r="66" spans="6:22" x14ac:dyDescent="0.25">
      <c r="F66" s="21"/>
      <c r="N66" s="21"/>
      <c r="V66" s="21"/>
    </row>
    <row r="67" spans="6:22" x14ac:dyDescent="0.25">
      <c r="F67" s="21"/>
      <c r="N67" s="21"/>
      <c r="V67" s="21"/>
    </row>
    <row r="68" spans="6:22" x14ac:dyDescent="0.25">
      <c r="F68" s="21"/>
      <c r="N68" s="21"/>
      <c r="V68" s="21"/>
    </row>
    <row r="69" spans="6:22" x14ac:dyDescent="0.25">
      <c r="F69" s="21"/>
      <c r="N69" s="21"/>
      <c r="V69" s="21"/>
    </row>
    <row r="70" spans="6:22" x14ac:dyDescent="0.25">
      <c r="F70" s="21"/>
      <c r="N70" s="21"/>
      <c r="V70" s="21"/>
    </row>
    <row r="71" spans="6:22" x14ac:dyDescent="0.25">
      <c r="F71" s="21"/>
      <c r="N71" s="21"/>
      <c r="V71" s="21"/>
    </row>
    <row r="72" spans="6:22" x14ac:dyDescent="0.25">
      <c r="F72" s="21"/>
      <c r="N72" s="21"/>
      <c r="V72" s="21"/>
    </row>
    <row r="73" spans="6:22" x14ac:dyDescent="0.25">
      <c r="F73" s="21"/>
      <c r="N73" s="21"/>
      <c r="V73" s="21"/>
    </row>
    <row r="74" spans="6:22" x14ac:dyDescent="0.25">
      <c r="F74" s="21"/>
      <c r="N74" s="21"/>
      <c r="V74" s="21"/>
    </row>
    <row r="75" spans="6:22" x14ac:dyDescent="0.25">
      <c r="F75" s="21"/>
      <c r="N75" s="21"/>
      <c r="V75" s="21"/>
    </row>
    <row r="76" spans="6:22" x14ac:dyDescent="0.25">
      <c r="F76" s="21"/>
      <c r="N76" s="21"/>
      <c r="V76" s="21"/>
    </row>
    <row r="77" spans="6:22" x14ac:dyDescent="0.25">
      <c r="F77" s="21"/>
      <c r="N77" s="21"/>
      <c r="V77" s="21"/>
    </row>
    <row r="78" spans="6:22" x14ac:dyDescent="0.25">
      <c r="F78" s="21"/>
      <c r="N78" s="21"/>
      <c r="V78" s="21"/>
    </row>
    <row r="79" spans="6:22" x14ac:dyDescent="0.25">
      <c r="F79" s="21"/>
      <c r="N79" s="21"/>
      <c r="V79" s="21"/>
    </row>
    <row r="80" spans="6:22" x14ac:dyDescent="0.25">
      <c r="F80" s="21"/>
      <c r="N80" s="21"/>
      <c r="V80" s="21"/>
    </row>
    <row r="81" spans="6:22" x14ac:dyDescent="0.25">
      <c r="F81" s="21"/>
      <c r="N81" s="21"/>
      <c r="V81" s="21"/>
    </row>
    <row r="82" spans="6:22" x14ac:dyDescent="0.25">
      <c r="F82" s="21"/>
      <c r="N82" s="21"/>
      <c r="V82" s="21"/>
    </row>
    <row r="83" spans="6:22" x14ac:dyDescent="0.25">
      <c r="F83" s="21"/>
      <c r="N83" s="21"/>
      <c r="V83" s="21"/>
    </row>
    <row r="84" spans="6:22" x14ac:dyDescent="0.25">
      <c r="F84" s="21"/>
      <c r="N84" s="21"/>
      <c r="V84" s="21"/>
    </row>
    <row r="85" spans="6:22" x14ac:dyDescent="0.25">
      <c r="F85" s="21"/>
      <c r="N85" s="21"/>
      <c r="V85" s="21"/>
    </row>
    <row r="86" spans="6:22" x14ac:dyDescent="0.25">
      <c r="F86" s="21"/>
      <c r="N86" s="21"/>
      <c r="V86" s="21"/>
    </row>
    <row r="87" spans="6:22" x14ac:dyDescent="0.25">
      <c r="F87" s="21"/>
      <c r="N87" s="21"/>
      <c r="V87" s="21"/>
    </row>
    <row r="88" spans="6:22" x14ac:dyDescent="0.25">
      <c r="F88" s="21"/>
      <c r="N88" s="21"/>
      <c r="V88" s="21"/>
    </row>
    <row r="89" spans="6:22" x14ac:dyDescent="0.25">
      <c r="F89" s="21"/>
      <c r="N89" s="21"/>
      <c r="V89" s="21"/>
    </row>
    <row r="90" spans="6:22" x14ac:dyDescent="0.25">
      <c r="F90" s="21"/>
      <c r="N90" s="21"/>
      <c r="V90" s="21"/>
    </row>
    <row r="91" spans="6:22" x14ac:dyDescent="0.25">
      <c r="F91" s="21"/>
      <c r="N91" s="21"/>
      <c r="V91" s="21"/>
    </row>
    <row r="92" spans="6:22" x14ac:dyDescent="0.25">
      <c r="F92" s="21"/>
      <c r="N92" s="21"/>
      <c r="V92" s="21"/>
    </row>
    <row r="93" spans="6:22" x14ac:dyDescent="0.25">
      <c r="F93" s="21"/>
      <c r="N93" s="21"/>
      <c r="V93" s="21"/>
    </row>
    <row r="94" spans="6:22" x14ac:dyDescent="0.25">
      <c r="F94" s="21"/>
      <c r="N94" s="21"/>
      <c r="V94" s="21"/>
    </row>
    <row r="95" spans="6:22" x14ac:dyDescent="0.25">
      <c r="F95" s="21"/>
      <c r="N95" s="21"/>
      <c r="V95" s="21"/>
    </row>
    <row r="96" spans="6:22" x14ac:dyDescent="0.25">
      <c r="F96" s="21"/>
      <c r="N96" s="21"/>
      <c r="V96" s="21"/>
    </row>
    <row r="97" spans="6:22" x14ac:dyDescent="0.25">
      <c r="F97" s="21"/>
      <c r="N97" s="21"/>
      <c r="V97" s="21"/>
    </row>
    <row r="98" spans="6:22" x14ac:dyDescent="0.25">
      <c r="F98" s="21"/>
      <c r="N98" s="21"/>
      <c r="V98" s="21"/>
    </row>
    <row r="99" spans="6:22" x14ac:dyDescent="0.25">
      <c r="F99" s="21"/>
      <c r="N99" s="21"/>
      <c r="V99" s="21"/>
    </row>
    <row r="100" spans="6:22" x14ac:dyDescent="0.25">
      <c r="F100" s="21"/>
      <c r="N100" s="21"/>
      <c r="V100" s="21"/>
    </row>
    <row r="101" spans="6:22" x14ac:dyDescent="0.25">
      <c r="F101" s="21"/>
      <c r="N101" s="21"/>
      <c r="V101" s="21"/>
    </row>
    <row r="102" spans="6:22" x14ac:dyDescent="0.25">
      <c r="F102" s="21"/>
      <c r="N102" s="21"/>
      <c r="V102" s="21"/>
    </row>
    <row r="103" spans="6:22" x14ac:dyDescent="0.25">
      <c r="F103" s="21"/>
      <c r="N103" s="21"/>
      <c r="V103" s="21"/>
    </row>
    <row r="104" spans="6:22" x14ac:dyDescent="0.25">
      <c r="F104" s="21"/>
      <c r="N104" s="21"/>
      <c r="V104" s="21"/>
    </row>
    <row r="105" spans="6:22" x14ac:dyDescent="0.25">
      <c r="F105" s="21"/>
      <c r="N105" s="21"/>
      <c r="V105" s="21"/>
    </row>
    <row r="106" spans="6:22" x14ac:dyDescent="0.25">
      <c r="F106" s="21"/>
      <c r="N106" s="21"/>
      <c r="V106" s="21"/>
    </row>
    <row r="107" spans="6:22" x14ac:dyDescent="0.25">
      <c r="F107" s="21"/>
      <c r="N107" s="21"/>
      <c r="V107" s="21"/>
    </row>
    <row r="108" spans="6:22" x14ac:dyDescent="0.25">
      <c r="F108" s="21"/>
      <c r="N108" s="21"/>
      <c r="V108" s="21"/>
    </row>
    <row r="109" spans="6:22" x14ac:dyDescent="0.25">
      <c r="F109" s="21"/>
      <c r="N109" s="21"/>
      <c r="V109" s="21"/>
    </row>
    <row r="110" spans="6:22" x14ac:dyDescent="0.25">
      <c r="F110" s="21"/>
      <c r="N110" s="21"/>
      <c r="V110" s="21"/>
    </row>
    <row r="111" spans="6:22" x14ac:dyDescent="0.25">
      <c r="F111" s="21"/>
      <c r="N111" s="21"/>
      <c r="V111" s="21"/>
    </row>
    <row r="112" spans="6:22" x14ac:dyDescent="0.25">
      <c r="F112" s="21"/>
      <c r="N112" s="21"/>
      <c r="V112" s="21"/>
    </row>
    <row r="113" spans="6:22" x14ac:dyDescent="0.25">
      <c r="F113" s="21"/>
      <c r="N113" s="21"/>
      <c r="V113" s="21"/>
    </row>
    <row r="114" spans="6:22" x14ac:dyDescent="0.25">
      <c r="F114" s="21"/>
      <c r="N114" s="21"/>
      <c r="V114" s="21"/>
    </row>
    <row r="115" spans="6:22" x14ac:dyDescent="0.25">
      <c r="F115" s="21"/>
      <c r="N115" s="21"/>
      <c r="V115" s="21"/>
    </row>
    <row r="116" spans="6:22" x14ac:dyDescent="0.25">
      <c r="F116" s="21"/>
      <c r="N116" s="21"/>
      <c r="V116" s="21"/>
    </row>
    <row r="117" spans="6:22" x14ac:dyDescent="0.25">
      <c r="F117" s="21"/>
      <c r="N117" s="21"/>
      <c r="V117" s="21"/>
    </row>
    <row r="118" spans="6:22" x14ac:dyDescent="0.25">
      <c r="F118" s="21"/>
      <c r="N118" s="21"/>
      <c r="V118" s="21"/>
    </row>
    <row r="119" spans="6:22" x14ac:dyDescent="0.25">
      <c r="F119" s="21"/>
      <c r="N119" s="21"/>
      <c r="V119" s="21"/>
    </row>
    <row r="120" spans="6:22" x14ac:dyDescent="0.25">
      <c r="F120" s="21"/>
      <c r="N120" s="21"/>
      <c r="V120" s="21"/>
    </row>
    <row r="121" spans="6:22" x14ac:dyDescent="0.25">
      <c r="F121" s="21"/>
      <c r="N121" s="21"/>
      <c r="V121" s="21"/>
    </row>
    <row r="122" spans="6:22" x14ac:dyDescent="0.25">
      <c r="F122" s="21"/>
      <c r="N122" s="21"/>
      <c r="V122" s="21"/>
    </row>
    <row r="123" spans="6:22" x14ac:dyDescent="0.25">
      <c r="F123" s="21"/>
      <c r="N123" s="21"/>
      <c r="V123" s="21"/>
    </row>
    <row r="124" spans="6:22" x14ac:dyDescent="0.25">
      <c r="F124" s="21"/>
      <c r="N124" s="21"/>
      <c r="V124" s="21"/>
    </row>
    <row r="125" spans="6:22" x14ac:dyDescent="0.25">
      <c r="F125" s="21"/>
      <c r="N125" s="21"/>
      <c r="V125" s="21"/>
    </row>
    <row r="126" spans="6:22" x14ac:dyDescent="0.25">
      <c r="F126" s="21"/>
      <c r="N126" s="21"/>
      <c r="V126" s="21"/>
    </row>
    <row r="127" spans="6:22" x14ac:dyDescent="0.25">
      <c r="F127" s="21"/>
      <c r="N127" s="21"/>
      <c r="V127" s="21"/>
    </row>
    <row r="128" spans="6:22" x14ac:dyDescent="0.25">
      <c r="F128" s="21"/>
      <c r="N128" s="21"/>
      <c r="V128" s="21"/>
    </row>
    <row r="129" spans="6:22" x14ac:dyDescent="0.25">
      <c r="F129" s="21"/>
      <c r="N129" s="21"/>
      <c r="V129" s="21"/>
    </row>
    <row r="130" spans="6:22" x14ac:dyDescent="0.25">
      <c r="F130" s="21"/>
      <c r="N130" s="21"/>
      <c r="V130" s="21"/>
    </row>
    <row r="131" spans="6:22" x14ac:dyDescent="0.25">
      <c r="F131" s="21"/>
      <c r="N131" s="21"/>
      <c r="V131" s="21"/>
    </row>
    <row r="132" spans="6:22" x14ac:dyDescent="0.25">
      <c r="F132" s="21"/>
      <c r="N132" s="21"/>
      <c r="V132" s="21"/>
    </row>
    <row r="133" spans="6:22" x14ac:dyDescent="0.25">
      <c r="F133" s="21"/>
      <c r="N133" s="21"/>
      <c r="V133" s="21"/>
    </row>
    <row r="134" spans="6:22" x14ac:dyDescent="0.25">
      <c r="F134" s="21"/>
      <c r="N134" s="21"/>
      <c r="V134" s="21"/>
    </row>
    <row r="135" spans="6:22" x14ac:dyDescent="0.25">
      <c r="F135" s="21"/>
      <c r="N135" s="21"/>
      <c r="V135" s="21"/>
    </row>
    <row r="136" spans="6:22" x14ac:dyDescent="0.25">
      <c r="F136" s="21"/>
      <c r="N136" s="21"/>
      <c r="V136" s="21"/>
    </row>
    <row r="137" spans="6:22" x14ac:dyDescent="0.25">
      <c r="F137" s="21"/>
      <c r="N137" s="21"/>
      <c r="V137" s="21"/>
    </row>
    <row r="138" spans="6:22" x14ac:dyDescent="0.25">
      <c r="F138" s="21"/>
      <c r="N138" s="21"/>
      <c r="V138" s="21"/>
    </row>
    <row r="139" spans="6:22" x14ac:dyDescent="0.25">
      <c r="F139" s="21"/>
      <c r="N139" s="21"/>
      <c r="V139" s="21"/>
    </row>
    <row r="140" spans="6:22" x14ac:dyDescent="0.25">
      <c r="F140" s="21"/>
      <c r="N140" s="21"/>
      <c r="V140" s="21"/>
    </row>
    <row r="141" spans="6:22" x14ac:dyDescent="0.25">
      <c r="F141" s="21"/>
      <c r="N141" s="21"/>
      <c r="V141" s="21"/>
    </row>
    <row r="142" spans="6:22" x14ac:dyDescent="0.25">
      <c r="F142" s="21"/>
      <c r="N142" s="21"/>
      <c r="V142" s="21"/>
    </row>
    <row r="143" spans="6:22" x14ac:dyDescent="0.25">
      <c r="F143" s="21"/>
      <c r="N143" s="21"/>
      <c r="V143" s="21"/>
    </row>
    <row r="144" spans="6:22" x14ac:dyDescent="0.25">
      <c r="F144" s="21"/>
      <c r="N144" s="21"/>
      <c r="V144" s="21"/>
    </row>
    <row r="145" spans="6:22" x14ac:dyDescent="0.25">
      <c r="F145" s="21"/>
      <c r="N145" s="21"/>
      <c r="V145" s="21"/>
    </row>
    <row r="146" spans="6:22" x14ac:dyDescent="0.25">
      <c r="F146" s="21"/>
      <c r="N146" s="21"/>
      <c r="V146" s="21"/>
    </row>
    <row r="147" spans="6:22" x14ac:dyDescent="0.25">
      <c r="F147" s="21"/>
      <c r="N147" s="21"/>
      <c r="V147" s="21"/>
    </row>
    <row r="148" spans="6:22" x14ac:dyDescent="0.25">
      <c r="F148" s="21"/>
      <c r="N148" s="21"/>
      <c r="V148" s="21"/>
    </row>
    <row r="149" spans="6:22" x14ac:dyDescent="0.25">
      <c r="F149" s="21"/>
      <c r="N149" s="21"/>
      <c r="V149" s="21"/>
    </row>
    <row r="150" spans="6:22" x14ac:dyDescent="0.25">
      <c r="F150" s="21"/>
      <c r="N150" s="21"/>
      <c r="V150" s="21"/>
    </row>
    <row r="151" spans="6:22" x14ac:dyDescent="0.25">
      <c r="F151" s="21"/>
      <c r="N151" s="21"/>
      <c r="V151" s="21"/>
    </row>
    <row r="152" spans="6:22" x14ac:dyDescent="0.25">
      <c r="F152" s="21"/>
      <c r="N152" s="21"/>
      <c r="V152" s="21"/>
    </row>
    <row r="153" spans="6:22" x14ac:dyDescent="0.25">
      <c r="F153" s="21"/>
      <c r="N153" s="21"/>
      <c r="V153" s="21"/>
    </row>
    <row r="154" spans="6:22" x14ac:dyDescent="0.25">
      <c r="F154" s="21"/>
      <c r="N154" s="21"/>
      <c r="V154" s="21"/>
    </row>
    <row r="155" spans="6:22" x14ac:dyDescent="0.25">
      <c r="F155" s="21"/>
      <c r="N155" s="21"/>
      <c r="V155" s="21"/>
    </row>
    <row r="156" spans="6:22" x14ac:dyDescent="0.25">
      <c r="F156" s="21"/>
      <c r="N156" s="21"/>
      <c r="V156" s="21"/>
    </row>
    <row r="157" spans="6:22" x14ac:dyDescent="0.25">
      <c r="F157" s="21"/>
      <c r="N157" s="21"/>
      <c r="V157" s="21"/>
    </row>
    <row r="158" spans="6:22" x14ac:dyDescent="0.25">
      <c r="F158" s="21"/>
      <c r="N158" s="21"/>
      <c r="V158" s="21"/>
    </row>
    <row r="159" spans="6:22" x14ac:dyDescent="0.25">
      <c r="F159" s="21"/>
      <c r="N159" s="21"/>
      <c r="V159" s="21"/>
    </row>
    <row r="160" spans="6:22" x14ac:dyDescent="0.25">
      <c r="F160" s="21"/>
      <c r="N160" s="21"/>
      <c r="V160" s="21"/>
    </row>
    <row r="161" spans="6:22" x14ac:dyDescent="0.25">
      <c r="F161" s="21"/>
      <c r="N161" s="21"/>
      <c r="V161" s="21"/>
    </row>
    <row r="162" spans="6:22" x14ac:dyDescent="0.25">
      <c r="F162" s="21"/>
      <c r="N162" s="21"/>
      <c r="V162" s="21"/>
    </row>
    <row r="163" spans="6:22" x14ac:dyDescent="0.25">
      <c r="F163" s="21"/>
      <c r="N163" s="21"/>
      <c r="V163" s="21"/>
    </row>
    <row r="164" spans="6:22" x14ac:dyDescent="0.25">
      <c r="F164" s="21"/>
      <c r="N164" s="21"/>
      <c r="V164" s="21"/>
    </row>
    <row r="165" spans="6:22" x14ac:dyDescent="0.25">
      <c r="F165" s="21"/>
      <c r="N165" s="21"/>
      <c r="V165" s="21"/>
    </row>
    <row r="166" spans="6:22" x14ac:dyDescent="0.25">
      <c r="F166" s="21"/>
      <c r="N166" s="21"/>
      <c r="V166" s="21"/>
    </row>
    <row r="167" spans="6:22" x14ac:dyDescent="0.25">
      <c r="F167" s="21"/>
      <c r="N167" s="21"/>
      <c r="V167" s="21"/>
    </row>
    <row r="168" spans="6:22" x14ac:dyDescent="0.25">
      <c r="F168" s="21"/>
      <c r="N168" s="21"/>
      <c r="V168" s="21"/>
    </row>
    <row r="169" spans="6:22" x14ac:dyDescent="0.25">
      <c r="F169" s="21"/>
      <c r="N169" s="21"/>
      <c r="V169" s="21"/>
    </row>
    <row r="170" spans="6:22" x14ac:dyDescent="0.25">
      <c r="F170" s="21"/>
      <c r="N170" s="21"/>
      <c r="V170" s="21"/>
    </row>
    <row r="171" spans="6:22" x14ac:dyDescent="0.25">
      <c r="F171" s="21"/>
      <c r="N171" s="21"/>
      <c r="V171" s="21"/>
    </row>
    <row r="172" spans="6:22" x14ac:dyDescent="0.25">
      <c r="F172" s="21"/>
      <c r="N172" s="21"/>
      <c r="V172" s="21"/>
    </row>
    <row r="173" spans="6:22" x14ac:dyDescent="0.25">
      <c r="F173" s="21"/>
      <c r="N173" s="21"/>
      <c r="V173" s="21"/>
    </row>
    <row r="174" spans="6:22" x14ac:dyDescent="0.25">
      <c r="F174" s="21"/>
      <c r="N174" s="21"/>
      <c r="V174" s="21"/>
    </row>
    <row r="175" spans="6:22" x14ac:dyDescent="0.25">
      <c r="F175" s="21"/>
      <c r="N175" s="21"/>
      <c r="V175" s="21"/>
    </row>
    <row r="176" spans="6:22" x14ac:dyDescent="0.25">
      <c r="F176" s="21"/>
      <c r="N176" s="21"/>
      <c r="V176" s="21"/>
    </row>
    <row r="177" spans="6:22" x14ac:dyDescent="0.25">
      <c r="F177" s="21"/>
      <c r="N177" s="21"/>
      <c r="V177" s="21"/>
    </row>
    <row r="178" spans="6:22" x14ac:dyDescent="0.25">
      <c r="F178" s="21"/>
      <c r="N178" s="21"/>
      <c r="V178" s="21"/>
    </row>
    <row r="179" spans="6:22" x14ac:dyDescent="0.25">
      <c r="F179" s="21"/>
      <c r="N179" s="21"/>
      <c r="V179" s="21"/>
    </row>
    <row r="180" spans="6:22" x14ac:dyDescent="0.25">
      <c r="F180" s="21"/>
      <c r="N180" s="21"/>
      <c r="V180" s="21"/>
    </row>
    <row r="181" spans="6:22" x14ac:dyDescent="0.25">
      <c r="F181" s="21"/>
      <c r="N181" s="21"/>
      <c r="V181" s="21"/>
    </row>
    <row r="182" spans="6:22" x14ac:dyDescent="0.25">
      <c r="F182" s="21"/>
      <c r="N182" s="21"/>
      <c r="V182" s="21"/>
    </row>
    <row r="183" spans="6:22" x14ac:dyDescent="0.25">
      <c r="F183" s="21"/>
      <c r="N183" s="21"/>
      <c r="V183" s="21"/>
    </row>
    <row r="184" spans="6:22" x14ac:dyDescent="0.25">
      <c r="F184" s="21"/>
      <c r="N184" s="21"/>
      <c r="V184" s="21"/>
    </row>
    <row r="185" spans="6:22" x14ac:dyDescent="0.25">
      <c r="F185" s="21"/>
      <c r="N185" s="21"/>
      <c r="V185" s="21"/>
    </row>
    <row r="186" spans="6:22" x14ac:dyDescent="0.25">
      <c r="F186" s="21"/>
      <c r="N186" s="21"/>
      <c r="V186" s="21"/>
    </row>
    <row r="187" spans="6:22" x14ac:dyDescent="0.25">
      <c r="F187" s="21"/>
      <c r="N187" s="21"/>
      <c r="V187" s="21"/>
    </row>
    <row r="188" spans="6:22" x14ac:dyDescent="0.25">
      <c r="F188" s="21"/>
      <c r="N188" s="21"/>
      <c r="V188" s="21"/>
    </row>
    <row r="189" spans="6:22" x14ac:dyDescent="0.25">
      <c r="F189" s="21"/>
      <c r="N189" s="21"/>
      <c r="V189" s="21"/>
    </row>
    <row r="190" spans="6:22" x14ac:dyDescent="0.25">
      <c r="F190" s="21"/>
      <c r="N190" s="21"/>
      <c r="V190" s="21"/>
    </row>
    <row r="191" spans="6:22" x14ac:dyDescent="0.25">
      <c r="F191" s="21"/>
      <c r="N191" s="21"/>
      <c r="V191" s="21"/>
    </row>
    <row r="192" spans="6:22" x14ac:dyDescent="0.25">
      <c r="F192" s="21"/>
      <c r="N192" s="21"/>
      <c r="V192" s="21"/>
    </row>
    <row r="193" spans="6:22" x14ac:dyDescent="0.25">
      <c r="F193" s="21"/>
      <c r="N193" s="21"/>
      <c r="V193" s="21"/>
    </row>
    <row r="194" spans="6:22" x14ac:dyDescent="0.25">
      <c r="F194" s="21"/>
      <c r="N194" s="21"/>
      <c r="V194" s="21"/>
    </row>
    <row r="195" spans="6:22" x14ac:dyDescent="0.25">
      <c r="F195" s="21"/>
      <c r="N195" s="21"/>
      <c r="V195" s="21"/>
    </row>
    <row r="196" spans="6:22" x14ac:dyDescent="0.25">
      <c r="F196" s="21"/>
      <c r="N196" s="21"/>
      <c r="V196" s="21"/>
    </row>
    <row r="197" spans="6:22" x14ac:dyDescent="0.25">
      <c r="F197" s="21"/>
      <c r="N197" s="21"/>
      <c r="V197" s="21"/>
    </row>
    <row r="198" spans="6:22" x14ac:dyDescent="0.25">
      <c r="F198" s="21"/>
      <c r="N198" s="21"/>
      <c r="V198" s="21"/>
    </row>
    <row r="199" spans="6:22" x14ac:dyDescent="0.25">
      <c r="F199" s="21"/>
      <c r="N199" s="21"/>
      <c r="V199" s="21"/>
    </row>
    <row r="200" spans="6:22" x14ac:dyDescent="0.25">
      <c r="F200" s="21"/>
      <c r="N200" s="21"/>
      <c r="V200" s="21"/>
    </row>
    <row r="201" spans="6:22" x14ac:dyDescent="0.25">
      <c r="F201" s="21"/>
      <c r="N201" s="21"/>
      <c r="V201" s="21"/>
    </row>
    <row r="202" spans="6:22" x14ac:dyDescent="0.25">
      <c r="F202" s="21"/>
      <c r="N202" s="21"/>
      <c r="V202" s="21"/>
    </row>
    <row r="203" spans="6:22" x14ac:dyDescent="0.25">
      <c r="F203" s="21"/>
      <c r="N203" s="21"/>
      <c r="V203" s="21"/>
    </row>
    <row r="204" spans="6:22" x14ac:dyDescent="0.25">
      <c r="F204" s="21"/>
      <c r="N204" s="21"/>
      <c r="V204" s="21"/>
    </row>
    <row r="205" spans="6:22" x14ac:dyDescent="0.25">
      <c r="F205" s="21"/>
      <c r="N205" s="21"/>
      <c r="V205" s="21"/>
    </row>
    <row r="206" spans="6:22" x14ac:dyDescent="0.25">
      <c r="F206" s="21"/>
      <c r="N206" s="21"/>
      <c r="V206" s="21"/>
    </row>
    <row r="207" spans="6:22" x14ac:dyDescent="0.25">
      <c r="F207" s="21"/>
      <c r="N207" s="21"/>
      <c r="V207" s="21"/>
    </row>
    <row r="208" spans="6:22" x14ac:dyDescent="0.25">
      <c r="F208" s="21"/>
      <c r="N208" s="21"/>
      <c r="V208" s="21"/>
    </row>
    <row r="209" spans="6:22" x14ac:dyDescent="0.25">
      <c r="F209" s="21"/>
      <c r="N209" s="21"/>
      <c r="V209" s="21"/>
    </row>
    <row r="210" spans="6:22" x14ac:dyDescent="0.25">
      <c r="F210" s="21"/>
      <c r="N210" s="21"/>
      <c r="V210" s="21"/>
    </row>
    <row r="211" spans="6:22" x14ac:dyDescent="0.25">
      <c r="F211" s="21"/>
      <c r="N211" s="21"/>
      <c r="V211" s="21"/>
    </row>
    <row r="212" spans="6:22" x14ac:dyDescent="0.25">
      <c r="F212" s="21"/>
      <c r="N212" s="21"/>
      <c r="V212" s="21"/>
    </row>
    <row r="213" spans="6:22" x14ac:dyDescent="0.25">
      <c r="F213" s="21"/>
      <c r="N213" s="21"/>
      <c r="V213" s="21"/>
    </row>
    <row r="214" spans="6:22" x14ac:dyDescent="0.25">
      <c r="F214" s="21"/>
      <c r="N214" s="21"/>
      <c r="V214" s="21"/>
    </row>
    <row r="215" spans="6:22" x14ac:dyDescent="0.25">
      <c r="F215" s="21"/>
      <c r="N215" s="21"/>
      <c r="V215" s="21"/>
    </row>
    <row r="216" spans="6:22" x14ac:dyDescent="0.25">
      <c r="F216" s="21"/>
      <c r="N216" s="21"/>
      <c r="V216" s="21"/>
    </row>
    <row r="217" spans="6:22" x14ac:dyDescent="0.25">
      <c r="F217" s="21"/>
      <c r="N217" s="21"/>
      <c r="V217" s="21"/>
    </row>
    <row r="218" spans="6:22" x14ac:dyDescent="0.25">
      <c r="F218" s="21"/>
      <c r="N218" s="21"/>
      <c r="V218" s="21"/>
    </row>
    <row r="219" spans="6:22" x14ac:dyDescent="0.25">
      <c r="F219" s="21"/>
      <c r="N219" s="21"/>
      <c r="V219" s="21"/>
    </row>
    <row r="220" spans="6:22" x14ac:dyDescent="0.25">
      <c r="F220" s="21"/>
      <c r="N220" s="21"/>
      <c r="V220" s="21"/>
    </row>
    <row r="221" spans="6:22" x14ac:dyDescent="0.25">
      <c r="F221" s="21"/>
      <c r="N221" s="21"/>
      <c r="V221" s="21"/>
    </row>
    <row r="222" spans="6:22" x14ac:dyDescent="0.25">
      <c r="F222" s="21"/>
      <c r="N222" s="21"/>
      <c r="V222" s="21"/>
    </row>
    <row r="223" spans="6:22" x14ac:dyDescent="0.25">
      <c r="F223" s="21"/>
      <c r="N223" s="21"/>
      <c r="V223" s="21"/>
    </row>
    <row r="224" spans="6:22" x14ac:dyDescent="0.25">
      <c r="F224" s="21"/>
      <c r="N224" s="21"/>
      <c r="V224" s="21"/>
    </row>
    <row r="225" spans="6:22" x14ac:dyDescent="0.25">
      <c r="F225" s="21"/>
      <c r="N225" s="21"/>
      <c r="V225" s="21"/>
    </row>
    <row r="226" spans="6:22" x14ac:dyDescent="0.25">
      <c r="F226" s="21"/>
      <c r="N226" s="21"/>
      <c r="V226" s="21"/>
    </row>
    <row r="227" spans="6:22" x14ac:dyDescent="0.25">
      <c r="F227" s="21"/>
      <c r="N227" s="21"/>
      <c r="V227" s="21"/>
    </row>
    <row r="228" spans="6:22" x14ac:dyDescent="0.25">
      <c r="F228" s="21"/>
      <c r="N228" s="21"/>
      <c r="V228" s="21"/>
    </row>
    <row r="229" spans="6:22" x14ac:dyDescent="0.25">
      <c r="F229" s="21"/>
      <c r="N229" s="21"/>
      <c r="V229" s="21"/>
    </row>
    <row r="230" spans="6:22" x14ac:dyDescent="0.25">
      <c r="F230" s="21"/>
      <c r="N230" s="21"/>
      <c r="V230" s="21"/>
    </row>
    <row r="231" spans="6:22" x14ac:dyDescent="0.25">
      <c r="F231" s="21"/>
      <c r="N231" s="21"/>
      <c r="V231" s="21"/>
    </row>
    <row r="232" spans="6:22" x14ac:dyDescent="0.25">
      <c r="F232" s="21"/>
      <c r="N232" s="21"/>
      <c r="V232" s="21"/>
    </row>
    <row r="233" spans="6:22" x14ac:dyDescent="0.25">
      <c r="F233" s="21"/>
      <c r="N233" s="21"/>
      <c r="V233" s="21"/>
    </row>
    <row r="234" spans="6:22" x14ac:dyDescent="0.25">
      <c r="F234" s="21"/>
      <c r="N234" s="21"/>
      <c r="V234" s="21"/>
    </row>
    <row r="235" spans="6:22" x14ac:dyDescent="0.25">
      <c r="F235" s="21"/>
      <c r="N235" s="21"/>
      <c r="V235" s="21"/>
    </row>
    <row r="236" spans="6:22" x14ac:dyDescent="0.25">
      <c r="F236" s="21"/>
      <c r="N236" s="21"/>
      <c r="V236" s="21"/>
    </row>
    <row r="237" spans="6:22" x14ac:dyDescent="0.25">
      <c r="F237" s="21"/>
      <c r="N237" s="21"/>
      <c r="V237" s="21"/>
    </row>
    <row r="238" spans="6:22" x14ac:dyDescent="0.25">
      <c r="F238" s="21"/>
      <c r="N238" s="21"/>
      <c r="V238" s="21"/>
    </row>
    <row r="239" spans="6:22" x14ac:dyDescent="0.25">
      <c r="F239" s="21"/>
      <c r="N239" s="21"/>
      <c r="V239" s="21"/>
    </row>
    <row r="240" spans="6:22" x14ac:dyDescent="0.25">
      <c r="F240" s="21"/>
      <c r="N240" s="21"/>
      <c r="V240" s="21"/>
    </row>
    <row r="241" spans="6:22" x14ac:dyDescent="0.25">
      <c r="F241" s="21"/>
      <c r="N241" s="21"/>
      <c r="V241" s="21"/>
    </row>
    <row r="242" spans="6:22" x14ac:dyDescent="0.25">
      <c r="F242" s="21"/>
      <c r="N242" s="21"/>
      <c r="V242" s="21"/>
    </row>
    <row r="243" spans="6:22" x14ac:dyDescent="0.25">
      <c r="F243" s="21"/>
      <c r="N243" s="21"/>
      <c r="V243" s="21"/>
    </row>
    <row r="244" spans="6:22" x14ac:dyDescent="0.25">
      <c r="F244" s="21"/>
      <c r="N244" s="21"/>
      <c r="V244" s="21"/>
    </row>
    <row r="245" spans="6:22" x14ac:dyDescent="0.25">
      <c r="F245" s="21"/>
      <c r="N245" s="21"/>
      <c r="V245" s="21"/>
    </row>
    <row r="246" spans="6:22" x14ac:dyDescent="0.25">
      <c r="F246" s="21"/>
      <c r="N246" s="21"/>
      <c r="V246" s="21"/>
    </row>
    <row r="247" spans="6:22" x14ac:dyDescent="0.25">
      <c r="F247" s="21"/>
      <c r="N247" s="21"/>
      <c r="V247" s="21"/>
    </row>
    <row r="248" spans="6:22" x14ac:dyDescent="0.25">
      <c r="F248" s="21"/>
      <c r="N248" s="21"/>
      <c r="V248" s="21"/>
    </row>
    <row r="249" spans="6:22" x14ac:dyDescent="0.25">
      <c r="F249" s="21"/>
      <c r="N249" s="21"/>
      <c r="V249" s="21"/>
    </row>
    <row r="250" spans="6:22" x14ac:dyDescent="0.25">
      <c r="F250" s="21"/>
      <c r="N250" s="21"/>
      <c r="V250" s="21"/>
    </row>
    <row r="251" spans="6:22" x14ac:dyDescent="0.25">
      <c r="F251" s="21"/>
      <c r="N251" s="21"/>
      <c r="V251" s="21"/>
    </row>
    <row r="252" spans="6:22" x14ac:dyDescent="0.25">
      <c r="F252" s="21"/>
      <c r="N252" s="21"/>
      <c r="V252" s="21"/>
    </row>
    <row r="253" spans="6:22" x14ac:dyDescent="0.25">
      <c r="F253" s="21"/>
      <c r="N253" s="21"/>
      <c r="V253" s="21"/>
    </row>
    <row r="254" spans="6:22" x14ac:dyDescent="0.25">
      <c r="F254" s="21"/>
      <c r="N254" s="21"/>
      <c r="V254" s="21"/>
    </row>
    <row r="255" spans="6:22" x14ac:dyDescent="0.25">
      <c r="F255" s="21"/>
      <c r="N255" s="21"/>
      <c r="V255" s="21"/>
    </row>
    <row r="256" spans="6:22" x14ac:dyDescent="0.25">
      <c r="F256" s="21"/>
      <c r="N256" s="21"/>
      <c r="V256" s="21"/>
    </row>
    <row r="257" spans="6:22" x14ac:dyDescent="0.25">
      <c r="F257" s="21"/>
      <c r="N257" s="21"/>
      <c r="V257" s="21"/>
    </row>
    <row r="258" spans="6:22" x14ac:dyDescent="0.25">
      <c r="F258" s="21"/>
      <c r="N258" s="21"/>
      <c r="V258" s="21"/>
    </row>
    <row r="259" spans="6:22" x14ac:dyDescent="0.25">
      <c r="F259" s="21"/>
      <c r="N259" s="21"/>
      <c r="V259" s="21"/>
    </row>
    <row r="260" spans="6:22" x14ac:dyDescent="0.25">
      <c r="F260" s="21"/>
      <c r="N260" s="21"/>
      <c r="V260" s="21"/>
    </row>
    <row r="261" spans="6:22" x14ac:dyDescent="0.25">
      <c r="F261" s="21"/>
      <c r="N261" s="21"/>
      <c r="V261" s="21"/>
    </row>
    <row r="262" spans="6:22" x14ac:dyDescent="0.25">
      <c r="F262" s="21"/>
      <c r="N262" s="21"/>
      <c r="V262" s="21"/>
    </row>
    <row r="263" spans="6:22" x14ac:dyDescent="0.25">
      <c r="F263" s="21"/>
      <c r="N263" s="21"/>
      <c r="V263" s="21"/>
    </row>
    <row r="264" spans="6:22" x14ac:dyDescent="0.25">
      <c r="F264" s="21"/>
      <c r="N264" s="21"/>
      <c r="V264" s="21"/>
    </row>
    <row r="265" spans="6:22" x14ac:dyDescent="0.25">
      <c r="F265" s="21"/>
      <c r="N265" s="21"/>
      <c r="V265" s="21"/>
    </row>
    <row r="266" spans="6:22" x14ac:dyDescent="0.25">
      <c r="F266" s="21"/>
      <c r="N266" s="21"/>
      <c r="V266" s="21"/>
    </row>
    <row r="267" spans="6:22" x14ac:dyDescent="0.25">
      <c r="F267" s="21"/>
      <c r="N267" s="21"/>
      <c r="V267" s="21"/>
    </row>
    <row r="268" spans="6:22" x14ac:dyDescent="0.25">
      <c r="F268" s="21"/>
      <c r="N268" s="21"/>
      <c r="V268" s="21"/>
    </row>
    <row r="269" spans="6:22" x14ac:dyDescent="0.25">
      <c r="F269" s="21"/>
      <c r="N269" s="21"/>
      <c r="V269" s="21"/>
    </row>
    <row r="270" spans="6:22" x14ac:dyDescent="0.25">
      <c r="F270" s="21"/>
      <c r="N270" s="21"/>
      <c r="V270" s="21"/>
    </row>
    <row r="271" spans="6:22" x14ac:dyDescent="0.25">
      <c r="F271" s="21"/>
      <c r="N271" s="21"/>
      <c r="V271" s="21"/>
    </row>
    <row r="272" spans="6:22" x14ac:dyDescent="0.25">
      <c r="F272" s="21"/>
      <c r="N272" s="21"/>
      <c r="V272" s="21"/>
    </row>
    <row r="273" spans="6:22" x14ac:dyDescent="0.25">
      <c r="F273" s="21"/>
      <c r="N273" s="21"/>
      <c r="V273" s="21"/>
    </row>
    <row r="274" spans="6:22" x14ac:dyDescent="0.25">
      <c r="F274" s="21"/>
      <c r="N274" s="21"/>
      <c r="V274" s="21"/>
    </row>
    <row r="275" spans="6:22" x14ac:dyDescent="0.25">
      <c r="F275" s="21"/>
      <c r="N275" s="21"/>
      <c r="V275" s="21"/>
    </row>
    <row r="276" spans="6:22" x14ac:dyDescent="0.25">
      <c r="F276" s="21"/>
      <c r="N276" s="21"/>
      <c r="V276" s="21"/>
    </row>
    <row r="277" spans="6:22" x14ac:dyDescent="0.25">
      <c r="F277" s="21"/>
      <c r="N277" s="21"/>
      <c r="V277" s="21"/>
    </row>
    <row r="278" spans="6:22" x14ac:dyDescent="0.25">
      <c r="F278" s="21"/>
      <c r="N278" s="21"/>
      <c r="V278" s="21"/>
    </row>
    <row r="279" spans="6:22" x14ac:dyDescent="0.25">
      <c r="F279" s="21"/>
      <c r="N279" s="21"/>
      <c r="V279" s="21"/>
    </row>
    <row r="280" spans="6:22" x14ac:dyDescent="0.25">
      <c r="F280" s="21"/>
      <c r="N280" s="21"/>
      <c r="V280" s="21"/>
    </row>
    <row r="281" spans="6:22" x14ac:dyDescent="0.25">
      <c r="F281" s="21"/>
      <c r="N281" s="21"/>
      <c r="V281" s="21"/>
    </row>
    <row r="282" spans="6:22" x14ac:dyDescent="0.25">
      <c r="F282" s="21"/>
      <c r="N282" s="21"/>
      <c r="V282" s="21"/>
    </row>
    <row r="283" spans="6:22" x14ac:dyDescent="0.25">
      <c r="F283" s="21"/>
      <c r="N283" s="21"/>
      <c r="V283" s="21"/>
    </row>
    <row r="284" spans="6:22" x14ac:dyDescent="0.25">
      <c r="F284" s="21"/>
      <c r="N284" s="21"/>
      <c r="V284" s="21"/>
    </row>
    <row r="285" spans="6:22" x14ac:dyDescent="0.25">
      <c r="F285" s="21"/>
      <c r="N285" s="21"/>
      <c r="V285" s="21"/>
    </row>
    <row r="286" spans="6:22" x14ac:dyDescent="0.25">
      <c r="F286" s="21"/>
      <c r="N286" s="21"/>
      <c r="V286" s="21"/>
    </row>
    <row r="287" spans="6:22" x14ac:dyDescent="0.25">
      <c r="F287" s="21"/>
      <c r="N287" s="21"/>
      <c r="V287" s="21"/>
    </row>
    <row r="288" spans="6:22" x14ac:dyDescent="0.25">
      <c r="F288" s="21"/>
      <c r="N288" s="21"/>
      <c r="V288" s="21"/>
    </row>
    <row r="289" spans="6:22" x14ac:dyDescent="0.25">
      <c r="F289" s="21"/>
      <c r="N289" s="21"/>
      <c r="V289" s="21"/>
    </row>
    <row r="290" spans="6:22" x14ac:dyDescent="0.25">
      <c r="F290" s="21"/>
      <c r="N290" s="21"/>
      <c r="V290" s="21"/>
    </row>
    <row r="291" spans="6:22" x14ac:dyDescent="0.25">
      <c r="F291" s="21"/>
      <c r="N291" s="21"/>
      <c r="V291" s="21"/>
    </row>
    <row r="292" spans="6:22" x14ac:dyDescent="0.25">
      <c r="F292" s="21"/>
      <c r="N292" s="21"/>
      <c r="V292" s="21"/>
    </row>
    <row r="293" spans="6:22" x14ac:dyDescent="0.25">
      <c r="F293" s="21"/>
      <c r="N293" s="21"/>
      <c r="V293" s="21"/>
    </row>
    <row r="294" spans="6:22" x14ac:dyDescent="0.25">
      <c r="F294" s="21"/>
      <c r="N294" s="21"/>
      <c r="V294" s="21"/>
    </row>
    <row r="295" spans="6:22" x14ac:dyDescent="0.25">
      <c r="F295" s="21"/>
      <c r="N295" s="21"/>
      <c r="V295" s="21"/>
    </row>
    <row r="296" spans="6:22" x14ac:dyDescent="0.25">
      <c r="F296" s="21"/>
      <c r="N296" s="21"/>
      <c r="V296" s="21"/>
    </row>
    <row r="297" spans="6:22" x14ac:dyDescent="0.25">
      <c r="F297" s="21"/>
      <c r="N297" s="21"/>
      <c r="V297" s="21"/>
    </row>
    <row r="298" spans="6:22" x14ac:dyDescent="0.25">
      <c r="F298" s="21"/>
      <c r="N298" s="21"/>
      <c r="V298" s="21"/>
    </row>
    <row r="299" spans="6:22" x14ac:dyDescent="0.25">
      <c r="F299" s="21"/>
      <c r="N299" s="21"/>
      <c r="V299" s="21"/>
    </row>
    <row r="300" spans="6:22" x14ac:dyDescent="0.25">
      <c r="F300" s="21"/>
      <c r="N300" s="21"/>
      <c r="V300" s="21"/>
    </row>
    <row r="301" spans="6:22" x14ac:dyDescent="0.25">
      <c r="F301" s="21"/>
      <c r="N301" s="21"/>
      <c r="V301" s="21"/>
    </row>
    <row r="302" spans="6:22" x14ac:dyDescent="0.25">
      <c r="F302" s="21"/>
      <c r="N302" s="21"/>
      <c r="V302" s="21"/>
    </row>
    <row r="303" spans="6:22" x14ac:dyDescent="0.25">
      <c r="F303" s="21"/>
      <c r="N303" s="21"/>
      <c r="V303" s="21"/>
    </row>
    <row r="304" spans="6:22" x14ac:dyDescent="0.25">
      <c r="F304" s="21"/>
      <c r="N304" s="21"/>
      <c r="V304" s="21"/>
    </row>
    <row r="305" spans="6:22" x14ac:dyDescent="0.25">
      <c r="F305" s="21"/>
      <c r="N305" s="21"/>
      <c r="V305" s="21"/>
    </row>
    <row r="306" spans="6:22" x14ac:dyDescent="0.25">
      <c r="F306" s="21"/>
      <c r="N306" s="21"/>
      <c r="V306" s="21"/>
    </row>
    <row r="307" spans="6:22" x14ac:dyDescent="0.25">
      <c r="F307" s="21"/>
      <c r="N307" s="21"/>
      <c r="V307" s="21"/>
    </row>
    <row r="308" spans="6:22" x14ac:dyDescent="0.25">
      <c r="F308" s="21"/>
      <c r="N308" s="21"/>
      <c r="V308" s="21"/>
    </row>
    <row r="309" spans="6:22" x14ac:dyDescent="0.25">
      <c r="F309" s="21"/>
      <c r="N309" s="21"/>
      <c r="V309" s="21"/>
    </row>
    <row r="310" spans="6:22" x14ac:dyDescent="0.25">
      <c r="F310" s="21"/>
      <c r="N310" s="21"/>
      <c r="V310" s="21"/>
    </row>
    <row r="311" spans="6:22" x14ac:dyDescent="0.25">
      <c r="F311" s="21"/>
      <c r="N311" s="21"/>
      <c r="V311" s="21"/>
    </row>
    <row r="312" spans="6:22" x14ac:dyDescent="0.25">
      <c r="F312" s="21"/>
      <c r="N312" s="21"/>
      <c r="V312" s="21"/>
    </row>
    <row r="313" spans="6:22" x14ac:dyDescent="0.25">
      <c r="F313" s="21"/>
      <c r="N313" s="21"/>
      <c r="V313" s="21"/>
    </row>
    <row r="314" spans="6:22" x14ac:dyDescent="0.25">
      <c r="F314" s="21"/>
      <c r="N314" s="21"/>
      <c r="V314" s="21"/>
    </row>
    <row r="315" spans="6:22" x14ac:dyDescent="0.25">
      <c r="F315" s="21"/>
      <c r="N315" s="21"/>
      <c r="V315" s="21"/>
    </row>
    <row r="316" spans="6:22" x14ac:dyDescent="0.25">
      <c r="F316" s="21"/>
      <c r="N316" s="21"/>
      <c r="V316" s="21"/>
    </row>
    <row r="317" spans="6:22" x14ac:dyDescent="0.25">
      <c r="F317" s="21"/>
      <c r="N317" s="21"/>
      <c r="V317" s="21"/>
    </row>
    <row r="318" spans="6:22" x14ac:dyDescent="0.25">
      <c r="F318" s="21"/>
      <c r="N318" s="21"/>
      <c r="V318" s="21"/>
    </row>
    <row r="319" spans="6:22" x14ac:dyDescent="0.25">
      <c r="F319" s="21"/>
      <c r="N319" s="21"/>
      <c r="V319" s="21"/>
    </row>
    <row r="320" spans="6:22" x14ac:dyDescent="0.25">
      <c r="F320" s="21"/>
      <c r="N320" s="21"/>
      <c r="V320" s="21"/>
    </row>
    <row r="321" spans="6:22" x14ac:dyDescent="0.25">
      <c r="F321" s="21"/>
      <c r="N321" s="21"/>
      <c r="V321" s="21"/>
    </row>
    <row r="322" spans="6:22" x14ac:dyDescent="0.25">
      <c r="F322" s="21"/>
      <c r="N322" s="21"/>
      <c r="V322" s="21"/>
    </row>
    <row r="323" spans="6:22" x14ac:dyDescent="0.25">
      <c r="F323" s="21"/>
      <c r="N323" s="21"/>
      <c r="V323" s="21"/>
    </row>
    <row r="324" spans="6:22" x14ac:dyDescent="0.25">
      <c r="F324" s="21"/>
      <c r="N324" s="21"/>
      <c r="V324" s="21"/>
    </row>
    <row r="325" spans="6:22" x14ac:dyDescent="0.25">
      <c r="F325" s="21"/>
      <c r="N325" s="21"/>
      <c r="V325" s="21"/>
    </row>
    <row r="326" spans="6:22" x14ac:dyDescent="0.25">
      <c r="F326" s="21"/>
      <c r="N326" s="21"/>
      <c r="V326" s="21"/>
    </row>
    <row r="327" spans="6:22" x14ac:dyDescent="0.25">
      <c r="F327" s="21"/>
      <c r="N327" s="21"/>
      <c r="V327" s="21"/>
    </row>
    <row r="328" spans="6:22" x14ac:dyDescent="0.25">
      <c r="F328" s="21"/>
      <c r="N328" s="21"/>
      <c r="V328" s="21"/>
    </row>
    <row r="329" spans="6:22" x14ac:dyDescent="0.25">
      <c r="F329" s="21"/>
      <c r="N329" s="21"/>
      <c r="V329" s="21"/>
    </row>
    <row r="330" spans="6:22" x14ac:dyDescent="0.25">
      <c r="F330" s="21"/>
      <c r="N330" s="21"/>
      <c r="V330" s="21"/>
    </row>
    <row r="331" spans="6:22" x14ac:dyDescent="0.25">
      <c r="F331" s="21"/>
      <c r="N331" s="21"/>
      <c r="V331" s="21"/>
    </row>
    <row r="332" spans="6:22" x14ac:dyDescent="0.25">
      <c r="F332" s="21"/>
      <c r="N332" s="21"/>
      <c r="V332" s="21"/>
    </row>
    <row r="333" spans="6:22" x14ac:dyDescent="0.25">
      <c r="F333" s="21"/>
      <c r="N333" s="21"/>
      <c r="V333" s="21"/>
    </row>
    <row r="334" spans="6:22" x14ac:dyDescent="0.25">
      <c r="F334" s="21"/>
      <c r="N334" s="21"/>
      <c r="V334" s="21"/>
    </row>
    <row r="335" spans="6:22" x14ac:dyDescent="0.25">
      <c r="F335" s="21"/>
      <c r="N335" s="21"/>
      <c r="V335" s="21"/>
    </row>
    <row r="336" spans="6:22" x14ac:dyDescent="0.25">
      <c r="F336" s="21"/>
      <c r="N336" s="21"/>
      <c r="V336" s="21"/>
    </row>
    <row r="337" spans="6:22" x14ac:dyDescent="0.25">
      <c r="F337" s="21"/>
      <c r="N337" s="21"/>
      <c r="V337" s="21"/>
    </row>
    <row r="338" spans="6:22" x14ac:dyDescent="0.25">
      <c r="F338" s="21"/>
      <c r="N338" s="21"/>
      <c r="V338" s="21"/>
    </row>
    <row r="339" spans="6:22" x14ac:dyDescent="0.25">
      <c r="F339" s="21"/>
      <c r="N339" s="21"/>
      <c r="V339" s="21"/>
    </row>
    <row r="340" spans="6:22" x14ac:dyDescent="0.25">
      <c r="F340" s="21"/>
      <c r="N340" s="21"/>
      <c r="V340" s="21"/>
    </row>
    <row r="341" spans="6:22" x14ac:dyDescent="0.25">
      <c r="F341" s="21"/>
      <c r="N341" s="21"/>
      <c r="V341" s="21"/>
    </row>
    <row r="342" spans="6:22" x14ac:dyDescent="0.25">
      <c r="F342" s="21"/>
      <c r="N342" s="21"/>
      <c r="V342" s="21"/>
    </row>
    <row r="343" spans="6:22" x14ac:dyDescent="0.25">
      <c r="F343" s="21"/>
      <c r="N343" s="21"/>
      <c r="V343" s="21"/>
    </row>
  </sheetData>
  <mergeCells count="3">
    <mergeCell ref="B1:H1"/>
    <mergeCell ref="J1:P1"/>
    <mergeCell ref="R1:X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CEB79-7448-443F-8E7A-132A811C624D}">
  <dimension ref="B1:AD343"/>
  <sheetViews>
    <sheetView topLeftCell="M1" zoomScale="80" zoomScaleNormal="80" workbookViewId="0">
      <selection activeCell="V15" sqref="V15"/>
    </sheetView>
  </sheetViews>
  <sheetFormatPr defaultRowHeight="15" x14ac:dyDescent="0.25"/>
  <cols>
    <col min="1" max="1" width="7.140625" style="2" customWidth="1"/>
    <col min="2" max="2" width="11.28515625" style="2" customWidth="1"/>
    <col min="3" max="3" width="10.42578125" style="2" customWidth="1"/>
    <col min="4" max="4" width="6.42578125" style="2" customWidth="1"/>
    <col min="5" max="5" width="8.85546875" style="2" customWidth="1"/>
    <col min="6" max="6" width="13.7109375" style="2" customWidth="1"/>
    <col min="7" max="7" width="19.28515625" style="2" customWidth="1"/>
    <col min="8" max="8" width="12.85546875" style="2" customWidth="1"/>
    <col min="9" max="9" width="9.140625" style="2"/>
    <col min="10" max="10" width="11.28515625" style="2" customWidth="1"/>
    <col min="11" max="11" width="10.42578125" style="2" customWidth="1"/>
    <col min="12" max="12" width="6.42578125" style="2" customWidth="1"/>
    <col min="13" max="13" width="8.85546875" style="2" customWidth="1"/>
    <col min="14" max="14" width="13.7109375" style="2" customWidth="1"/>
    <col min="15" max="15" width="19.28515625" style="2" customWidth="1"/>
    <col min="16" max="16" width="12.85546875" style="2" customWidth="1"/>
    <col min="17" max="17" width="9.140625" style="2"/>
    <col min="18" max="18" width="11.28515625" style="2" customWidth="1"/>
    <col min="19" max="19" width="10.42578125" style="2" customWidth="1"/>
    <col min="20" max="20" width="6.42578125" style="2" customWidth="1"/>
    <col min="21" max="21" width="8.85546875" style="2" customWidth="1"/>
    <col min="22" max="22" width="13.7109375" style="2" customWidth="1"/>
    <col min="23" max="23" width="19.28515625" style="2" customWidth="1"/>
    <col min="24" max="24" width="12.85546875" style="2" customWidth="1"/>
    <col min="25" max="25" width="9.140625" style="2"/>
    <col min="26" max="26" width="34.140625" style="2" customWidth="1"/>
    <col min="27" max="27" width="11.42578125" style="2" customWidth="1"/>
    <col min="28" max="28" width="10.5703125" style="2" customWidth="1"/>
    <col min="29" max="29" width="18.42578125" style="2" customWidth="1"/>
    <col min="30" max="30" width="16.5703125" style="2" customWidth="1"/>
    <col min="31" max="16384" width="9.140625" style="2"/>
  </cols>
  <sheetData>
    <row r="1" spans="2:30" ht="15.75" x14ac:dyDescent="0.25">
      <c r="B1" s="69" t="s">
        <v>31</v>
      </c>
      <c r="C1" s="69"/>
      <c r="D1" s="69"/>
      <c r="E1" s="69"/>
      <c r="F1" s="69"/>
      <c r="G1" s="69"/>
      <c r="H1" s="69"/>
      <c r="J1" s="70" t="s">
        <v>32</v>
      </c>
      <c r="K1" s="70"/>
      <c r="L1" s="70"/>
      <c r="M1" s="70"/>
      <c r="N1" s="70"/>
      <c r="O1" s="70"/>
      <c r="P1" s="70"/>
      <c r="R1" s="70" t="s">
        <v>29</v>
      </c>
      <c r="S1" s="70"/>
      <c r="T1" s="70"/>
      <c r="U1" s="70"/>
      <c r="V1" s="70"/>
      <c r="W1" s="70"/>
      <c r="X1" s="70"/>
    </row>
    <row r="2" spans="2:30" s="18" customFormat="1" ht="57" customHeight="1" x14ac:dyDescent="0.25">
      <c r="B2" s="16" t="s">
        <v>12</v>
      </c>
      <c r="C2" s="16" t="s">
        <v>13</v>
      </c>
      <c r="D2" s="17" t="s">
        <v>14</v>
      </c>
      <c r="E2" s="18">
        <v>5</v>
      </c>
      <c r="F2" s="16" t="s">
        <v>21</v>
      </c>
      <c r="G2" s="16" t="s">
        <v>15</v>
      </c>
      <c r="H2" s="19">
        <f>AVERAGE(F3:F12)</f>
        <v>3.2119280000000003</v>
      </c>
      <c r="J2" s="16" t="s">
        <v>12</v>
      </c>
      <c r="K2" s="16" t="s">
        <v>13</v>
      </c>
      <c r="L2" s="17" t="s">
        <v>14</v>
      </c>
      <c r="M2" s="18">
        <v>5</v>
      </c>
      <c r="N2" s="16" t="s">
        <v>22</v>
      </c>
      <c r="O2" s="16" t="s">
        <v>15</v>
      </c>
      <c r="P2" s="19">
        <f>AVERAGE(N3:N12)</f>
        <v>1.9633019999999999</v>
      </c>
      <c r="R2" s="16" t="s">
        <v>12</v>
      </c>
      <c r="S2" s="16" t="s">
        <v>13</v>
      </c>
      <c r="T2" s="17" t="s">
        <v>14</v>
      </c>
      <c r="U2" s="18">
        <v>5</v>
      </c>
      <c r="V2" s="16" t="s">
        <v>22</v>
      </c>
      <c r="W2" s="16" t="s">
        <v>15</v>
      </c>
      <c r="X2" s="19">
        <f>AVERAGE(V3:V12)</f>
        <v>1.8966810000000003</v>
      </c>
    </row>
    <row r="3" spans="2:30" x14ac:dyDescent="0.25">
      <c r="B3" s="37">
        <v>0.01</v>
      </c>
      <c r="C3" s="37">
        <v>158.44200000000001</v>
      </c>
      <c r="D3" s="20" t="s">
        <v>16</v>
      </c>
      <c r="E3" s="18">
        <v>0.25</v>
      </c>
      <c r="F3" s="21">
        <f>(C3)/(8*($E$2^2)*$E$3)</f>
        <v>3.1688400000000003</v>
      </c>
      <c r="G3" s="20" t="s">
        <v>17</v>
      </c>
      <c r="H3" s="22">
        <f>_xlfn.STDEV.P(F3:F12)</f>
        <v>0.21410634146610408</v>
      </c>
      <c r="J3" s="37">
        <v>0.01</v>
      </c>
      <c r="K3" s="39">
        <v>103.932</v>
      </c>
      <c r="L3" s="20" t="s">
        <v>16</v>
      </c>
      <c r="M3" s="18">
        <v>0.25</v>
      </c>
      <c r="N3" s="21">
        <f>(K3)/(8*($M$2^2)*$M$3)</f>
        <v>2.07864</v>
      </c>
      <c r="O3" s="20" t="s">
        <v>17</v>
      </c>
      <c r="P3" s="22">
        <f>_xlfn.STDEV.P(N3:N12)</f>
        <v>0.28768517868670346</v>
      </c>
      <c r="R3" s="37">
        <v>0.01</v>
      </c>
      <c r="S3" s="39">
        <v>72.609300000000005</v>
      </c>
      <c r="T3" s="20" t="s">
        <v>16</v>
      </c>
      <c r="U3" s="18">
        <v>0.25</v>
      </c>
      <c r="V3" s="21">
        <f>(S3)/(8*($M$2^2)*$M$3)</f>
        <v>1.4521860000000002</v>
      </c>
      <c r="W3" s="20" t="s">
        <v>17</v>
      </c>
      <c r="X3" s="22">
        <f>_xlfn.STDEV.P(V3:V12)</f>
        <v>0.27459855880794254</v>
      </c>
      <c r="Z3" s="1"/>
    </row>
    <row r="4" spans="2:30" x14ac:dyDescent="0.25">
      <c r="B4" s="37">
        <v>0.01</v>
      </c>
      <c r="C4" s="37">
        <v>174.53899999999999</v>
      </c>
      <c r="F4" s="21">
        <f t="shared" ref="F4:F12" si="0">(C4)/(8*($E$2^2)*$E$3)</f>
        <v>3.4907799999999995</v>
      </c>
      <c r="G4" s="20" t="s">
        <v>19</v>
      </c>
      <c r="H4" s="24">
        <f>H3/SQRT(COUNT(F3:F12))</f>
        <v>6.7706370051864362E-2</v>
      </c>
      <c r="J4" s="37">
        <v>0.01</v>
      </c>
      <c r="K4" s="39">
        <v>95.418000000000006</v>
      </c>
      <c r="N4" s="21">
        <f t="shared" ref="N4:N12" si="1">(K4)/(8*($M$2^2)*$M$3)</f>
        <v>1.9083600000000001</v>
      </c>
      <c r="O4" s="20" t="s">
        <v>19</v>
      </c>
      <c r="P4" s="24">
        <f>P3/SQRT(COUNT(N3:N12))</f>
        <v>9.0974041372251069E-2</v>
      </c>
      <c r="R4" s="37">
        <v>0.01</v>
      </c>
      <c r="S4" s="39">
        <v>81.185000000000002</v>
      </c>
      <c r="V4" s="21">
        <f t="shared" ref="V4:V12" si="2">(S4)/(8*($M$2^2)*$M$3)</f>
        <v>1.6237000000000001</v>
      </c>
      <c r="W4" s="20" t="s">
        <v>19</v>
      </c>
      <c r="X4" s="24">
        <f>X3/SQRT(COUNT(V3:V12))</f>
        <v>8.6835688803278965E-2</v>
      </c>
      <c r="Z4" s="4"/>
      <c r="AA4" s="25"/>
      <c r="AB4" s="26"/>
      <c r="AC4" s="27"/>
      <c r="AD4" s="25"/>
    </row>
    <row r="5" spans="2:30" x14ac:dyDescent="0.25">
      <c r="B5" s="37">
        <v>0.01</v>
      </c>
      <c r="C5" s="37">
        <v>181.946</v>
      </c>
      <c r="F5" s="21">
        <f t="shared" si="0"/>
        <v>3.6389200000000002</v>
      </c>
      <c r="J5" s="37">
        <v>0.01</v>
      </c>
      <c r="K5" s="39">
        <v>92.350999999999999</v>
      </c>
      <c r="N5" s="21">
        <f t="shared" si="1"/>
        <v>1.8470199999999999</v>
      </c>
      <c r="R5" s="37">
        <v>0.01</v>
      </c>
      <c r="S5" s="39">
        <v>92.129800000000003</v>
      </c>
      <c r="V5" s="21">
        <f t="shared" si="2"/>
        <v>1.8425960000000001</v>
      </c>
      <c r="Z5" s="4"/>
      <c r="AA5" s="25"/>
      <c r="AB5" s="26"/>
      <c r="AC5" s="27"/>
      <c r="AD5" s="25"/>
    </row>
    <row r="6" spans="2:30" x14ac:dyDescent="0.25">
      <c r="B6" s="37">
        <v>0.01</v>
      </c>
      <c r="C6" s="37">
        <v>153.125</v>
      </c>
      <c r="D6" s="20"/>
      <c r="F6" s="21">
        <f t="shared" si="0"/>
        <v>3.0625</v>
      </c>
      <c r="J6" s="37">
        <v>0.01</v>
      </c>
      <c r="K6" s="39">
        <v>79.948999999999998</v>
      </c>
      <c r="L6" s="20"/>
      <c r="N6" s="21">
        <f t="shared" si="1"/>
        <v>1.5989800000000001</v>
      </c>
      <c r="R6" s="37">
        <v>0.01</v>
      </c>
      <c r="S6" s="39">
        <v>90.421300000000002</v>
      </c>
      <c r="T6" s="20"/>
      <c r="V6" s="21">
        <f t="shared" si="2"/>
        <v>1.8084260000000001</v>
      </c>
      <c r="Z6" s="4"/>
      <c r="AA6" s="23" t="s">
        <v>18</v>
      </c>
      <c r="AB6" s="1"/>
      <c r="AC6" s="20" t="s">
        <v>17</v>
      </c>
      <c r="AD6" s="20" t="s">
        <v>19</v>
      </c>
    </row>
    <row r="7" spans="2:30" x14ac:dyDescent="0.25">
      <c r="B7" s="37">
        <v>0.01</v>
      </c>
      <c r="C7" s="37">
        <v>144.57900000000001</v>
      </c>
      <c r="D7" s="20"/>
      <c r="F7" s="21">
        <f t="shared" si="0"/>
        <v>2.8915800000000003</v>
      </c>
      <c r="J7" s="37">
        <v>0.01</v>
      </c>
      <c r="K7" s="39">
        <v>66.037999999999997</v>
      </c>
      <c r="L7" s="20"/>
      <c r="N7" s="21">
        <f t="shared" si="1"/>
        <v>1.3207599999999999</v>
      </c>
      <c r="R7" s="37">
        <v>0.01</v>
      </c>
      <c r="S7" s="39">
        <v>83.951400000000007</v>
      </c>
      <c r="T7" s="20"/>
      <c r="V7" s="21">
        <f t="shared" si="2"/>
        <v>1.6790280000000002</v>
      </c>
      <c r="Z7" s="4" t="str">
        <f>B1</f>
        <v>Pre-Treatment - Wolfcamp-Y#1</v>
      </c>
      <c r="AA7" s="25">
        <f>H2</f>
        <v>3.2119280000000003</v>
      </c>
      <c r="AB7" s="26" t="s">
        <v>20</v>
      </c>
      <c r="AC7" s="27">
        <f>H3</f>
        <v>0.21410634146610408</v>
      </c>
      <c r="AD7" s="25">
        <f>H4</f>
        <v>6.7706370051864362E-2</v>
      </c>
    </row>
    <row r="8" spans="2:30" x14ac:dyDescent="0.25">
      <c r="B8" s="37">
        <v>0.02</v>
      </c>
      <c r="C8" s="37">
        <v>161.13499999999999</v>
      </c>
      <c r="F8" s="21">
        <f t="shared" si="0"/>
        <v>3.2226999999999997</v>
      </c>
      <c r="G8" s="1"/>
      <c r="J8" s="37">
        <v>0.02</v>
      </c>
      <c r="K8" s="39">
        <v>105.29600000000001</v>
      </c>
      <c r="N8" s="21">
        <f t="shared" si="1"/>
        <v>2.1059200000000002</v>
      </c>
      <c r="O8" s="1"/>
      <c r="R8" s="37">
        <v>0.02</v>
      </c>
      <c r="S8" s="39">
        <v>101.7016</v>
      </c>
      <c r="V8" s="21">
        <f t="shared" si="2"/>
        <v>2.0340319999999998</v>
      </c>
      <c r="W8" s="1"/>
      <c r="Z8" s="4" t="str">
        <f>J1</f>
        <v>Post-Treatment - Wolfcamp-Y#1</v>
      </c>
      <c r="AA8" s="25">
        <f>P2</f>
        <v>1.9633019999999999</v>
      </c>
      <c r="AB8" s="26" t="s">
        <v>20</v>
      </c>
      <c r="AC8" s="27">
        <f>P3</f>
        <v>0.28768517868670346</v>
      </c>
      <c r="AD8" s="25">
        <f>P4</f>
        <v>9.0974041372251069E-2</v>
      </c>
    </row>
    <row r="9" spans="2:30" x14ac:dyDescent="0.25">
      <c r="B9" s="37">
        <v>0.02</v>
      </c>
      <c r="C9" s="37">
        <v>167.43100000000001</v>
      </c>
      <c r="F9" s="21">
        <f t="shared" si="0"/>
        <v>3.3486200000000004</v>
      </c>
      <c r="J9" s="37">
        <v>0.02</v>
      </c>
      <c r="K9" s="39">
        <v>113.94199999999999</v>
      </c>
      <c r="N9" s="21">
        <f t="shared" si="1"/>
        <v>2.2788399999999998</v>
      </c>
      <c r="R9" s="37">
        <v>0.02</v>
      </c>
      <c r="S9" s="39">
        <v>120.24509999999999</v>
      </c>
      <c r="V9" s="21">
        <f t="shared" si="2"/>
        <v>2.4049019999999999</v>
      </c>
      <c r="Z9" s="20" t="str">
        <f>R1</f>
        <v>Post-Treatment - Wolfcamp-Y#2</v>
      </c>
      <c r="AA9" s="48">
        <f>X2</f>
        <v>1.8966810000000003</v>
      </c>
      <c r="AB9" s="26" t="s">
        <v>20</v>
      </c>
      <c r="AC9" s="27">
        <f>X3</f>
        <v>0.27459855880794254</v>
      </c>
      <c r="AD9" s="25">
        <f>X4</f>
        <v>8.6835688803278965E-2</v>
      </c>
    </row>
    <row r="10" spans="2:30" x14ac:dyDescent="0.25">
      <c r="B10" s="37">
        <v>0.02</v>
      </c>
      <c r="C10" s="37">
        <v>159.45400000000001</v>
      </c>
      <c r="F10" s="21">
        <f t="shared" si="0"/>
        <v>3.1890800000000001</v>
      </c>
      <c r="J10" s="37">
        <v>0.02</v>
      </c>
      <c r="K10" s="39">
        <v>108.46899999999999</v>
      </c>
      <c r="N10" s="21">
        <f t="shared" si="1"/>
        <v>2.1693799999999999</v>
      </c>
      <c r="R10" s="37">
        <v>0.02</v>
      </c>
      <c r="S10" s="39">
        <v>112.22239999999999</v>
      </c>
      <c r="V10" s="21">
        <f t="shared" si="2"/>
        <v>2.2444479999999998</v>
      </c>
    </row>
    <row r="11" spans="2:30" x14ac:dyDescent="0.25">
      <c r="B11" s="37">
        <v>0.02</v>
      </c>
      <c r="C11" s="37">
        <v>154.14400000000001</v>
      </c>
      <c r="F11" s="21">
        <f t="shared" si="0"/>
        <v>3.0828800000000003</v>
      </c>
      <c r="J11" s="37">
        <v>0.02</v>
      </c>
      <c r="K11" s="39">
        <v>111.736</v>
      </c>
      <c r="N11" s="21">
        <f t="shared" si="1"/>
        <v>2.2347200000000003</v>
      </c>
      <c r="R11" s="37">
        <v>0.02</v>
      </c>
      <c r="S11" s="39">
        <v>102.2084</v>
      </c>
      <c r="V11" s="21">
        <f t="shared" si="2"/>
        <v>2.044168</v>
      </c>
    </row>
    <row r="12" spans="2:30" x14ac:dyDescent="0.25">
      <c r="B12" s="37">
        <v>0.02</v>
      </c>
      <c r="C12" s="37">
        <v>151.16900000000001</v>
      </c>
      <c r="F12" s="21">
        <f t="shared" si="0"/>
        <v>3.0233800000000004</v>
      </c>
      <c r="J12" s="37">
        <v>0.02</v>
      </c>
      <c r="K12" s="39">
        <v>104.52</v>
      </c>
      <c r="N12" s="21">
        <f t="shared" si="1"/>
        <v>2.0903999999999998</v>
      </c>
      <c r="R12" s="37">
        <v>0.02</v>
      </c>
      <c r="S12" s="39">
        <v>91.666200000000003</v>
      </c>
      <c r="V12" s="21">
        <f t="shared" si="2"/>
        <v>1.8333240000000002</v>
      </c>
    </row>
    <row r="13" spans="2:30" x14ac:dyDescent="0.25">
      <c r="B13"/>
      <c r="C13"/>
      <c r="F13" s="21"/>
      <c r="J13"/>
      <c r="K13"/>
      <c r="N13" s="21"/>
      <c r="R13"/>
      <c r="S13"/>
      <c r="V13" s="21"/>
    </row>
    <row r="14" spans="2:30" x14ac:dyDescent="0.25">
      <c r="B14"/>
      <c r="C14"/>
      <c r="F14" s="21"/>
      <c r="J14"/>
      <c r="K14"/>
      <c r="N14" s="21"/>
      <c r="R14"/>
      <c r="S14"/>
      <c r="V14" s="21"/>
    </row>
    <row r="15" spans="2:30" x14ac:dyDescent="0.25">
      <c r="B15"/>
      <c r="C15"/>
      <c r="F15" s="21"/>
      <c r="J15"/>
      <c r="K15"/>
      <c r="N15" s="21"/>
      <c r="R15"/>
      <c r="S15"/>
      <c r="V15" s="21"/>
    </row>
    <row r="16" spans="2:30" x14ac:dyDescent="0.25">
      <c r="B16"/>
      <c r="C16"/>
      <c r="F16" s="21"/>
      <c r="J16"/>
      <c r="K16"/>
      <c r="N16" s="21"/>
      <c r="R16"/>
      <c r="S16"/>
      <c r="V16" s="21"/>
    </row>
    <row r="17" spans="2:22" x14ac:dyDescent="0.25">
      <c r="B17"/>
      <c r="C17"/>
      <c r="F17" s="21"/>
      <c r="J17"/>
      <c r="K17"/>
      <c r="N17" s="21"/>
      <c r="R17"/>
      <c r="S17"/>
      <c r="V17" s="21"/>
    </row>
    <row r="18" spans="2:22" x14ac:dyDescent="0.25">
      <c r="B18"/>
      <c r="C18"/>
      <c r="F18" s="21"/>
      <c r="J18"/>
      <c r="K18"/>
      <c r="N18" s="21"/>
      <c r="R18"/>
      <c r="S18"/>
      <c r="V18" s="21"/>
    </row>
    <row r="19" spans="2:22" x14ac:dyDescent="0.25">
      <c r="B19"/>
      <c r="C19"/>
      <c r="F19" s="21"/>
      <c r="J19"/>
      <c r="K19"/>
      <c r="N19" s="21"/>
      <c r="R19"/>
      <c r="S19"/>
      <c r="V19" s="21"/>
    </row>
    <row r="20" spans="2:22" x14ac:dyDescent="0.25">
      <c r="B20"/>
      <c r="C20"/>
      <c r="F20" s="21"/>
      <c r="J20"/>
      <c r="K20"/>
      <c r="N20" s="21"/>
      <c r="R20"/>
      <c r="S20"/>
      <c r="V20" s="21"/>
    </row>
    <row r="21" spans="2:22" x14ac:dyDescent="0.25">
      <c r="B21"/>
      <c r="C21"/>
      <c r="F21" s="21"/>
      <c r="J21"/>
      <c r="K21"/>
      <c r="N21" s="21"/>
      <c r="R21"/>
      <c r="S21"/>
      <c r="V21" s="21"/>
    </row>
    <row r="22" spans="2:22" x14ac:dyDescent="0.25">
      <c r="B22"/>
      <c r="C22"/>
      <c r="F22" s="21"/>
      <c r="J22"/>
      <c r="K22"/>
      <c r="N22" s="21"/>
      <c r="R22"/>
      <c r="S22"/>
      <c r="V22" s="21"/>
    </row>
    <row r="23" spans="2:22" x14ac:dyDescent="0.25">
      <c r="B23"/>
      <c r="C23"/>
      <c r="F23" s="21"/>
      <c r="J23"/>
      <c r="K23"/>
      <c r="N23" s="21"/>
      <c r="R23"/>
      <c r="S23"/>
      <c r="V23" s="21"/>
    </row>
    <row r="24" spans="2:22" x14ac:dyDescent="0.25">
      <c r="B24"/>
      <c r="C24"/>
      <c r="F24" s="21"/>
      <c r="J24"/>
      <c r="K24"/>
      <c r="N24" s="21"/>
      <c r="R24"/>
      <c r="S24"/>
      <c r="V24" s="21"/>
    </row>
    <row r="25" spans="2:22" x14ac:dyDescent="0.25">
      <c r="B25"/>
      <c r="C25"/>
      <c r="F25" s="21"/>
      <c r="J25"/>
      <c r="K25"/>
      <c r="N25" s="21"/>
      <c r="R25"/>
      <c r="S25"/>
      <c r="V25" s="21"/>
    </row>
    <row r="26" spans="2:22" x14ac:dyDescent="0.25">
      <c r="B26"/>
      <c r="C26"/>
      <c r="F26" s="21"/>
      <c r="J26"/>
      <c r="K26"/>
      <c r="N26" s="21"/>
      <c r="R26"/>
      <c r="S26"/>
      <c r="V26" s="21"/>
    </row>
    <row r="27" spans="2:22" x14ac:dyDescent="0.25">
      <c r="B27"/>
      <c r="C27"/>
      <c r="F27" s="21"/>
      <c r="J27"/>
      <c r="K27"/>
      <c r="N27" s="21"/>
      <c r="R27"/>
      <c r="S27"/>
      <c r="V27" s="21"/>
    </row>
    <row r="28" spans="2:22" x14ac:dyDescent="0.25">
      <c r="B28"/>
      <c r="C28"/>
      <c r="F28" s="21"/>
      <c r="J28"/>
      <c r="K28"/>
      <c r="N28" s="21"/>
      <c r="R28"/>
      <c r="S28"/>
      <c r="V28" s="21"/>
    </row>
    <row r="29" spans="2:22" x14ac:dyDescent="0.25">
      <c r="B29"/>
      <c r="C29"/>
      <c r="F29" s="21"/>
      <c r="J29"/>
      <c r="K29"/>
      <c r="N29" s="21"/>
      <c r="R29"/>
      <c r="S29"/>
      <c r="V29" s="21"/>
    </row>
    <row r="30" spans="2:22" x14ac:dyDescent="0.25">
      <c r="B30"/>
      <c r="C30"/>
      <c r="F30" s="21"/>
      <c r="J30"/>
      <c r="K30"/>
      <c r="N30" s="21"/>
      <c r="R30"/>
      <c r="S30"/>
      <c r="V30" s="21"/>
    </row>
    <row r="31" spans="2:22" x14ac:dyDescent="0.25">
      <c r="B31"/>
      <c r="C31"/>
      <c r="F31" s="21"/>
      <c r="J31"/>
      <c r="K31"/>
      <c r="N31" s="21"/>
      <c r="R31"/>
      <c r="S31"/>
      <c r="V31" s="21"/>
    </row>
    <row r="32" spans="2:22" x14ac:dyDescent="0.25">
      <c r="B32"/>
      <c r="C32"/>
      <c r="F32" s="21"/>
      <c r="J32"/>
      <c r="K32"/>
      <c r="N32" s="21"/>
      <c r="R32"/>
      <c r="S32"/>
      <c r="V32" s="21"/>
    </row>
    <row r="33" spans="2:22" x14ac:dyDescent="0.25">
      <c r="B33"/>
      <c r="C33"/>
      <c r="F33" s="21"/>
      <c r="J33"/>
      <c r="K33"/>
      <c r="N33" s="21"/>
      <c r="R33"/>
      <c r="S33"/>
      <c r="V33" s="21"/>
    </row>
    <row r="34" spans="2:22" x14ac:dyDescent="0.25">
      <c r="B34"/>
      <c r="C34"/>
      <c r="F34" s="21"/>
      <c r="J34"/>
      <c r="K34"/>
      <c r="N34" s="21"/>
      <c r="R34"/>
      <c r="S34"/>
      <c r="V34" s="21"/>
    </row>
    <row r="35" spans="2:22" x14ac:dyDescent="0.25">
      <c r="F35" s="21"/>
      <c r="J35"/>
      <c r="K35"/>
      <c r="N35" s="21"/>
      <c r="R35"/>
      <c r="S35"/>
      <c r="V35" s="21"/>
    </row>
    <row r="36" spans="2:22" x14ac:dyDescent="0.25">
      <c r="F36" s="21"/>
      <c r="J36"/>
      <c r="K36"/>
      <c r="N36" s="21"/>
      <c r="R36"/>
      <c r="S36"/>
      <c r="V36" s="21"/>
    </row>
    <row r="37" spans="2:22" x14ac:dyDescent="0.25">
      <c r="F37" s="21"/>
      <c r="J37"/>
      <c r="K37"/>
      <c r="N37" s="21"/>
      <c r="R37"/>
      <c r="S37"/>
      <c r="V37" s="21"/>
    </row>
    <row r="38" spans="2:22" x14ac:dyDescent="0.25">
      <c r="F38" s="21"/>
      <c r="N38" s="21"/>
      <c r="V38" s="21"/>
    </row>
    <row r="39" spans="2:22" x14ac:dyDescent="0.25">
      <c r="F39" s="21"/>
      <c r="N39" s="21"/>
      <c r="V39" s="21"/>
    </row>
    <row r="40" spans="2:22" x14ac:dyDescent="0.25">
      <c r="F40" s="21"/>
      <c r="N40" s="21"/>
      <c r="V40" s="21"/>
    </row>
    <row r="41" spans="2:22" x14ac:dyDescent="0.25">
      <c r="F41" s="21"/>
      <c r="N41" s="21"/>
      <c r="V41" s="21"/>
    </row>
    <row r="42" spans="2:22" x14ac:dyDescent="0.25">
      <c r="F42" s="21"/>
      <c r="N42" s="21"/>
      <c r="V42" s="21"/>
    </row>
    <row r="43" spans="2:22" x14ac:dyDescent="0.25">
      <c r="F43" s="21"/>
      <c r="N43" s="21"/>
      <c r="V43" s="21"/>
    </row>
    <row r="44" spans="2:22" x14ac:dyDescent="0.25">
      <c r="F44" s="21"/>
      <c r="N44" s="21"/>
      <c r="V44" s="21"/>
    </row>
    <row r="45" spans="2:22" x14ac:dyDescent="0.25">
      <c r="F45" s="21"/>
      <c r="N45" s="21"/>
      <c r="V45" s="21"/>
    </row>
    <row r="46" spans="2:22" x14ac:dyDescent="0.25">
      <c r="F46" s="21"/>
      <c r="N46" s="21"/>
      <c r="V46" s="21"/>
    </row>
    <row r="47" spans="2:22" x14ac:dyDescent="0.25">
      <c r="F47" s="21"/>
      <c r="N47" s="21"/>
      <c r="V47" s="21"/>
    </row>
    <row r="48" spans="2:22" x14ac:dyDescent="0.25">
      <c r="F48" s="21"/>
      <c r="N48" s="21"/>
      <c r="V48" s="21"/>
    </row>
    <row r="49" spans="6:22" x14ac:dyDescent="0.25">
      <c r="F49" s="21"/>
      <c r="N49" s="21"/>
      <c r="V49" s="21"/>
    </row>
    <row r="50" spans="6:22" x14ac:dyDescent="0.25">
      <c r="F50" s="21"/>
      <c r="N50" s="21"/>
      <c r="V50" s="21"/>
    </row>
    <row r="51" spans="6:22" x14ac:dyDescent="0.25">
      <c r="F51" s="21"/>
      <c r="N51" s="21"/>
      <c r="V51" s="21"/>
    </row>
    <row r="52" spans="6:22" x14ac:dyDescent="0.25">
      <c r="F52" s="21"/>
      <c r="N52" s="21"/>
      <c r="V52" s="21"/>
    </row>
    <row r="53" spans="6:22" x14ac:dyDescent="0.25">
      <c r="F53" s="21"/>
      <c r="N53" s="21"/>
      <c r="V53" s="21"/>
    </row>
    <row r="54" spans="6:22" x14ac:dyDescent="0.25">
      <c r="F54" s="21"/>
      <c r="N54" s="21"/>
      <c r="V54" s="21"/>
    </row>
    <row r="55" spans="6:22" x14ac:dyDescent="0.25">
      <c r="F55" s="21"/>
      <c r="N55" s="21"/>
      <c r="V55" s="21"/>
    </row>
    <row r="56" spans="6:22" x14ac:dyDescent="0.25">
      <c r="F56" s="21"/>
      <c r="N56" s="21"/>
      <c r="V56" s="21"/>
    </row>
    <row r="57" spans="6:22" x14ac:dyDescent="0.25">
      <c r="F57" s="21"/>
      <c r="N57" s="21"/>
      <c r="V57" s="21"/>
    </row>
    <row r="58" spans="6:22" x14ac:dyDescent="0.25">
      <c r="F58" s="21"/>
      <c r="N58" s="21"/>
      <c r="V58" s="21"/>
    </row>
    <row r="59" spans="6:22" x14ac:dyDescent="0.25">
      <c r="F59" s="21"/>
      <c r="N59" s="21"/>
      <c r="V59" s="21"/>
    </row>
    <row r="60" spans="6:22" x14ac:dyDescent="0.25">
      <c r="F60" s="21"/>
      <c r="N60" s="21"/>
      <c r="V60" s="21"/>
    </row>
    <row r="61" spans="6:22" x14ac:dyDescent="0.25">
      <c r="F61" s="21"/>
      <c r="N61" s="21"/>
      <c r="V61" s="21"/>
    </row>
    <row r="62" spans="6:22" x14ac:dyDescent="0.25">
      <c r="F62" s="21"/>
      <c r="N62" s="21"/>
      <c r="V62" s="21"/>
    </row>
    <row r="63" spans="6:22" x14ac:dyDescent="0.25">
      <c r="F63" s="21"/>
      <c r="N63" s="21"/>
      <c r="V63" s="21"/>
    </row>
    <row r="64" spans="6:22" x14ac:dyDescent="0.25">
      <c r="F64" s="21"/>
      <c r="N64" s="21"/>
      <c r="V64" s="21"/>
    </row>
    <row r="65" spans="6:22" x14ac:dyDescent="0.25">
      <c r="F65" s="21"/>
      <c r="N65" s="21"/>
      <c r="V65" s="21"/>
    </row>
    <row r="66" spans="6:22" x14ac:dyDescent="0.25">
      <c r="F66" s="21"/>
      <c r="N66" s="21"/>
      <c r="V66" s="21"/>
    </row>
    <row r="67" spans="6:22" x14ac:dyDescent="0.25">
      <c r="F67" s="21"/>
      <c r="N67" s="21"/>
      <c r="V67" s="21"/>
    </row>
    <row r="68" spans="6:22" x14ac:dyDescent="0.25">
      <c r="F68" s="21"/>
      <c r="N68" s="21"/>
      <c r="V68" s="21"/>
    </row>
    <row r="69" spans="6:22" x14ac:dyDescent="0.25">
      <c r="F69" s="21"/>
      <c r="N69" s="21"/>
      <c r="V69" s="21"/>
    </row>
    <row r="70" spans="6:22" x14ac:dyDescent="0.25">
      <c r="F70" s="21"/>
      <c r="N70" s="21"/>
      <c r="V70" s="21"/>
    </row>
    <row r="71" spans="6:22" x14ac:dyDescent="0.25">
      <c r="F71" s="21"/>
      <c r="N71" s="21"/>
      <c r="V71" s="21"/>
    </row>
    <row r="72" spans="6:22" x14ac:dyDescent="0.25">
      <c r="F72" s="21"/>
      <c r="N72" s="21"/>
      <c r="V72" s="21"/>
    </row>
    <row r="73" spans="6:22" x14ac:dyDescent="0.25">
      <c r="F73" s="21"/>
      <c r="N73" s="21"/>
      <c r="V73" s="21"/>
    </row>
    <row r="74" spans="6:22" x14ac:dyDescent="0.25">
      <c r="F74" s="21"/>
      <c r="N74" s="21"/>
      <c r="V74" s="21"/>
    </row>
    <row r="75" spans="6:22" x14ac:dyDescent="0.25">
      <c r="F75" s="21"/>
      <c r="N75" s="21"/>
      <c r="V75" s="21"/>
    </row>
    <row r="76" spans="6:22" x14ac:dyDescent="0.25">
      <c r="F76" s="21"/>
      <c r="N76" s="21"/>
      <c r="V76" s="21"/>
    </row>
    <row r="77" spans="6:22" x14ac:dyDescent="0.25">
      <c r="F77" s="21"/>
      <c r="N77" s="21"/>
      <c r="V77" s="21"/>
    </row>
    <row r="78" spans="6:22" x14ac:dyDescent="0.25">
      <c r="F78" s="21"/>
      <c r="N78" s="21"/>
      <c r="V78" s="21"/>
    </row>
    <row r="79" spans="6:22" x14ac:dyDescent="0.25">
      <c r="F79" s="21"/>
      <c r="N79" s="21"/>
      <c r="V79" s="21"/>
    </row>
    <row r="80" spans="6:22" x14ac:dyDescent="0.25">
      <c r="F80" s="21"/>
      <c r="N80" s="21"/>
      <c r="V80" s="21"/>
    </row>
    <row r="81" spans="6:22" x14ac:dyDescent="0.25">
      <c r="F81" s="21"/>
      <c r="N81" s="21"/>
      <c r="V81" s="21"/>
    </row>
    <row r="82" spans="6:22" x14ac:dyDescent="0.25">
      <c r="F82" s="21"/>
      <c r="N82" s="21"/>
      <c r="V82" s="21"/>
    </row>
    <row r="83" spans="6:22" x14ac:dyDescent="0.25">
      <c r="F83" s="21"/>
      <c r="N83" s="21"/>
      <c r="V83" s="21"/>
    </row>
    <row r="84" spans="6:22" x14ac:dyDescent="0.25">
      <c r="F84" s="21"/>
      <c r="N84" s="21"/>
      <c r="V84" s="21"/>
    </row>
    <row r="85" spans="6:22" x14ac:dyDescent="0.25">
      <c r="F85" s="21"/>
      <c r="N85" s="21"/>
      <c r="V85" s="21"/>
    </row>
    <row r="86" spans="6:22" x14ac:dyDescent="0.25">
      <c r="F86" s="21"/>
      <c r="N86" s="21"/>
      <c r="V86" s="21"/>
    </row>
    <row r="87" spans="6:22" x14ac:dyDescent="0.25">
      <c r="F87" s="21"/>
      <c r="N87" s="21"/>
      <c r="V87" s="21"/>
    </row>
    <row r="88" spans="6:22" x14ac:dyDescent="0.25">
      <c r="F88" s="21"/>
      <c r="N88" s="21"/>
      <c r="V88" s="21"/>
    </row>
    <row r="89" spans="6:22" x14ac:dyDescent="0.25">
      <c r="F89" s="21"/>
      <c r="N89" s="21"/>
      <c r="V89" s="21"/>
    </row>
    <row r="90" spans="6:22" x14ac:dyDescent="0.25">
      <c r="F90" s="21"/>
      <c r="N90" s="21"/>
      <c r="V90" s="21"/>
    </row>
    <row r="91" spans="6:22" x14ac:dyDescent="0.25">
      <c r="F91" s="21"/>
      <c r="N91" s="21"/>
      <c r="V91" s="21"/>
    </row>
    <row r="92" spans="6:22" x14ac:dyDescent="0.25">
      <c r="F92" s="21"/>
      <c r="N92" s="21"/>
      <c r="V92" s="21"/>
    </row>
    <row r="93" spans="6:22" x14ac:dyDescent="0.25">
      <c r="F93" s="21"/>
      <c r="N93" s="21"/>
      <c r="V93" s="21"/>
    </row>
    <row r="94" spans="6:22" x14ac:dyDescent="0.25">
      <c r="F94" s="21"/>
      <c r="N94" s="21"/>
      <c r="V94" s="21"/>
    </row>
    <row r="95" spans="6:22" x14ac:dyDescent="0.25">
      <c r="F95" s="21"/>
      <c r="N95" s="21"/>
      <c r="V95" s="21"/>
    </row>
    <row r="96" spans="6:22" x14ac:dyDescent="0.25">
      <c r="F96" s="21"/>
      <c r="N96" s="21"/>
      <c r="V96" s="21"/>
    </row>
    <row r="97" spans="6:22" x14ac:dyDescent="0.25">
      <c r="F97" s="21"/>
      <c r="N97" s="21"/>
      <c r="V97" s="21"/>
    </row>
    <row r="98" spans="6:22" x14ac:dyDescent="0.25">
      <c r="F98" s="21"/>
      <c r="N98" s="21"/>
      <c r="V98" s="21"/>
    </row>
    <row r="99" spans="6:22" x14ac:dyDescent="0.25">
      <c r="F99" s="21"/>
      <c r="N99" s="21"/>
      <c r="V99" s="21"/>
    </row>
    <row r="100" spans="6:22" x14ac:dyDescent="0.25">
      <c r="F100" s="21"/>
      <c r="N100" s="21"/>
      <c r="V100" s="21"/>
    </row>
    <row r="101" spans="6:22" x14ac:dyDescent="0.25">
      <c r="F101" s="21"/>
      <c r="N101" s="21"/>
      <c r="V101" s="21"/>
    </row>
    <row r="102" spans="6:22" x14ac:dyDescent="0.25">
      <c r="F102" s="21"/>
      <c r="N102" s="21"/>
      <c r="V102" s="21"/>
    </row>
    <row r="103" spans="6:22" x14ac:dyDescent="0.25">
      <c r="F103" s="21"/>
      <c r="N103" s="21"/>
      <c r="V103" s="21"/>
    </row>
    <row r="104" spans="6:22" x14ac:dyDescent="0.25">
      <c r="F104" s="21"/>
      <c r="N104" s="21"/>
      <c r="V104" s="21"/>
    </row>
    <row r="105" spans="6:22" x14ac:dyDescent="0.25">
      <c r="F105" s="21"/>
      <c r="N105" s="21"/>
      <c r="V105" s="21"/>
    </row>
    <row r="106" spans="6:22" x14ac:dyDescent="0.25">
      <c r="F106" s="21"/>
      <c r="N106" s="21"/>
      <c r="V106" s="21"/>
    </row>
    <row r="107" spans="6:22" x14ac:dyDescent="0.25">
      <c r="F107" s="21"/>
      <c r="N107" s="21"/>
      <c r="V107" s="21"/>
    </row>
    <row r="108" spans="6:22" x14ac:dyDescent="0.25">
      <c r="F108" s="21"/>
      <c r="N108" s="21"/>
      <c r="V108" s="21"/>
    </row>
    <row r="109" spans="6:22" x14ac:dyDescent="0.25">
      <c r="F109" s="21"/>
      <c r="N109" s="21"/>
      <c r="V109" s="21"/>
    </row>
    <row r="110" spans="6:22" x14ac:dyDescent="0.25">
      <c r="F110" s="21"/>
      <c r="N110" s="21"/>
      <c r="V110" s="21"/>
    </row>
    <row r="111" spans="6:22" x14ac:dyDescent="0.25">
      <c r="F111" s="21"/>
      <c r="N111" s="21"/>
      <c r="V111" s="21"/>
    </row>
    <row r="112" spans="6:22" x14ac:dyDescent="0.25">
      <c r="F112" s="21"/>
      <c r="N112" s="21"/>
      <c r="V112" s="21"/>
    </row>
    <row r="113" spans="6:22" x14ac:dyDescent="0.25">
      <c r="F113" s="21"/>
      <c r="N113" s="21"/>
      <c r="V113" s="21"/>
    </row>
    <row r="114" spans="6:22" x14ac:dyDescent="0.25">
      <c r="F114" s="21"/>
      <c r="N114" s="21"/>
      <c r="V114" s="21"/>
    </row>
    <row r="115" spans="6:22" x14ac:dyDescent="0.25">
      <c r="F115" s="21"/>
      <c r="N115" s="21"/>
      <c r="V115" s="21"/>
    </row>
    <row r="116" spans="6:22" x14ac:dyDescent="0.25">
      <c r="F116" s="21"/>
      <c r="N116" s="21"/>
      <c r="V116" s="21"/>
    </row>
    <row r="117" spans="6:22" x14ac:dyDescent="0.25">
      <c r="F117" s="21"/>
      <c r="N117" s="21"/>
      <c r="V117" s="21"/>
    </row>
    <row r="118" spans="6:22" x14ac:dyDescent="0.25">
      <c r="F118" s="21"/>
      <c r="N118" s="21"/>
      <c r="V118" s="21"/>
    </row>
    <row r="119" spans="6:22" x14ac:dyDescent="0.25">
      <c r="F119" s="21"/>
      <c r="N119" s="21"/>
      <c r="V119" s="21"/>
    </row>
    <row r="120" spans="6:22" x14ac:dyDescent="0.25">
      <c r="F120" s="21"/>
      <c r="N120" s="21"/>
      <c r="V120" s="21"/>
    </row>
    <row r="121" spans="6:22" x14ac:dyDescent="0.25">
      <c r="F121" s="21"/>
      <c r="N121" s="21"/>
      <c r="V121" s="21"/>
    </row>
    <row r="122" spans="6:22" x14ac:dyDescent="0.25">
      <c r="F122" s="21"/>
      <c r="N122" s="21"/>
      <c r="V122" s="21"/>
    </row>
    <row r="123" spans="6:22" x14ac:dyDescent="0.25">
      <c r="F123" s="21"/>
      <c r="N123" s="21"/>
      <c r="V123" s="21"/>
    </row>
    <row r="124" spans="6:22" x14ac:dyDescent="0.25">
      <c r="F124" s="21"/>
      <c r="N124" s="21"/>
      <c r="V124" s="21"/>
    </row>
    <row r="125" spans="6:22" x14ac:dyDescent="0.25">
      <c r="F125" s="21"/>
      <c r="N125" s="21"/>
      <c r="V125" s="21"/>
    </row>
    <row r="126" spans="6:22" x14ac:dyDescent="0.25">
      <c r="F126" s="21"/>
      <c r="N126" s="21"/>
      <c r="V126" s="21"/>
    </row>
    <row r="127" spans="6:22" x14ac:dyDescent="0.25">
      <c r="F127" s="21"/>
      <c r="N127" s="21"/>
      <c r="V127" s="21"/>
    </row>
    <row r="128" spans="6:22" x14ac:dyDescent="0.25">
      <c r="F128" s="21"/>
      <c r="N128" s="21"/>
      <c r="V128" s="21"/>
    </row>
    <row r="129" spans="6:22" x14ac:dyDescent="0.25">
      <c r="F129" s="21"/>
      <c r="N129" s="21"/>
      <c r="V129" s="21"/>
    </row>
    <row r="130" spans="6:22" x14ac:dyDescent="0.25">
      <c r="F130" s="21"/>
      <c r="N130" s="21"/>
      <c r="V130" s="21"/>
    </row>
    <row r="131" spans="6:22" x14ac:dyDescent="0.25">
      <c r="F131" s="21"/>
      <c r="N131" s="21"/>
      <c r="V131" s="21"/>
    </row>
    <row r="132" spans="6:22" x14ac:dyDescent="0.25">
      <c r="F132" s="21"/>
      <c r="N132" s="21"/>
      <c r="V132" s="21"/>
    </row>
    <row r="133" spans="6:22" x14ac:dyDescent="0.25">
      <c r="F133" s="21"/>
      <c r="N133" s="21"/>
      <c r="V133" s="21"/>
    </row>
    <row r="134" spans="6:22" x14ac:dyDescent="0.25">
      <c r="F134" s="21"/>
      <c r="N134" s="21"/>
      <c r="V134" s="21"/>
    </row>
    <row r="135" spans="6:22" x14ac:dyDescent="0.25">
      <c r="F135" s="21"/>
      <c r="N135" s="21"/>
      <c r="V135" s="21"/>
    </row>
    <row r="136" spans="6:22" x14ac:dyDescent="0.25">
      <c r="F136" s="21"/>
      <c r="N136" s="21"/>
      <c r="V136" s="21"/>
    </row>
    <row r="137" spans="6:22" x14ac:dyDescent="0.25">
      <c r="F137" s="21"/>
      <c r="N137" s="21"/>
      <c r="V137" s="21"/>
    </row>
    <row r="138" spans="6:22" x14ac:dyDescent="0.25">
      <c r="F138" s="21"/>
      <c r="N138" s="21"/>
      <c r="V138" s="21"/>
    </row>
    <row r="139" spans="6:22" x14ac:dyDescent="0.25">
      <c r="F139" s="21"/>
      <c r="N139" s="21"/>
      <c r="V139" s="21"/>
    </row>
    <row r="140" spans="6:22" x14ac:dyDescent="0.25">
      <c r="F140" s="21"/>
      <c r="N140" s="21"/>
      <c r="V140" s="21"/>
    </row>
    <row r="141" spans="6:22" x14ac:dyDescent="0.25">
      <c r="F141" s="21"/>
      <c r="N141" s="21"/>
      <c r="V141" s="21"/>
    </row>
    <row r="142" spans="6:22" x14ac:dyDescent="0.25">
      <c r="F142" s="21"/>
      <c r="N142" s="21"/>
      <c r="V142" s="21"/>
    </row>
    <row r="143" spans="6:22" x14ac:dyDescent="0.25">
      <c r="F143" s="21"/>
      <c r="N143" s="21"/>
      <c r="V143" s="21"/>
    </row>
    <row r="144" spans="6:22" x14ac:dyDescent="0.25">
      <c r="F144" s="21"/>
      <c r="N144" s="21"/>
      <c r="V144" s="21"/>
    </row>
    <row r="145" spans="6:22" x14ac:dyDescent="0.25">
      <c r="F145" s="21"/>
      <c r="N145" s="21"/>
      <c r="V145" s="21"/>
    </row>
    <row r="146" spans="6:22" x14ac:dyDescent="0.25">
      <c r="F146" s="21"/>
      <c r="N146" s="21"/>
      <c r="V146" s="21"/>
    </row>
    <row r="147" spans="6:22" x14ac:dyDescent="0.25">
      <c r="F147" s="21"/>
      <c r="N147" s="21"/>
      <c r="V147" s="21"/>
    </row>
    <row r="148" spans="6:22" x14ac:dyDescent="0.25">
      <c r="F148" s="21"/>
      <c r="N148" s="21"/>
      <c r="V148" s="21"/>
    </row>
    <row r="149" spans="6:22" x14ac:dyDescent="0.25">
      <c r="F149" s="21"/>
      <c r="N149" s="21"/>
      <c r="V149" s="21"/>
    </row>
    <row r="150" spans="6:22" x14ac:dyDescent="0.25">
      <c r="F150" s="21"/>
      <c r="N150" s="21"/>
      <c r="V150" s="21"/>
    </row>
    <row r="151" spans="6:22" x14ac:dyDescent="0.25">
      <c r="F151" s="21"/>
      <c r="N151" s="21"/>
      <c r="V151" s="21"/>
    </row>
    <row r="152" spans="6:22" x14ac:dyDescent="0.25">
      <c r="F152" s="21"/>
      <c r="N152" s="21"/>
      <c r="V152" s="21"/>
    </row>
    <row r="153" spans="6:22" x14ac:dyDescent="0.25">
      <c r="F153" s="21"/>
      <c r="N153" s="21"/>
      <c r="V153" s="21"/>
    </row>
    <row r="154" spans="6:22" x14ac:dyDescent="0.25">
      <c r="F154" s="21"/>
      <c r="N154" s="21"/>
      <c r="V154" s="21"/>
    </row>
    <row r="155" spans="6:22" x14ac:dyDescent="0.25">
      <c r="F155" s="21"/>
      <c r="N155" s="21"/>
      <c r="V155" s="21"/>
    </row>
    <row r="156" spans="6:22" x14ac:dyDescent="0.25">
      <c r="F156" s="21"/>
      <c r="N156" s="21"/>
      <c r="V156" s="21"/>
    </row>
    <row r="157" spans="6:22" x14ac:dyDescent="0.25">
      <c r="F157" s="21"/>
      <c r="N157" s="21"/>
      <c r="V157" s="21"/>
    </row>
    <row r="158" spans="6:22" x14ac:dyDescent="0.25">
      <c r="F158" s="21"/>
      <c r="N158" s="21"/>
      <c r="V158" s="21"/>
    </row>
    <row r="159" spans="6:22" x14ac:dyDescent="0.25">
      <c r="F159" s="21"/>
      <c r="N159" s="21"/>
      <c r="V159" s="21"/>
    </row>
    <row r="160" spans="6:22" x14ac:dyDescent="0.25">
      <c r="F160" s="21"/>
      <c r="N160" s="21"/>
      <c r="V160" s="21"/>
    </row>
    <row r="161" spans="6:22" x14ac:dyDescent="0.25">
      <c r="F161" s="21"/>
      <c r="N161" s="21"/>
      <c r="V161" s="21"/>
    </row>
    <row r="162" spans="6:22" x14ac:dyDescent="0.25">
      <c r="F162" s="21"/>
      <c r="N162" s="21"/>
      <c r="V162" s="21"/>
    </row>
    <row r="163" spans="6:22" x14ac:dyDescent="0.25">
      <c r="F163" s="21"/>
      <c r="N163" s="21"/>
      <c r="V163" s="21"/>
    </row>
    <row r="164" spans="6:22" x14ac:dyDescent="0.25">
      <c r="F164" s="21"/>
      <c r="N164" s="21"/>
      <c r="V164" s="21"/>
    </row>
    <row r="165" spans="6:22" x14ac:dyDescent="0.25">
      <c r="F165" s="21"/>
      <c r="N165" s="21"/>
      <c r="V165" s="21"/>
    </row>
    <row r="166" spans="6:22" x14ac:dyDescent="0.25">
      <c r="F166" s="21"/>
      <c r="N166" s="21"/>
      <c r="V166" s="21"/>
    </row>
    <row r="167" spans="6:22" x14ac:dyDescent="0.25">
      <c r="F167" s="21"/>
      <c r="N167" s="21"/>
      <c r="V167" s="21"/>
    </row>
    <row r="168" spans="6:22" x14ac:dyDescent="0.25">
      <c r="F168" s="21"/>
      <c r="N168" s="21"/>
      <c r="V168" s="21"/>
    </row>
    <row r="169" spans="6:22" x14ac:dyDescent="0.25">
      <c r="F169" s="21"/>
      <c r="N169" s="21"/>
      <c r="V169" s="21"/>
    </row>
    <row r="170" spans="6:22" x14ac:dyDescent="0.25">
      <c r="F170" s="21"/>
      <c r="N170" s="21"/>
      <c r="V170" s="21"/>
    </row>
    <row r="171" spans="6:22" x14ac:dyDescent="0.25">
      <c r="F171" s="21"/>
      <c r="N171" s="21"/>
      <c r="V171" s="21"/>
    </row>
    <row r="172" spans="6:22" x14ac:dyDescent="0.25">
      <c r="F172" s="21"/>
      <c r="N172" s="21"/>
      <c r="V172" s="21"/>
    </row>
    <row r="173" spans="6:22" x14ac:dyDescent="0.25">
      <c r="F173" s="21"/>
      <c r="N173" s="21"/>
      <c r="V173" s="21"/>
    </row>
    <row r="174" spans="6:22" x14ac:dyDescent="0.25">
      <c r="F174" s="21"/>
      <c r="N174" s="21"/>
      <c r="V174" s="21"/>
    </row>
    <row r="175" spans="6:22" x14ac:dyDescent="0.25">
      <c r="F175" s="21"/>
      <c r="N175" s="21"/>
      <c r="V175" s="21"/>
    </row>
    <row r="176" spans="6:22" x14ac:dyDescent="0.25">
      <c r="F176" s="21"/>
      <c r="N176" s="21"/>
      <c r="V176" s="21"/>
    </row>
    <row r="177" spans="6:22" x14ac:dyDescent="0.25">
      <c r="F177" s="21"/>
      <c r="N177" s="21"/>
      <c r="V177" s="21"/>
    </row>
    <row r="178" spans="6:22" x14ac:dyDescent="0.25">
      <c r="F178" s="21"/>
      <c r="N178" s="21"/>
      <c r="V178" s="21"/>
    </row>
    <row r="179" spans="6:22" x14ac:dyDescent="0.25">
      <c r="F179" s="21"/>
      <c r="N179" s="21"/>
      <c r="V179" s="21"/>
    </row>
    <row r="180" spans="6:22" x14ac:dyDescent="0.25">
      <c r="F180" s="21"/>
      <c r="N180" s="21"/>
      <c r="V180" s="21"/>
    </row>
    <row r="181" spans="6:22" x14ac:dyDescent="0.25">
      <c r="F181" s="21"/>
      <c r="N181" s="21"/>
      <c r="V181" s="21"/>
    </row>
    <row r="182" spans="6:22" x14ac:dyDescent="0.25">
      <c r="F182" s="21"/>
      <c r="N182" s="21"/>
      <c r="V182" s="21"/>
    </row>
    <row r="183" spans="6:22" x14ac:dyDescent="0.25">
      <c r="F183" s="21"/>
      <c r="N183" s="21"/>
      <c r="V183" s="21"/>
    </row>
    <row r="184" spans="6:22" x14ac:dyDescent="0.25">
      <c r="F184" s="21"/>
      <c r="N184" s="21"/>
      <c r="V184" s="21"/>
    </row>
    <row r="185" spans="6:22" x14ac:dyDescent="0.25">
      <c r="F185" s="21"/>
      <c r="N185" s="21"/>
      <c r="V185" s="21"/>
    </row>
    <row r="186" spans="6:22" x14ac:dyDescent="0.25">
      <c r="F186" s="21"/>
      <c r="N186" s="21"/>
      <c r="V186" s="21"/>
    </row>
    <row r="187" spans="6:22" x14ac:dyDescent="0.25">
      <c r="F187" s="21"/>
      <c r="N187" s="21"/>
      <c r="V187" s="21"/>
    </row>
    <row r="188" spans="6:22" x14ac:dyDescent="0.25">
      <c r="F188" s="21"/>
      <c r="N188" s="21"/>
      <c r="V188" s="21"/>
    </row>
    <row r="189" spans="6:22" x14ac:dyDescent="0.25">
      <c r="F189" s="21"/>
      <c r="N189" s="21"/>
      <c r="V189" s="21"/>
    </row>
    <row r="190" spans="6:22" x14ac:dyDescent="0.25">
      <c r="F190" s="21"/>
      <c r="N190" s="21"/>
      <c r="V190" s="21"/>
    </row>
    <row r="191" spans="6:22" x14ac:dyDescent="0.25">
      <c r="F191" s="21"/>
      <c r="N191" s="21"/>
      <c r="V191" s="21"/>
    </row>
    <row r="192" spans="6:22" x14ac:dyDescent="0.25">
      <c r="F192" s="21"/>
      <c r="N192" s="21"/>
      <c r="V192" s="21"/>
    </row>
    <row r="193" spans="6:22" x14ac:dyDescent="0.25">
      <c r="F193" s="21"/>
      <c r="N193" s="21"/>
      <c r="V193" s="21"/>
    </row>
    <row r="194" spans="6:22" x14ac:dyDescent="0.25">
      <c r="F194" s="21"/>
      <c r="N194" s="21"/>
      <c r="V194" s="21"/>
    </row>
    <row r="195" spans="6:22" x14ac:dyDescent="0.25">
      <c r="F195" s="21"/>
      <c r="N195" s="21"/>
      <c r="V195" s="21"/>
    </row>
    <row r="196" spans="6:22" x14ac:dyDescent="0.25">
      <c r="F196" s="21"/>
      <c r="N196" s="21"/>
      <c r="V196" s="21"/>
    </row>
    <row r="197" spans="6:22" x14ac:dyDescent="0.25">
      <c r="F197" s="21"/>
      <c r="N197" s="21"/>
      <c r="V197" s="21"/>
    </row>
    <row r="198" spans="6:22" x14ac:dyDescent="0.25">
      <c r="F198" s="21"/>
      <c r="N198" s="21"/>
      <c r="V198" s="21"/>
    </row>
    <row r="199" spans="6:22" x14ac:dyDescent="0.25">
      <c r="F199" s="21"/>
      <c r="N199" s="21"/>
      <c r="V199" s="21"/>
    </row>
    <row r="200" spans="6:22" x14ac:dyDescent="0.25">
      <c r="F200" s="21"/>
      <c r="N200" s="21"/>
      <c r="V200" s="21"/>
    </row>
    <row r="201" spans="6:22" x14ac:dyDescent="0.25">
      <c r="F201" s="21"/>
      <c r="N201" s="21"/>
      <c r="V201" s="21"/>
    </row>
    <row r="202" spans="6:22" x14ac:dyDescent="0.25">
      <c r="F202" s="21"/>
      <c r="N202" s="21"/>
      <c r="V202" s="21"/>
    </row>
    <row r="203" spans="6:22" x14ac:dyDescent="0.25">
      <c r="F203" s="21"/>
      <c r="N203" s="21"/>
      <c r="V203" s="21"/>
    </row>
    <row r="204" spans="6:22" x14ac:dyDescent="0.25">
      <c r="F204" s="21"/>
      <c r="N204" s="21"/>
      <c r="V204" s="21"/>
    </row>
    <row r="205" spans="6:22" x14ac:dyDescent="0.25">
      <c r="F205" s="21"/>
      <c r="N205" s="21"/>
      <c r="V205" s="21"/>
    </row>
    <row r="206" spans="6:22" x14ac:dyDescent="0.25">
      <c r="F206" s="21"/>
      <c r="N206" s="21"/>
      <c r="V206" s="21"/>
    </row>
    <row r="207" spans="6:22" x14ac:dyDescent="0.25">
      <c r="F207" s="21"/>
      <c r="N207" s="21"/>
      <c r="V207" s="21"/>
    </row>
    <row r="208" spans="6:22" x14ac:dyDescent="0.25">
      <c r="F208" s="21"/>
      <c r="N208" s="21"/>
      <c r="V208" s="21"/>
    </row>
    <row r="209" spans="6:22" x14ac:dyDescent="0.25">
      <c r="F209" s="21"/>
      <c r="N209" s="21"/>
      <c r="V209" s="21"/>
    </row>
    <row r="210" spans="6:22" x14ac:dyDescent="0.25">
      <c r="F210" s="21"/>
      <c r="N210" s="21"/>
      <c r="V210" s="21"/>
    </row>
    <row r="211" spans="6:22" x14ac:dyDescent="0.25">
      <c r="F211" s="21"/>
      <c r="N211" s="21"/>
      <c r="V211" s="21"/>
    </row>
    <row r="212" spans="6:22" x14ac:dyDescent="0.25">
      <c r="F212" s="21"/>
      <c r="N212" s="21"/>
      <c r="V212" s="21"/>
    </row>
    <row r="213" spans="6:22" x14ac:dyDescent="0.25">
      <c r="F213" s="21"/>
      <c r="N213" s="21"/>
      <c r="V213" s="21"/>
    </row>
    <row r="214" spans="6:22" x14ac:dyDescent="0.25">
      <c r="F214" s="21"/>
      <c r="N214" s="21"/>
      <c r="V214" s="21"/>
    </row>
    <row r="215" spans="6:22" x14ac:dyDescent="0.25">
      <c r="F215" s="21"/>
      <c r="N215" s="21"/>
      <c r="V215" s="21"/>
    </row>
    <row r="216" spans="6:22" x14ac:dyDescent="0.25">
      <c r="F216" s="21"/>
      <c r="N216" s="21"/>
      <c r="V216" s="21"/>
    </row>
    <row r="217" spans="6:22" x14ac:dyDescent="0.25">
      <c r="F217" s="21"/>
      <c r="N217" s="21"/>
      <c r="V217" s="21"/>
    </row>
    <row r="218" spans="6:22" x14ac:dyDescent="0.25">
      <c r="F218" s="21"/>
      <c r="N218" s="21"/>
      <c r="V218" s="21"/>
    </row>
    <row r="219" spans="6:22" x14ac:dyDescent="0.25">
      <c r="F219" s="21"/>
      <c r="N219" s="21"/>
      <c r="V219" s="21"/>
    </row>
    <row r="220" spans="6:22" x14ac:dyDescent="0.25">
      <c r="F220" s="21"/>
      <c r="N220" s="21"/>
      <c r="V220" s="21"/>
    </row>
    <row r="221" spans="6:22" x14ac:dyDescent="0.25">
      <c r="F221" s="21"/>
      <c r="N221" s="21"/>
      <c r="V221" s="21"/>
    </row>
    <row r="222" spans="6:22" x14ac:dyDescent="0.25">
      <c r="F222" s="21"/>
      <c r="N222" s="21"/>
      <c r="V222" s="21"/>
    </row>
    <row r="223" spans="6:22" x14ac:dyDescent="0.25">
      <c r="F223" s="21"/>
      <c r="N223" s="21"/>
      <c r="V223" s="21"/>
    </row>
    <row r="224" spans="6:22" x14ac:dyDescent="0.25">
      <c r="F224" s="21"/>
      <c r="N224" s="21"/>
      <c r="V224" s="21"/>
    </row>
    <row r="225" spans="6:22" x14ac:dyDescent="0.25">
      <c r="F225" s="21"/>
      <c r="N225" s="21"/>
      <c r="V225" s="21"/>
    </row>
    <row r="226" spans="6:22" x14ac:dyDescent="0.25">
      <c r="F226" s="21"/>
      <c r="N226" s="21"/>
      <c r="V226" s="21"/>
    </row>
    <row r="227" spans="6:22" x14ac:dyDescent="0.25">
      <c r="F227" s="21"/>
      <c r="N227" s="21"/>
      <c r="V227" s="21"/>
    </row>
    <row r="228" spans="6:22" x14ac:dyDescent="0.25">
      <c r="F228" s="21"/>
      <c r="N228" s="21"/>
      <c r="V228" s="21"/>
    </row>
    <row r="229" spans="6:22" x14ac:dyDescent="0.25">
      <c r="F229" s="21"/>
      <c r="N229" s="21"/>
      <c r="V229" s="21"/>
    </row>
    <row r="230" spans="6:22" x14ac:dyDescent="0.25">
      <c r="F230" s="21"/>
      <c r="N230" s="21"/>
      <c r="V230" s="21"/>
    </row>
    <row r="231" spans="6:22" x14ac:dyDescent="0.25">
      <c r="F231" s="21"/>
      <c r="N231" s="21"/>
      <c r="V231" s="21"/>
    </row>
    <row r="232" spans="6:22" x14ac:dyDescent="0.25">
      <c r="F232" s="21"/>
      <c r="N232" s="21"/>
      <c r="V232" s="21"/>
    </row>
    <row r="233" spans="6:22" x14ac:dyDescent="0.25">
      <c r="F233" s="21"/>
      <c r="N233" s="21"/>
      <c r="V233" s="21"/>
    </row>
    <row r="234" spans="6:22" x14ac:dyDescent="0.25">
      <c r="F234" s="21"/>
      <c r="N234" s="21"/>
      <c r="V234" s="21"/>
    </row>
    <row r="235" spans="6:22" x14ac:dyDescent="0.25">
      <c r="F235" s="21"/>
      <c r="N235" s="21"/>
      <c r="V235" s="21"/>
    </row>
    <row r="236" spans="6:22" x14ac:dyDescent="0.25">
      <c r="F236" s="21"/>
      <c r="N236" s="21"/>
      <c r="V236" s="21"/>
    </row>
    <row r="237" spans="6:22" x14ac:dyDescent="0.25">
      <c r="F237" s="21"/>
      <c r="N237" s="21"/>
      <c r="V237" s="21"/>
    </row>
    <row r="238" spans="6:22" x14ac:dyDescent="0.25">
      <c r="F238" s="21"/>
      <c r="N238" s="21"/>
      <c r="V238" s="21"/>
    </row>
    <row r="239" spans="6:22" x14ac:dyDescent="0.25">
      <c r="F239" s="21"/>
      <c r="N239" s="21"/>
      <c r="V239" s="21"/>
    </row>
    <row r="240" spans="6:22" x14ac:dyDescent="0.25">
      <c r="F240" s="21"/>
      <c r="N240" s="21"/>
      <c r="V240" s="21"/>
    </row>
    <row r="241" spans="6:22" x14ac:dyDescent="0.25">
      <c r="F241" s="21"/>
      <c r="N241" s="21"/>
      <c r="V241" s="21"/>
    </row>
    <row r="242" spans="6:22" x14ac:dyDescent="0.25">
      <c r="F242" s="21"/>
      <c r="N242" s="21"/>
      <c r="V242" s="21"/>
    </row>
    <row r="243" spans="6:22" x14ac:dyDescent="0.25">
      <c r="F243" s="21"/>
      <c r="N243" s="21"/>
      <c r="V243" s="21"/>
    </row>
    <row r="244" spans="6:22" x14ac:dyDescent="0.25">
      <c r="F244" s="21"/>
      <c r="N244" s="21"/>
      <c r="V244" s="21"/>
    </row>
    <row r="245" spans="6:22" x14ac:dyDescent="0.25">
      <c r="F245" s="21"/>
      <c r="N245" s="21"/>
      <c r="V245" s="21"/>
    </row>
    <row r="246" spans="6:22" x14ac:dyDescent="0.25">
      <c r="F246" s="21"/>
      <c r="N246" s="21"/>
      <c r="V246" s="21"/>
    </row>
    <row r="247" spans="6:22" x14ac:dyDescent="0.25">
      <c r="F247" s="21"/>
      <c r="N247" s="21"/>
      <c r="V247" s="21"/>
    </row>
    <row r="248" spans="6:22" x14ac:dyDescent="0.25">
      <c r="F248" s="21"/>
      <c r="N248" s="21"/>
      <c r="V248" s="21"/>
    </row>
    <row r="249" spans="6:22" x14ac:dyDescent="0.25">
      <c r="F249" s="21"/>
      <c r="N249" s="21"/>
      <c r="V249" s="21"/>
    </row>
    <row r="250" spans="6:22" x14ac:dyDescent="0.25">
      <c r="F250" s="21"/>
      <c r="N250" s="21"/>
      <c r="V250" s="21"/>
    </row>
    <row r="251" spans="6:22" x14ac:dyDescent="0.25">
      <c r="F251" s="21"/>
      <c r="N251" s="21"/>
      <c r="V251" s="21"/>
    </row>
    <row r="252" spans="6:22" x14ac:dyDescent="0.25">
      <c r="F252" s="21"/>
      <c r="N252" s="21"/>
      <c r="V252" s="21"/>
    </row>
    <row r="253" spans="6:22" x14ac:dyDescent="0.25">
      <c r="F253" s="21"/>
      <c r="N253" s="21"/>
      <c r="V253" s="21"/>
    </row>
    <row r="254" spans="6:22" x14ac:dyDescent="0.25">
      <c r="F254" s="21"/>
      <c r="N254" s="21"/>
      <c r="V254" s="21"/>
    </row>
    <row r="255" spans="6:22" x14ac:dyDescent="0.25">
      <c r="F255" s="21"/>
      <c r="N255" s="21"/>
      <c r="V255" s="21"/>
    </row>
    <row r="256" spans="6:22" x14ac:dyDescent="0.25">
      <c r="F256" s="21"/>
      <c r="N256" s="21"/>
      <c r="V256" s="21"/>
    </row>
    <row r="257" spans="6:22" x14ac:dyDescent="0.25">
      <c r="F257" s="21"/>
      <c r="N257" s="21"/>
      <c r="V257" s="21"/>
    </row>
    <row r="258" spans="6:22" x14ac:dyDescent="0.25">
      <c r="F258" s="21"/>
      <c r="N258" s="21"/>
      <c r="V258" s="21"/>
    </row>
    <row r="259" spans="6:22" x14ac:dyDescent="0.25">
      <c r="F259" s="21"/>
      <c r="N259" s="21"/>
      <c r="V259" s="21"/>
    </row>
    <row r="260" spans="6:22" x14ac:dyDescent="0.25">
      <c r="F260" s="21"/>
      <c r="N260" s="21"/>
      <c r="V260" s="21"/>
    </row>
    <row r="261" spans="6:22" x14ac:dyDescent="0.25">
      <c r="F261" s="21"/>
      <c r="N261" s="21"/>
      <c r="V261" s="21"/>
    </row>
    <row r="262" spans="6:22" x14ac:dyDescent="0.25">
      <c r="F262" s="21"/>
      <c r="N262" s="21"/>
      <c r="V262" s="21"/>
    </row>
    <row r="263" spans="6:22" x14ac:dyDescent="0.25">
      <c r="F263" s="21"/>
      <c r="N263" s="21"/>
      <c r="V263" s="21"/>
    </row>
    <row r="264" spans="6:22" x14ac:dyDescent="0.25">
      <c r="F264" s="21"/>
      <c r="N264" s="21"/>
      <c r="V264" s="21"/>
    </row>
    <row r="265" spans="6:22" x14ac:dyDescent="0.25">
      <c r="F265" s="21"/>
      <c r="N265" s="21"/>
      <c r="V265" s="21"/>
    </row>
    <row r="266" spans="6:22" x14ac:dyDescent="0.25">
      <c r="F266" s="21"/>
      <c r="N266" s="21"/>
      <c r="V266" s="21"/>
    </row>
    <row r="267" spans="6:22" x14ac:dyDescent="0.25">
      <c r="F267" s="21"/>
      <c r="N267" s="21"/>
      <c r="V267" s="21"/>
    </row>
    <row r="268" spans="6:22" x14ac:dyDescent="0.25">
      <c r="F268" s="21"/>
      <c r="N268" s="21"/>
      <c r="V268" s="21"/>
    </row>
    <row r="269" spans="6:22" x14ac:dyDescent="0.25">
      <c r="F269" s="21"/>
      <c r="N269" s="21"/>
      <c r="V269" s="21"/>
    </row>
    <row r="270" spans="6:22" x14ac:dyDescent="0.25">
      <c r="F270" s="21"/>
      <c r="N270" s="21"/>
      <c r="V270" s="21"/>
    </row>
    <row r="271" spans="6:22" x14ac:dyDescent="0.25">
      <c r="F271" s="21"/>
      <c r="N271" s="21"/>
      <c r="V271" s="21"/>
    </row>
    <row r="272" spans="6:22" x14ac:dyDescent="0.25">
      <c r="F272" s="21"/>
      <c r="N272" s="21"/>
      <c r="V272" s="21"/>
    </row>
    <row r="273" spans="6:22" x14ac:dyDescent="0.25">
      <c r="F273" s="21"/>
      <c r="N273" s="21"/>
      <c r="V273" s="21"/>
    </row>
    <row r="274" spans="6:22" x14ac:dyDescent="0.25">
      <c r="F274" s="21"/>
      <c r="N274" s="21"/>
      <c r="V274" s="21"/>
    </row>
    <row r="275" spans="6:22" x14ac:dyDescent="0.25">
      <c r="F275" s="21"/>
      <c r="N275" s="21"/>
      <c r="V275" s="21"/>
    </row>
    <row r="276" spans="6:22" x14ac:dyDescent="0.25">
      <c r="F276" s="21"/>
      <c r="N276" s="21"/>
      <c r="V276" s="21"/>
    </row>
    <row r="277" spans="6:22" x14ac:dyDescent="0.25">
      <c r="F277" s="21"/>
      <c r="N277" s="21"/>
      <c r="V277" s="21"/>
    </row>
    <row r="278" spans="6:22" x14ac:dyDescent="0.25">
      <c r="F278" s="21"/>
      <c r="N278" s="21"/>
      <c r="V278" s="21"/>
    </row>
    <row r="279" spans="6:22" x14ac:dyDescent="0.25">
      <c r="F279" s="21"/>
      <c r="N279" s="21"/>
      <c r="V279" s="21"/>
    </row>
    <row r="280" spans="6:22" x14ac:dyDescent="0.25">
      <c r="F280" s="21"/>
      <c r="N280" s="21"/>
      <c r="V280" s="21"/>
    </row>
    <row r="281" spans="6:22" x14ac:dyDescent="0.25">
      <c r="F281" s="21"/>
      <c r="N281" s="21"/>
      <c r="V281" s="21"/>
    </row>
    <row r="282" spans="6:22" x14ac:dyDescent="0.25">
      <c r="F282" s="21"/>
      <c r="N282" s="21"/>
      <c r="V282" s="21"/>
    </row>
    <row r="283" spans="6:22" x14ac:dyDescent="0.25">
      <c r="F283" s="21"/>
      <c r="N283" s="21"/>
      <c r="V283" s="21"/>
    </row>
    <row r="284" spans="6:22" x14ac:dyDescent="0.25">
      <c r="F284" s="21"/>
      <c r="N284" s="21"/>
      <c r="V284" s="21"/>
    </row>
    <row r="285" spans="6:22" x14ac:dyDescent="0.25">
      <c r="F285" s="21"/>
      <c r="N285" s="21"/>
      <c r="V285" s="21"/>
    </row>
    <row r="286" spans="6:22" x14ac:dyDescent="0.25">
      <c r="F286" s="21"/>
      <c r="N286" s="21"/>
      <c r="V286" s="21"/>
    </row>
    <row r="287" spans="6:22" x14ac:dyDescent="0.25">
      <c r="F287" s="21"/>
      <c r="N287" s="21"/>
      <c r="V287" s="21"/>
    </row>
    <row r="288" spans="6:22" x14ac:dyDescent="0.25">
      <c r="F288" s="21"/>
      <c r="N288" s="21"/>
      <c r="V288" s="21"/>
    </row>
    <row r="289" spans="6:22" x14ac:dyDescent="0.25">
      <c r="F289" s="21"/>
      <c r="N289" s="21"/>
      <c r="V289" s="21"/>
    </row>
    <row r="290" spans="6:22" x14ac:dyDescent="0.25">
      <c r="F290" s="21"/>
      <c r="N290" s="21"/>
      <c r="V290" s="21"/>
    </row>
    <row r="291" spans="6:22" x14ac:dyDescent="0.25">
      <c r="F291" s="21"/>
      <c r="N291" s="21"/>
      <c r="V291" s="21"/>
    </row>
    <row r="292" spans="6:22" x14ac:dyDescent="0.25">
      <c r="F292" s="21"/>
      <c r="N292" s="21"/>
      <c r="V292" s="21"/>
    </row>
    <row r="293" spans="6:22" x14ac:dyDescent="0.25">
      <c r="F293" s="21"/>
      <c r="N293" s="21"/>
      <c r="V293" s="21"/>
    </row>
    <row r="294" spans="6:22" x14ac:dyDescent="0.25">
      <c r="F294" s="21"/>
      <c r="N294" s="21"/>
      <c r="V294" s="21"/>
    </row>
    <row r="295" spans="6:22" x14ac:dyDescent="0.25">
      <c r="F295" s="21"/>
      <c r="N295" s="21"/>
      <c r="V295" s="21"/>
    </row>
    <row r="296" spans="6:22" x14ac:dyDescent="0.25">
      <c r="F296" s="21"/>
      <c r="N296" s="21"/>
      <c r="V296" s="21"/>
    </row>
    <row r="297" spans="6:22" x14ac:dyDescent="0.25">
      <c r="F297" s="21"/>
      <c r="N297" s="21"/>
      <c r="V297" s="21"/>
    </row>
    <row r="298" spans="6:22" x14ac:dyDescent="0.25">
      <c r="F298" s="21"/>
      <c r="N298" s="21"/>
      <c r="V298" s="21"/>
    </row>
    <row r="299" spans="6:22" x14ac:dyDescent="0.25">
      <c r="F299" s="21"/>
      <c r="N299" s="21"/>
      <c r="V299" s="21"/>
    </row>
    <row r="300" spans="6:22" x14ac:dyDescent="0.25">
      <c r="F300" s="21"/>
      <c r="N300" s="21"/>
      <c r="V300" s="21"/>
    </row>
    <row r="301" spans="6:22" x14ac:dyDescent="0.25">
      <c r="F301" s="21"/>
      <c r="N301" s="21"/>
      <c r="V301" s="21"/>
    </row>
    <row r="302" spans="6:22" x14ac:dyDescent="0.25">
      <c r="F302" s="21"/>
      <c r="N302" s="21"/>
      <c r="V302" s="21"/>
    </row>
    <row r="303" spans="6:22" x14ac:dyDescent="0.25">
      <c r="F303" s="21"/>
      <c r="N303" s="21"/>
      <c r="V303" s="21"/>
    </row>
    <row r="304" spans="6:22" x14ac:dyDescent="0.25">
      <c r="F304" s="21"/>
      <c r="N304" s="21"/>
      <c r="V304" s="21"/>
    </row>
    <row r="305" spans="6:22" x14ac:dyDescent="0.25">
      <c r="F305" s="21"/>
      <c r="N305" s="21"/>
      <c r="V305" s="21"/>
    </row>
    <row r="306" spans="6:22" x14ac:dyDescent="0.25">
      <c r="F306" s="21"/>
      <c r="N306" s="21"/>
      <c r="V306" s="21"/>
    </row>
    <row r="307" spans="6:22" x14ac:dyDescent="0.25">
      <c r="F307" s="21"/>
      <c r="N307" s="21"/>
      <c r="V307" s="21"/>
    </row>
    <row r="308" spans="6:22" x14ac:dyDescent="0.25">
      <c r="F308" s="21"/>
      <c r="N308" s="21"/>
      <c r="V308" s="21"/>
    </row>
    <row r="309" spans="6:22" x14ac:dyDescent="0.25">
      <c r="F309" s="21"/>
      <c r="N309" s="21"/>
      <c r="V309" s="21"/>
    </row>
    <row r="310" spans="6:22" x14ac:dyDescent="0.25">
      <c r="F310" s="21"/>
      <c r="N310" s="21"/>
      <c r="V310" s="21"/>
    </row>
    <row r="311" spans="6:22" x14ac:dyDescent="0.25">
      <c r="F311" s="21"/>
      <c r="N311" s="21"/>
      <c r="V311" s="21"/>
    </row>
    <row r="312" spans="6:22" x14ac:dyDescent="0.25">
      <c r="F312" s="21"/>
      <c r="N312" s="21"/>
      <c r="V312" s="21"/>
    </row>
    <row r="313" spans="6:22" x14ac:dyDescent="0.25">
      <c r="F313" s="21"/>
      <c r="N313" s="21"/>
      <c r="V313" s="21"/>
    </row>
    <row r="314" spans="6:22" x14ac:dyDescent="0.25">
      <c r="F314" s="21"/>
      <c r="N314" s="21"/>
      <c r="V314" s="21"/>
    </row>
    <row r="315" spans="6:22" x14ac:dyDescent="0.25">
      <c r="F315" s="21"/>
      <c r="N315" s="21"/>
      <c r="V315" s="21"/>
    </row>
    <row r="316" spans="6:22" x14ac:dyDescent="0.25">
      <c r="F316" s="21"/>
      <c r="N316" s="21"/>
      <c r="V316" s="21"/>
    </row>
    <row r="317" spans="6:22" x14ac:dyDescent="0.25">
      <c r="F317" s="21"/>
      <c r="N317" s="21"/>
      <c r="V317" s="21"/>
    </row>
    <row r="318" spans="6:22" x14ac:dyDescent="0.25">
      <c r="F318" s="21"/>
      <c r="N318" s="21"/>
      <c r="V318" s="21"/>
    </row>
    <row r="319" spans="6:22" x14ac:dyDescent="0.25">
      <c r="F319" s="21"/>
      <c r="N319" s="21"/>
      <c r="V319" s="21"/>
    </row>
    <row r="320" spans="6:22" x14ac:dyDescent="0.25">
      <c r="F320" s="21"/>
      <c r="N320" s="21"/>
      <c r="V320" s="21"/>
    </row>
    <row r="321" spans="6:22" x14ac:dyDescent="0.25">
      <c r="F321" s="21"/>
      <c r="N321" s="21"/>
      <c r="V321" s="21"/>
    </row>
    <row r="322" spans="6:22" x14ac:dyDescent="0.25">
      <c r="F322" s="21"/>
      <c r="N322" s="21"/>
      <c r="V322" s="21"/>
    </row>
    <row r="323" spans="6:22" x14ac:dyDescent="0.25">
      <c r="F323" s="21"/>
      <c r="N323" s="21"/>
      <c r="V323" s="21"/>
    </row>
    <row r="324" spans="6:22" x14ac:dyDescent="0.25">
      <c r="F324" s="21"/>
      <c r="N324" s="21"/>
      <c r="V324" s="21"/>
    </row>
    <row r="325" spans="6:22" x14ac:dyDescent="0.25">
      <c r="F325" s="21"/>
      <c r="N325" s="21"/>
      <c r="V325" s="21"/>
    </row>
    <row r="326" spans="6:22" x14ac:dyDescent="0.25">
      <c r="F326" s="21"/>
      <c r="N326" s="21"/>
      <c r="V326" s="21"/>
    </row>
    <row r="327" spans="6:22" x14ac:dyDescent="0.25">
      <c r="F327" s="21"/>
      <c r="N327" s="21"/>
      <c r="V327" s="21"/>
    </row>
    <row r="328" spans="6:22" x14ac:dyDescent="0.25">
      <c r="F328" s="21"/>
      <c r="N328" s="21"/>
      <c r="V328" s="21"/>
    </row>
    <row r="329" spans="6:22" x14ac:dyDescent="0.25">
      <c r="F329" s="21"/>
      <c r="N329" s="21"/>
      <c r="V329" s="21"/>
    </row>
    <row r="330" spans="6:22" x14ac:dyDescent="0.25">
      <c r="F330" s="21"/>
      <c r="N330" s="21"/>
      <c r="V330" s="21"/>
    </row>
    <row r="331" spans="6:22" x14ac:dyDescent="0.25">
      <c r="F331" s="21"/>
      <c r="N331" s="21"/>
      <c r="V331" s="21"/>
    </row>
    <row r="332" spans="6:22" x14ac:dyDescent="0.25">
      <c r="F332" s="21"/>
      <c r="N332" s="21"/>
      <c r="V332" s="21"/>
    </row>
    <row r="333" spans="6:22" x14ac:dyDescent="0.25">
      <c r="F333" s="21"/>
      <c r="N333" s="21"/>
      <c r="V333" s="21"/>
    </row>
    <row r="334" spans="6:22" x14ac:dyDescent="0.25">
      <c r="F334" s="21"/>
      <c r="N334" s="21"/>
      <c r="V334" s="21"/>
    </row>
    <row r="335" spans="6:22" x14ac:dyDescent="0.25">
      <c r="F335" s="21"/>
      <c r="N335" s="21"/>
      <c r="V335" s="21"/>
    </row>
    <row r="336" spans="6:22" x14ac:dyDescent="0.25">
      <c r="F336" s="21"/>
      <c r="N336" s="21"/>
      <c r="V336" s="21"/>
    </row>
    <row r="337" spans="6:22" x14ac:dyDescent="0.25">
      <c r="F337" s="21"/>
      <c r="N337" s="21"/>
      <c r="V337" s="21"/>
    </row>
    <row r="338" spans="6:22" x14ac:dyDescent="0.25">
      <c r="F338" s="21"/>
      <c r="N338" s="21"/>
      <c r="V338" s="21"/>
    </row>
    <row r="339" spans="6:22" x14ac:dyDescent="0.25">
      <c r="F339" s="21"/>
      <c r="N339" s="21"/>
      <c r="V339" s="21"/>
    </row>
    <row r="340" spans="6:22" x14ac:dyDescent="0.25">
      <c r="F340" s="21"/>
      <c r="N340" s="21"/>
      <c r="V340" s="21"/>
    </row>
    <row r="341" spans="6:22" x14ac:dyDescent="0.25">
      <c r="F341" s="21"/>
      <c r="N341" s="21"/>
      <c r="V341" s="21"/>
    </row>
    <row r="342" spans="6:22" x14ac:dyDescent="0.25">
      <c r="F342" s="21"/>
      <c r="N342" s="21"/>
      <c r="V342" s="21"/>
    </row>
    <row r="343" spans="6:22" x14ac:dyDescent="0.25">
      <c r="F343" s="21"/>
      <c r="N343" s="21"/>
      <c r="V343" s="21"/>
    </row>
  </sheetData>
  <mergeCells count="3">
    <mergeCell ref="B1:H1"/>
    <mergeCell ref="J1:P1"/>
    <mergeCell ref="R1:X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6E0F7-7D08-48E9-AA7E-DDF6222DECDF}">
  <dimension ref="B1:W343"/>
  <sheetViews>
    <sheetView topLeftCell="T1" zoomScale="80" zoomScaleNormal="80" workbookViewId="0">
      <selection activeCell="AL15" sqref="AL15"/>
    </sheetView>
  </sheetViews>
  <sheetFormatPr defaultRowHeight="15" x14ac:dyDescent="0.25"/>
  <cols>
    <col min="1" max="1" width="7.140625" style="2" customWidth="1"/>
    <col min="2" max="2" width="11.28515625" style="2" customWidth="1"/>
    <col min="3" max="3" width="10.42578125" style="2" customWidth="1"/>
    <col min="4" max="4" width="6.42578125" style="2" customWidth="1"/>
    <col min="5" max="5" width="8.85546875" style="2" customWidth="1"/>
    <col min="6" max="6" width="13.7109375" style="2" customWidth="1"/>
    <col min="7" max="7" width="19.28515625" style="2" customWidth="1"/>
    <col min="8" max="8" width="12.85546875" style="2" customWidth="1"/>
    <col min="9" max="9" width="9.140625" style="2"/>
    <col min="10" max="10" width="11.28515625" style="2" customWidth="1"/>
    <col min="11" max="11" width="10.42578125" style="2" customWidth="1"/>
    <col min="12" max="12" width="6.42578125" style="2" customWidth="1"/>
    <col min="13" max="13" width="8.85546875" style="2" customWidth="1"/>
    <col min="14" max="14" width="13.7109375" style="2" customWidth="1"/>
    <col min="15" max="15" width="19.28515625" style="2" customWidth="1"/>
    <col min="16" max="16" width="12.85546875" style="2" customWidth="1"/>
    <col min="17" max="18" width="9.140625" style="2"/>
    <col min="19" max="19" width="17.42578125" style="2" customWidth="1"/>
    <col min="20" max="20" width="11.42578125" style="2" customWidth="1"/>
    <col min="21" max="21" width="10.5703125" style="2" customWidth="1"/>
    <col min="22" max="22" width="18.42578125" style="2" customWidth="1"/>
    <col min="23" max="23" width="16.5703125" style="2" customWidth="1"/>
    <col min="24" max="16384" width="9.140625" style="2"/>
  </cols>
  <sheetData>
    <row r="1" spans="2:23" ht="15.75" x14ac:dyDescent="0.25">
      <c r="B1" s="69" t="s">
        <v>10</v>
      </c>
      <c r="C1" s="69"/>
      <c r="D1" s="69"/>
      <c r="E1" s="69"/>
      <c r="F1" s="69"/>
      <c r="G1" s="69"/>
      <c r="H1" s="69"/>
      <c r="J1" s="70" t="s">
        <v>11</v>
      </c>
      <c r="K1" s="70"/>
      <c r="L1" s="70"/>
      <c r="M1" s="70"/>
      <c r="N1" s="70"/>
      <c r="O1" s="70"/>
      <c r="P1" s="70"/>
    </row>
    <row r="2" spans="2:23" s="18" customFormat="1" ht="57" customHeight="1" x14ac:dyDescent="0.25">
      <c r="B2" s="16" t="s">
        <v>12</v>
      </c>
      <c r="C2" s="16" t="s">
        <v>13</v>
      </c>
      <c r="D2" s="17" t="s">
        <v>14</v>
      </c>
      <c r="E2" s="18">
        <v>5</v>
      </c>
      <c r="F2" s="16" t="s">
        <v>21</v>
      </c>
      <c r="G2" s="16" t="s">
        <v>15</v>
      </c>
      <c r="H2" s="19">
        <f>AVERAGE(F3:F34)</f>
        <v>3.5237499999999988</v>
      </c>
      <c r="J2" s="16" t="s">
        <v>12</v>
      </c>
      <c r="K2" s="16" t="s">
        <v>13</v>
      </c>
      <c r="L2" s="17" t="s">
        <v>14</v>
      </c>
      <c r="M2" s="18">
        <v>5</v>
      </c>
      <c r="N2" s="16" t="s">
        <v>22</v>
      </c>
      <c r="O2" s="16" t="s">
        <v>15</v>
      </c>
      <c r="P2" s="19">
        <f>AVERAGE(N3:N34)</f>
        <v>3.0301875000000007</v>
      </c>
    </row>
    <row r="3" spans="2:23" x14ac:dyDescent="0.25">
      <c r="B3">
        <v>0.01</v>
      </c>
      <c r="C3">
        <v>151.80000000000001</v>
      </c>
      <c r="D3" s="20" t="s">
        <v>16</v>
      </c>
      <c r="E3" s="18">
        <v>0.25</v>
      </c>
      <c r="F3" s="21">
        <f>(C3)/(8*($E$2^2)*$E$3)</f>
        <v>3.036</v>
      </c>
      <c r="G3" s="20" t="s">
        <v>17</v>
      </c>
      <c r="H3" s="22">
        <f>_xlfn.STDEV.P(F3:F34)</f>
        <v>0.55057418891554533</v>
      </c>
      <c r="J3">
        <v>0.01</v>
      </c>
      <c r="K3">
        <v>156.6</v>
      </c>
      <c r="L3" s="20" t="s">
        <v>16</v>
      </c>
      <c r="M3" s="18">
        <v>0.25</v>
      </c>
      <c r="N3" s="21">
        <f t="shared" ref="N3:N34" si="0">(K3)/(8*($M$2^2)*$M$3)</f>
        <v>3.1319999999999997</v>
      </c>
      <c r="O3" s="20" t="s">
        <v>17</v>
      </c>
      <c r="P3" s="22">
        <f>_xlfn.STDEV.P(N3:N34)</f>
        <v>8.3012588465545351E-2</v>
      </c>
      <c r="S3" s="1"/>
    </row>
    <row r="4" spans="2:23" x14ac:dyDescent="0.25">
      <c r="B4">
        <v>0.01</v>
      </c>
      <c r="C4">
        <v>152</v>
      </c>
      <c r="F4" s="21">
        <f t="shared" ref="F4:F34" si="1">(C4)/(8*($E$2^2)*$E$3)</f>
        <v>3.04</v>
      </c>
      <c r="G4" s="20" t="s">
        <v>19</v>
      </c>
      <c r="H4" s="24">
        <f>H3/SQRT(COUNT(F3:F34))</f>
        <v>9.7328685632116343E-2</v>
      </c>
      <c r="J4">
        <v>0.01</v>
      </c>
      <c r="K4">
        <v>146.9</v>
      </c>
      <c r="N4" s="21">
        <f t="shared" si="0"/>
        <v>2.9380000000000002</v>
      </c>
      <c r="O4" s="20" t="s">
        <v>19</v>
      </c>
      <c r="P4" s="24">
        <f>P3/SQRT(COUNT(N3:N34))</f>
        <v>1.4674691056958823E-2</v>
      </c>
      <c r="S4" s="4"/>
      <c r="T4" s="25"/>
      <c r="U4" s="26"/>
      <c r="V4" s="27"/>
      <c r="W4" s="25"/>
    </row>
    <row r="5" spans="2:23" x14ac:dyDescent="0.25">
      <c r="B5">
        <v>0.01</v>
      </c>
      <c r="C5">
        <v>153.80000000000001</v>
      </c>
      <c r="F5" s="21">
        <f t="shared" si="1"/>
        <v>3.0760000000000001</v>
      </c>
      <c r="J5">
        <v>0.01</v>
      </c>
      <c r="K5">
        <v>145</v>
      </c>
      <c r="N5" s="21">
        <f t="shared" si="0"/>
        <v>2.9</v>
      </c>
      <c r="S5" s="4"/>
      <c r="T5" s="25"/>
      <c r="U5" s="26"/>
      <c r="V5" s="27"/>
      <c r="W5" s="25"/>
    </row>
    <row r="6" spans="2:23" x14ac:dyDescent="0.25">
      <c r="B6">
        <v>0.01</v>
      </c>
      <c r="C6">
        <v>156</v>
      </c>
      <c r="D6" s="20"/>
      <c r="F6" s="21">
        <f t="shared" si="1"/>
        <v>3.12</v>
      </c>
      <c r="J6">
        <v>0.01</v>
      </c>
      <c r="K6">
        <v>149.69999999999999</v>
      </c>
      <c r="L6" s="20"/>
      <c r="N6" s="21">
        <f t="shared" si="0"/>
        <v>2.9939999999999998</v>
      </c>
      <c r="S6" s="4"/>
      <c r="T6" s="23" t="s">
        <v>18</v>
      </c>
      <c r="U6" s="1"/>
      <c r="V6" s="20" t="s">
        <v>17</v>
      </c>
      <c r="W6" s="20" t="s">
        <v>19</v>
      </c>
    </row>
    <row r="7" spans="2:23" x14ac:dyDescent="0.25">
      <c r="B7">
        <v>0.01</v>
      </c>
      <c r="C7">
        <v>154.5</v>
      </c>
      <c r="D7" s="20"/>
      <c r="F7" s="21">
        <f t="shared" si="1"/>
        <v>3.09</v>
      </c>
      <c r="J7">
        <v>0.01</v>
      </c>
      <c r="K7">
        <v>147.5</v>
      </c>
      <c r="L7" s="20"/>
      <c r="N7" s="21">
        <f t="shared" si="0"/>
        <v>2.95</v>
      </c>
      <c r="S7" s="28" t="s">
        <v>10</v>
      </c>
      <c r="T7" s="25">
        <f>H2</f>
        <v>3.5237499999999988</v>
      </c>
      <c r="U7" s="26" t="s">
        <v>20</v>
      </c>
      <c r="V7" s="27">
        <f>H3</f>
        <v>0.55057418891554533</v>
      </c>
      <c r="W7" s="25">
        <f>H4</f>
        <v>9.7328685632116343E-2</v>
      </c>
    </row>
    <row r="8" spans="2:23" x14ac:dyDescent="0.25">
      <c r="B8">
        <v>0.02</v>
      </c>
      <c r="C8">
        <v>149.19999999999999</v>
      </c>
      <c r="F8" s="21">
        <f t="shared" si="1"/>
        <v>2.984</v>
      </c>
      <c r="G8" s="1"/>
      <c r="J8">
        <v>0.02</v>
      </c>
      <c r="K8">
        <v>146.5</v>
      </c>
      <c r="N8" s="21">
        <f t="shared" si="0"/>
        <v>2.93</v>
      </c>
      <c r="O8" s="1"/>
      <c r="S8" s="28" t="s">
        <v>11</v>
      </c>
      <c r="T8" s="25">
        <f>P2</f>
        <v>3.0301875000000007</v>
      </c>
      <c r="U8" s="26" t="s">
        <v>20</v>
      </c>
      <c r="V8" s="27">
        <f>P3</f>
        <v>8.3012588465545351E-2</v>
      </c>
      <c r="W8" s="25">
        <f>P4</f>
        <v>1.4674691056958823E-2</v>
      </c>
    </row>
    <row r="9" spans="2:23" x14ac:dyDescent="0.25">
      <c r="B9">
        <v>0.02</v>
      </c>
      <c r="C9">
        <v>146.80000000000001</v>
      </c>
      <c r="F9" s="21">
        <f t="shared" si="1"/>
        <v>2.9360000000000004</v>
      </c>
      <c r="J9">
        <v>0.02</v>
      </c>
      <c r="K9">
        <v>154.1</v>
      </c>
      <c r="N9" s="21">
        <f t="shared" si="0"/>
        <v>3.0819999999999999</v>
      </c>
    </row>
    <row r="10" spans="2:23" x14ac:dyDescent="0.25">
      <c r="B10">
        <v>0.02</v>
      </c>
      <c r="C10">
        <v>143.30000000000001</v>
      </c>
      <c r="F10" s="21">
        <f t="shared" si="1"/>
        <v>2.8660000000000001</v>
      </c>
      <c r="J10">
        <v>0.02</v>
      </c>
      <c r="K10">
        <v>153</v>
      </c>
      <c r="N10" s="21">
        <f t="shared" si="0"/>
        <v>3.06</v>
      </c>
    </row>
    <row r="11" spans="2:23" x14ac:dyDescent="0.25">
      <c r="B11">
        <v>0.02</v>
      </c>
      <c r="C11">
        <v>128.5</v>
      </c>
      <c r="F11" s="21">
        <f t="shared" si="1"/>
        <v>2.57</v>
      </c>
      <c r="J11">
        <v>0.02</v>
      </c>
      <c r="K11">
        <v>151.30000000000001</v>
      </c>
      <c r="N11" s="21">
        <f t="shared" si="0"/>
        <v>3.0260000000000002</v>
      </c>
    </row>
    <row r="12" spans="2:23" x14ac:dyDescent="0.25">
      <c r="B12">
        <v>0.02</v>
      </c>
      <c r="C12">
        <v>135.1</v>
      </c>
      <c r="F12" s="21">
        <f t="shared" si="1"/>
        <v>2.702</v>
      </c>
      <c r="J12">
        <v>0.02</v>
      </c>
      <c r="K12">
        <v>152.19999999999999</v>
      </c>
      <c r="N12" s="21">
        <f t="shared" si="0"/>
        <v>3.0439999999999996</v>
      </c>
    </row>
    <row r="13" spans="2:23" x14ac:dyDescent="0.25">
      <c r="B13">
        <v>0.03</v>
      </c>
      <c r="C13">
        <v>121.6</v>
      </c>
      <c r="F13" s="21">
        <f t="shared" si="1"/>
        <v>2.4319999999999999</v>
      </c>
      <c r="J13">
        <v>0.03</v>
      </c>
      <c r="K13">
        <v>152.19999999999999</v>
      </c>
      <c r="N13" s="21">
        <f t="shared" si="0"/>
        <v>3.0439999999999996</v>
      </c>
    </row>
    <row r="14" spans="2:23" x14ac:dyDescent="0.25">
      <c r="B14">
        <v>0.03</v>
      </c>
      <c r="C14">
        <v>152.19999999999999</v>
      </c>
      <c r="F14" s="21">
        <f t="shared" si="1"/>
        <v>3.0439999999999996</v>
      </c>
      <c r="J14">
        <v>0.03</v>
      </c>
      <c r="K14">
        <v>157.1</v>
      </c>
      <c r="N14" s="21">
        <f t="shared" si="0"/>
        <v>3.1419999999999999</v>
      </c>
    </row>
    <row r="15" spans="2:23" x14ac:dyDescent="0.25">
      <c r="B15">
        <v>0.03</v>
      </c>
      <c r="C15">
        <v>188.7</v>
      </c>
      <c r="F15" s="21">
        <f t="shared" si="1"/>
        <v>3.7739999999999996</v>
      </c>
      <c r="J15">
        <v>0.03</v>
      </c>
      <c r="K15">
        <v>160.5</v>
      </c>
      <c r="N15" s="21">
        <f t="shared" si="0"/>
        <v>3.21</v>
      </c>
    </row>
    <row r="16" spans="2:23" x14ac:dyDescent="0.25">
      <c r="B16">
        <v>0.03</v>
      </c>
      <c r="C16">
        <v>185</v>
      </c>
      <c r="F16" s="21">
        <f t="shared" si="1"/>
        <v>3.7</v>
      </c>
      <c r="J16">
        <v>0.03</v>
      </c>
      <c r="K16">
        <v>159.4</v>
      </c>
      <c r="N16" s="21">
        <f t="shared" si="0"/>
        <v>3.1880000000000002</v>
      </c>
    </row>
    <row r="17" spans="2:14" x14ac:dyDescent="0.25">
      <c r="B17">
        <v>0.03</v>
      </c>
      <c r="C17">
        <v>186.8</v>
      </c>
      <c r="F17" s="21">
        <f t="shared" si="1"/>
        <v>3.7360000000000002</v>
      </c>
      <c r="J17">
        <v>0.03</v>
      </c>
      <c r="K17">
        <v>155.30000000000001</v>
      </c>
      <c r="N17" s="21">
        <f t="shared" si="0"/>
        <v>3.1060000000000003</v>
      </c>
    </row>
    <row r="18" spans="2:14" x14ac:dyDescent="0.25">
      <c r="B18">
        <v>0.04</v>
      </c>
      <c r="C18">
        <v>201.2</v>
      </c>
      <c r="F18" s="21">
        <f t="shared" si="1"/>
        <v>4.024</v>
      </c>
      <c r="J18">
        <v>0.04</v>
      </c>
      <c r="K18">
        <v>155.80000000000001</v>
      </c>
      <c r="N18" s="21">
        <f t="shared" si="0"/>
        <v>3.1160000000000001</v>
      </c>
    </row>
    <row r="19" spans="2:14" x14ac:dyDescent="0.25">
      <c r="B19">
        <v>0.04</v>
      </c>
      <c r="C19">
        <v>199.2</v>
      </c>
      <c r="F19" s="21">
        <f t="shared" si="1"/>
        <v>3.984</v>
      </c>
      <c r="J19">
        <v>0.04</v>
      </c>
      <c r="K19">
        <v>151.30000000000001</v>
      </c>
      <c r="N19" s="21">
        <f t="shared" si="0"/>
        <v>3.0260000000000002</v>
      </c>
    </row>
    <row r="20" spans="2:14" x14ac:dyDescent="0.25">
      <c r="B20">
        <v>0.04</v>
      </c>
      <c r="C20">
        <v>191.3</v>
      </c>
      <c r="F20" s="21">
        <f t="shared" si="1"/>
        <v>3.8260000000000001</v>
      </c>
      <c r="J20">
        <v>0.04</v>
      </c>
      <c r="K20">
        <v>150.5</v>
      </c>
      <c r="N20" s="21">
        <f t="shared" si="0"/>
        <v>3.01</v>
      </c>
    </row>
    <row r="21" spans="2:14" x14ac:dyDescent="0.25">
      <c r="B21">
        <v>0.04</v>
      </c>
      <c r="C21">
        <v>203.8</v>
      </c>
      <c r="F21" s="21">
        <f t="shared" si="1"/>
        <v>4.0760000000000005</v>
      </c>
      <c r="J21">
        <v>0.04</v>
      </c>
      <c r="K21">
        <v>150.19999999999999</v>
      </c>
      <c r="N21" s="21">
        <f t="shared" si="0"/>
        <v>3.0039999999999996</v>
      </c>
    </row>
    <row r="22" spans="2:14" x14ac:dyDescent="0.25">
      <c r="B22">
        <v>0.04</v>
      </c>
      <c r="C22">
        <v>205.6</v>
      </c>
      <c r="F22" s="21">
        <f t="shared" si="1"/>
        <v>4.1120000000000001</v>
      </c>
      <c r="J22">
        <v>0.04</v>
      </c>
      <c r="K22">
        <v>151.6</v>
      </c>
      <c r="N22" s="21">
        <f t="shared" si="0"/>
        <v>3.032</v>
      </c>
    </row>
    <row r="23" spans="2:14" x14ac:dyDescent="0.25">
      <c r="B23">
        <v>0.05</v>
      </c>
      <c r="C23">
        <v>200.7</v>
      </c>
      <c r="F23" s="21">
        <f t="shared" si="1"/>
        <v>4.0139999999999993</v>
      </c>
      <c r="J23">
        <v>0.05</v>
      </c>
      <c r="K23">
        <v>149.6</v>
      </c>
      <c r="N23" s="21">
        <f t="shared" si="0"/>
        <v>2.992</v>
      </c>
    </row>
    <row r="24" spans="2:14" x14ac:dyDescent="0.25">
      <c r="B24">
        <v>0.05</v>
      </c>
      <c r="C24">
        <v>202.9</v>
      </c>
      <c r="F24" s="21">
        <f t="shared" si="1"/>
        <v>4.0579999999999998</v>
      </c>
      <c r="J24">
        <v>0.05</v>
      </c>
      <c r="K24">
        <v>147.69999999999999</v>
      </c>
      <c r="N24" s="21">
        <f t="shared" si="0"/>
        <v>2.9539999999999997</v>
      </c>
    </row>
    <row r="25" spans="2:14" x14ac:dyDescent="0.25">
      <c r="B25">
        <v>0.05</v>
      </c>
      <c r="C25">
        <v>193.1</v>
      </c>
      <c r="F25" s="21">
        <f t="shared" si="1"/>
        <v>3.8620000000000001</v>
      </c>
      <c r="J25">
        <v>0.05</v>
      </c>
      <c r="K25">
        <v>146.80000000000001</v>
      </c>
      <c r="N25" s="21">
        <f t="shared" si="0"/>
        <v>2.9360000000000004</v>
      </c>
    </row>
    <row r="26" spans="2:14" x14ac:dyDescent="0.25">
      <c r="B26">
        <v>0.05</v>
      </c>
      <c r="C26">
        <v>189.4</v>
      </c>
      <c r="F26" s="21">
        <f t="shared" si="1"/>
        <v>3.7880000000000003</v>
      </c>
      <c r="J26">
        <v>0.05</v>
      </c>
      <c r="K26">
        <v>143.4</v>
      </c>
      <c r="N26" s="21">
        <f t="shared" si="0"/>
        <v>2.8680000000000003</v>
      </c>
    </row>
    <row r="27" spans="2:14" x14ac:dyDescent="0.25">
      <c r="B27">
        <v>0.05</v>
      </c>
      <c r="C27">
        <v>167.4</v>
      </c>
      <c r="F27" s="21">
        <f t="shared" si="1"/>
        <v>3.3480000000000003</v>
      </c>
      <c r="J27">
        <v>0.05</v>
      </c>
      <c r="K27">
        <v>148.19999999999999</v>
      </c>
      <c r="N27" s="21">
        <f t="shared" si="0"/>
        <v>2.964</v>
      </c>
    </row>
    <row r="28" spans="2:14" x14ac:dyDescent="0.25">
      <c r="B28">
        <v>0.06</v>
      </c>
      <c r="C28">
        <v>198.8</v>
      </c>
      <c r="F28" s="21">
        <f t="shared" si="1"/>
        <v>3.9760000000000004</v>
      </c>
      <c r="J28">
        <v>0.06</v>
      </c>
      <c r="K28">
        <v>147.80000000000001</v>
      </c>
      <c r="N28" s="21">
        <f t="shared" si="0"/>
        <v>2.9560000000000004</v>
      </c>
    </row>
    <row r="29" spans="2:14" x14ac:dyDescent="0.25">
      <c r="B29">
        <v>0.06</v>
      </c>
      <c r="C29">
        <v>184.6</v>
      </c>
      <c r="F29" s="21">
        <f t="shared" si="1"/>
        <v>3.6919999999999997</v>
      </c>
      <c r="J29">
        <v>0.06</v>
      </c>
      <c r="K29">
        <v>152.30000000000001</v>
      </c>
      <c r="N29" s="21">
        <f t="shared" si="0"/>
        <v>3.0460000000000003</v>
      </c>
    </row>
    <row r="30" spans="2:14" x14ac:dyDescent="0.25">
      <c r="B30">
        <v>0.06</v>
      </c>
      <c r="C30">
        <v>151.69999999999999</v>
      </c>
      <c r="F30" s="21">
        <f t="shared" si="1"/>
        <v>3.0339999999999998</v>
      </c>
      <c r="J30">
        <v>0.06</v>
      </c>
      <c r="K30">
        <v>154.5</v>
      </c>
      <c r="N30" s="21">
        <f t="shared" si="0"/>
        <v>3.09</v>
      </c>
    </row>
    <row r="31" spans="2:14" x14ac:dyDescent="0.25">
      <c r="B31">
        <v>0.06</v>
      </c>
      <c r="C31">
        <v>195.8</v>
      </c>
      <c r="F31" s="21">
        <f t="shared" si="1"/>
        <v>3.9160000000000004</v>
      </c>
      <c r="J31">
        <v>0.06</v>
      </c>
      <c r="K31">
        <v>151.19999999999999</v>
      </c>
      <c r="N31" s="21">
        <f t="shared" si="0"/>
        <v>3.0239999999999996</v>
      </c>
    </row>
    <row r="32" spans="2:14" x14ac:dyDescent="0.25">
      <c r="B32">
        <v>0.06</v>
      </c>
      <c r="C32">
        <v>211.1</v>
      </c>
      <c r="F32" s="21">
        <f t="shared" si="1"/>
        <v>4.2219999999999995</v>
      </c>
      <c r="J32">
        <v>0.06</v>
      </c>
      <c r="K32">
        <v>150</v>
      </c>
      <c r="N32" s="21">
        <f t="shared" si="0"/>
        <v>3</v>
      </c>
    </row>
    <row r="33" spans="2:14" x14ac:dyDescent="0.25">
      <c r="B33">
        <v>7.0000000000000007E-2</v>
      </c>
      <c r="C33">
        <v>218.4</v>
      </c>
      <c r="F33" s="21">
        <f t="shared" si="1"/>
        <v>4.3680000000000003</v>
      </c>
      <c r="J33">
        <v>7.0000000000000007E-2</v>
      </c>
      <c r="K33">
        <v>151.19999999999999</v>
      </c>
      <c r="N33" s="21">
        <f t="shared" si="0"/>
        <v>3.0239999999999996</v>
      </c>
    </row>
    <row r="34" spans="2:14" x14ac:dyDescent="0.25">
      <c r="B34">
        <v>7.0000000000000007E-2</v>
      </c>
      <c r="C34">
        <v>217.7</v>
      </c>
      <c r="F34" s="21">
        <f t="shared" si="1"/>
        <v>4.3540000000000001</v>
      </c>
      <c r="J34">
        <v>7.0000000000000007E-2</v>
      </c>
      <c r="K34">
        <v>158.9</v>
      </c>
      <c r="N34" s="21">
        <f t="shared" si="0"/>
        <v>3.1779999999999999</v>
      </c>
    </row>
    <row r="35" spans="2:14" x14ac:dyDescent="0.25">
      <c r="F35" s="21"/>
      <c r="J35"/>
      <c r="K35"/>
      <c r="N35" s="21"/>
    </row>
    <row r="36" spans="2:14" x14ac:dyDescent="0.25">
      <c r="F36" s="21"/>
      <c r="J36"/>
      <c r="K36"/>
      <c r="N36" s="21"/>
    </row>
    <row r="37" spans="2:14" x14ac:dyDescent="0.25">
      <c r="F37" s="21"/>
      <c r="J37"/>
      <c r="K37"/>
      <c r="N37" s="21"/>
    </row>
    <row r="38" spans="2:14" x14ac:dyDescent="0.25">
      <c r="F38" s="21"/>
      <c r="N38" s="21"/>
    </row>
    <row r="39" spans="2:14" x14ac:dyDescent="0.25">
      <c r="F39" s="21"/>
      <c r="N39" s="21"/>
    </row>
    <row r="40" spans="2:14" x14ac:dyDescent="0.25">
      <c r="F40" s="21"/>
      <c r="N40" s="21"/>
    </row>
    <row r="41" spans="2:14" x14ac:dyDescent="0.25">
      <c r="F41" s="21"/>
      <c r="N41" s="21"/>
    </row>
    <row r="42" spans="2:14" x14ac:dyDescent="0.25">
      <c r="F42" s="21"/>
      <c r="N42" s="21"/>
    </row>
    <row r="43" spans="2:14" x14ac:dyDescent="0.25">
      <c r="F43" s="21"/>
      <c r="N43" s="21"/>
    </row>
    <row r="44" spans="2:14" x14ac:dyDescent="0.25">
      <c r="F44" s="21"/>
      <c r="N44" s="21"/>
    </row>
    <row r="45" spans="2:14" x14ac:dyDescent="0.25">
      <c r="F45" s="21"/>
      <c r="N45" s="21"/>
    </row>
    <row r="46" spans="2:14" x14ac:dyDescent="0.25">
      <c r="F46" s="21"/>
      <c r="N46" s="21"/>
    </row>
    <row r="47" spans="2:14" x14ac:dyDescent="0.25">
      <c r="F47" s="21"/>
      <c r="N47" s="21"/>
    </row>
    <row r="48" spans="2:14" x14ac:dyDescent="0.25">
      <c r="F48" s="21"/>
      <c r="N48" s="21"/>
    </row>
    <row r="49" spans="6:14" x14ac:dyDescent="0.25">
      <c r="F49" s="21"/>
      <c r="N49" s="21"/>
    </row>
    <row r="50" spans="6:14" x14ac:dyDescent="0.25">
      <c r="F50" s="21"/>
      <c r="N50" s="21"/>
    </row>
    <row r="51" spans="6:14" x14ac:dyDescent="0.25">
      <c r="F51" s="21"/>
      <c r="N51" s="21"/>
    </row>
    <row r="52" spans="6:14" x14ac:dyDescent="0.25">
      <c r="F52" s="21"/>
      <c r="N52" s="21"/>
    </row>
    <row r="53" spans="6:14" x14ac:dyDescent="0.25">
      <c r="F53" s="21"/>
      <c r="N53" s="21"/>
    </row>
    <row r="54" spans="6:14" x14ac:dyDescent="0.25">
      <c r="F54" s="21"/>
      <c r="N54" s="21"/>
    </row>
    <row r="55" spans="6:14" x14ac:dyDescent="0.25">
      <c r="F55" s="21"/>
      <c r="N55" s="21"/>
    </row>
    <row r="56" spans="6:14" x14ac:dyDescent="0.25">
      <c r="F56" s="21"/>
      <c r="N56" s="21"/>
    </row>
    <row r="57" spans="6:14" x14ac:dyDescent="0.25">
      <c r="F57" s="21"/>
      <c r="N57" s="21"/>
    </row>
    <row r="58" spans="6:14" x14ac:dyDescent="0.25">
      <c r="F58" s="21"/>
      <c r="N58" s="21"/>
    </row>
    <row r="59" spans="6:14" x14ac:dyDescent="0.25">
      <c r="F59" s="21"/>
      <c r="N59" s="21"/>
    </row>
    <row r="60" spans="6:14" x14ac:dyDescent="0.25">
      <c r="F60" s="21"/>
      <c r="N60" s="21"/>
    </row>
    <row r="61" spans="6:14" x14ac:dyDescent="0.25">
      <c r="F61" s="21"/>
      <c r="N61" s="21"/>
    </row>
    <row r="62" spans="6:14" x14ac:dyDescent="0.25">
      <c r="F62" s="21"/>
      <c r="N62" s="21"/>
    </row>
    <row r="63" spans="6:14" x14ac:dyDescent="0.25">
      <c r="F63" s="21"/>
      <c r="N63" s="21"/>
    </row>
    <row r="64" spans="6:14" x14ac:dyDescent="0.25">
      <c r="F64" s="21"/>
      <c r="N64" s="21"/>
    </row>
    <row r="65" spans="6:14" x14ac:dyDescent="0.25">
      <c r="F65" s="21"/>
      <c r="N65" s="21"/>
    </row>
    <row r="66" spans="6:14" x14ac:dyDescent="0.25">
      <c r="F66" s="21"/>
      <c r="N66" s="21"/>
    </row>
    <row r="67" spans="6:14" x14ac:dyDescent="0.25">
      <c r="F67" s="21"/>
      <c r="N67" s="21"/>
    </row>
    <row r="68" spans="6:14" x14ac:dyDescent="0.25">
      <c r="F68" s="21"/>
      <c r="N68" s="21"/>
    </row>
    <row r="69" spans="6:14" x14ac:dyDescent="0.25">
      <c r="F69" s="21"/>
      <c r="N69" s="21"/>
    </row>
    <row r="70" spans="6:14" x14ac:dyDescent="0.25">
      <c r="F70" s="21"/>
      <c r="N70" s="21"/>
    </row>
    <row r="71" spans="6:14" x14ac:dyDescent="0.25">
      <c r="F71" s="21"/>
      <c r="N71" s="21"/>
    </row>
    <row r="72" spans="6:14" x14ac:dyDescent="0.25">
      <c r="F72" s="21"/>
      <c r="N72" s="21"/>
    </row>
    <row r="73" spans="6:14" x14ac:dyDescent="0.25">
      <c r="F73" s="21"/>
      <c r="N73" s="21"/>
    </row>
    <row r="74" spans="6:14" x14ac:dyDescent="0.25">
      <c r="F74" s="21"/>
      <c r="N74" s="21"/>
    </row>
    <row r="75" spans="6:14" x14ac:dyDescent="0.25">
      <c r="F75" s="21"/>
      <c r="N75" s="21"/>
    </row>
    <row r="76" spans="6:14" x14ac:dyDescent="0.25">
      <c r="F76" s="21"/>
      <c r="N76" s="21"/>
    </row>
    <row r="77" spans="6:14" x14ac:dyDescent="0.25">
      <c r="F77" s="21"/>
      <c r="N77" s="21"/>
    </row>
    <row r="78" spans="6:14" x14ac:dyDescent="0.25">
      <c r="F78" s="21"/>
      <c r="N78" s="21"/>
    </row>
    <row r="79" spans="6:14" x14ac:dyDescent="0.25">
      <c r="F79" s="21"/>
      <c r="N79" s="21"/>
    </row>
    <row r="80" spans="6:14" x14ac:dyDescent="0.25">
      <c r="F80" s="21"/>
      <c r="N80" s="21"/>
    </row>
    <row r="81" spans="6:14" x14ac:dyDescent="0.25">
      <c r="F81" s="21"/>
      <c r="N81" s="21"/>
    </row>
    <row r="82" spans="6:14" x14ac:dyDescent="0.25">
      <c r="F82" s="21"/>
      <c r="N82" s="21"/>
    </row>
    <row r="83" spans="6:14" x14ac:dyDescent="0.25">
      <c r="F83" s="21"/>
      <c r="N83" s="21"/>
    </row>
    <row r="84" spans="6:14" x14ac:dyDescent="0.25">
      <c r="F84" s="21"/>
      <c r="N84" s="21"/>
    </row>
    <row r="85" spans="6:14" x14ac:dyDescent="0.25">
      <c r="F85" s="21"/>
      <c r="N85" s="21"/>
    </row>
    <row r="86" spans="6:14" x14ac:dyDescent="0.25">
      <c r="F86" s="21"/>
      <c r="N86" s="21"/>
    </row>
    <row r="87" spans="6:14" x14ac:dyDescent="0.25">
      <c r="F87" s="21"/>
      <c r="N87" s="21"/>
    </row>
    <row r="88" spans="6:14" x14ac:dyDescent="0.25">
      <c r="F88" s="21"/>
      <c r="N88" s="21"/>
    </row>
    <row r="89" spans="6:14" x14ac:dyDescent="0.25">
      <c r="F89" s="21"/>
      <c r="N89" s="21"/>
    </row>
    <row r="90" spans="6:14" x14ac:dyDescent="0.25">
      <c r="F90" s="21"/>
      <c r="N90" s="21"/>
    </row>
    <row r="91" spans="6:14" x14ac:dyDescent="0.25">
      <c r="F91" s="21"/>
      <c r="N91" s="21"/>
    </row>
    <row r="92" spans="6:14" x14ac:dyDescent="0.25">
      <c r="F92" s="21"/>
      <c r="N92" s="21"/>
    </row>
    <row r="93" spans="6:14" x14ac:dyDescent="0.25">
      <c r="F93" s="21"/>
      <c r="N93" s="21"/>
    </row>
    <row r="94" spans="6:14" x14ac:dyDescent="0.25">
      <c r="F94" s="21"/>
      <c r="N94" s="21"/>
    </row>
    <row r="95" spans="6:14" x14ac:dyDescent="0.25">
      <c r="F95" s="21"/>
      <c r="N95" s="21"/>
    </row>
    <row r="96" spans="6:14" x14ac:dyDescent="0.25">
      <c r="F96" s="21"/>
      <c r="N96" s="21"/>
    </row>
    <row r="97" spans="6:14" x14ac:dyDescent="0.25">
      <c r="F97" s="21"/>
      <c r="N97" s="21"/>
    </row>
    <row r="98" spans="6:14" x14ac:dyDescent="0.25">
      <c r="F98" s="21"/>
      <c r="N98" s="21"/>
    </row>
    <row r="99" spans="6:14" x14ac:dyDescent="0.25">
      <c r="F99" s="21"/>
      <c r="N99" s="21"/>
    </row>
    <row r="100" spans="6:14" x14ac:dyDescent="0.25">
      <c r="F100" s="21"/>
      <c r="N100" s="21"/>
    </row>
    <row r="101" spans="6:14" x14ac:dyDescent="0.25">
      <c r="F101" s="21"/>
      <c r="N101" s="21"/>
    </row>
    <row r="102" spans="6:14" x14ac:dyDescent="0.25">
      <c r="F102" s="21"/>
      <c r="N102" s="21"/>
    </row>
    <row r="103" spans="6:14" x14ac:dyDescent="0.25">
      <c r="F103" s="21"/>
      <c r="N103" s="21"/>
    </row>
    <row r="104" spans="6:14" x14ac:dyDescent="0.25">
      <c r="F104" s="21"/>
      <c r="N104" s="21"/>
    </row>
    <row r="105" spans="6:14" x14ac:dyDescent="0.25">
      <c r="F105" s="21"/>
      <c r="N105" s="21"/>
    </row>
    <row r="106" spans="6:14" x14ac:dyDescent="0.25">
      <c r="F106" s="21"/>
      <c r="N106" s="21"/>
    </row>
    <row r="107" spans="6:14" x14ac:dyDescent="0.25">
      <c r="F107" s="21"/>
      <c r="N107" s="21"/>
    </row>
    <row r="108" spans="6:14" x14ac:dyDescent="0.25">
      <c r="F108" s="21"/>
      <c r="N108" s="21"/>
    </row>
    <row r="109" spans="6:14" x14ac:dyDescent="0.25">
      <c r="F109" s="21"/>
      <c r="N109" s="21"/>
    </row>
    <row r="110" spans="6:14" x14ac:dyDescent="0.25">
      <c r="F110" s="21"/>
      <c r="N110" s="21"/>
    </row>
    <row r="111" spans="6:14" x14ac:dyDescent="0.25">
      <c r="F111" s="21"/>
      <c r="N111" s="21"/>
    </row>
    <row r="112" spans="6:14" x14ac:dyDescent="0.25">
      <c r="F112" s="21"/>
      <c r="N112" s="21"/>
    </row>
    <row r="113" spans="6:14" x14ac:dyDescent="0.25">
      <c r="F113" s="21"/>
      <c r="N113" s="21"/>
    </row>
    <row r="114" spans="6:14" x14ac:dyDescent="0.25">
      <c r="F114" s="21"/>
      <c r="N114" s="21"/>
    </row>
    <row r="115" spans="6:14" x14ac:dyDescent="0.25">
      <c r="F115" s="21"/>
      <c r="N115" s="21"/>
    </row>
    <row r="116" spans="6:14" x14ac:dyDescent="0.25">
      <c r="F116" s="21"/>
      <c r="N116" s="21"/>
    </row>
    <row r="117" spans="6:14" x14ac:dyDescent="0.25">
      <c r="F117" s="21"/>
      <c r="N117" s="21"/>
    </row>
    <row r="118" spans="6:14" x14ac:dyDescent="0.25">
      <c r="F118" s="21"/>
      <c r="N118" s="21"/>
    </row>
    <row r="119" spans="6:14" x14ac:dyDescent="0.25">
      <c r="F119" s="21"/>
      <c r="N119" s="21"/>
    </row>
    <row r="120" spans="6:14" x14ac:dyDescent="0.25">
      <c r="F120" s="21"/>
      <c r="N120" s="21"/>
    </row>
    <row r="121" spans="6:14" x14ac:dyDescent="0.25">
      <c r="F121" s="21"/>
      <c r="N121" s="21"/>
    </row>
    <row r="122" spans="6:14" x14ac:dyDescent="0.25">
      <c r="F122" s="21"/>
      <c r="N122" s="21"/>
    </row>
    <row r="123" spans="6:14" x14ac:dyDescent="0.25">
      <c r="F123" s="21"/>
      <c r="N123" s="21"/>
    </row>
    <row r="124" spans="6:14" x14ac:dyDescent="0.25">
      <c r="F124" s="21"/>
      <c r="N124" s="21"/>
    </row>
    <row r="125" spans="6:14" x14ac:dyDescent="0.25">
      <c r="F125" s="21"/>
      <c r="N125" s="21"/>
    </row>
    <row r="126" spans="6:14" x14ac:dyDescent="0.25">
      <c r="F126" s="21"/>
      <c r="N126" s="21"/>
    </row>
    <row r="127" spans="6:14" x14ac:dyDescent="0.25">
      <c r="F127" s="21"/>
      <c r="N127" s="21"/>
    </row>
    <row r="128" spans="6:14" x14ac:dyDescent="0.25">
      <c r="F128" s="21"/>
      <c r="N128" s="21"/>
    </row>
    <row r="129" spans="6:14" x14ac:dyDescent="0.25">
      <c r="F129" s="21"/>
      <c r="N129" s="21"/>
    </row>
    <row r="130" spans="6:14" x14ac:dyDescent="0.25">
      <c r="F130" s="21"/>
      <c r="N130" s="21"/>
    </row>
    <row r="131" spans="6:14" x14ac:dyDescent="0.25">
      <c r="F131" s="21"/>
      <c r="N131" s="21"/>
    </row>
    <row r="132" spans="6:14" x14ac:dyDescent="0.25">
      <c r="F132" s="21"/>
      <c r="N132" s="21"/>
    </row>
    <row r="133" spans="6:14" x14ac:dyDescent="0.25">
      <c r="F133" s="21"/>
      <c r="N133" s="21"/>
    </row>
    <row r="134" spans="6:14" x14ac:dyDescent="0.25">
      <c r="F134" s="21"/>
      <c r="N134" s="21"/>
    </row>
    <row r="135" spans="6:14" x14ac:dyDescent="0.25">
      <c r="F135" s="21"/>
      <c r="N135" s="21"/>
    </row>
    <row r="136" spans="6:14" x14ac:dyDescent="0.25">
      <c r="F136" s="21"/>
      <c r="N136" s="21"/>
    </row>
    <row r="137" spans="6:14" x14ac:dyDescent="0.25">
      <c r="F137" s="21"/>
      <c r="N137" s="21"/>
    </row>
    <row r="138" spans="6:14" x14ac:dyDescent="0.25">
      <c r="F138" s="21"/>
      <c r="N138" s="21"/>
    </row>
    <row r="139" spans="6:14" x14ac:dyDescent="0.25">
      <c r="F139" s="21"/>
      <c r="N139" s="21"/>
    </row>
    <row r="140" spans="6:14" x14ac:dyDescent="0.25">
      <c r="F140" s="21"/>
      <c r="N140" s="21"/>
    </row>
    <row r="141" spans="6:14" x14ac:dyDescent="0.25">
      <c r="F141" s="21"/>
      <c r="N141" s="21"/>
    </row>
    <row r="142" spans="6:14" x14ac:dyDescent="0.25">
      <c r="F142" s="21"/>
      <c r="N142" s="21"/>
    </row>
    <row r="143" spans="6:14" x14ac:dyDescent="0.25">
      <c r="F143" s="21"/>
      <c r="N143" s="21"/>
    </row>
    <row r="144" spans="6:14" x14ac:dyDescent="0.25">
      <c r="F144" s="21"/>
      <c r="N144" s="21"/>
    </row>
    <row r="145" spans="6:14" x14ac:dyDescent="0.25">
      <c r="F145" s="21"/>
      <c r="N145" s="21"/>
    </row>
    <row r="146" spans="6:14" x14ac:dyDescent="0.25">
      <c r="F146" s="21"/>
      <c r="N146" s="21"/>
    </row>
    <row r="147" spans="6:14" x14ac:dyDescent="0.25">
      <c r="F147" s="21"/>
      <c r="N147" s="21"/>
    </row>
    <row r="148" spans="6:14" x14ac:dyDescent="0.25">
      <c r="F148" s="21"/>
      <c r="N148" s="21"/>
    </row>
    <row r="149" spans="6:14" x14ac:dyDescent="0.25">
      <c r="F149" s="21"/>
      <c r="N149" s="21"/>
    </row>
    <row r="150" spans="6:14" x14ac:dyDescent="0.25">
      <c r="F150" s="21"/>
      <c r="N150" s="21"/>
    </row>
    <row r="151" spans="6:14" x14ac:dyDescent="0.25">
      <c r="F151" s="21"/>
      <c r="N151" s="21"/>
    </row>
    <row r="152" spans="6:14" x14ac:dyDescent="0.25">
      <c r="F152" s="21"/>
      <c r="N152" s="21"/>
    </row>
    <row r="153" spans="6:14" x14ac:dyDescent="0.25">
      <c r="F153" s="21"/>
      <c r="N153" s="21"/>
    </row>
    <row r="154" spans="6:14" x14ac:dyDescent="0.25">
      <c r="F154" s="21"/>
      <c r="N154" s="21"/>
    </row>
    <row r="155" spans="6:14" x14ac:dyDescent="0.25">
      <c r="F155" s="21"/>
      <c r="N155" s="21"/>
    </row>
    <row r="156" spans="6:14" x14ac:dyDescent="0.25">
      <c r="F156" s="21"/>
      <c r="N156" s="21"/>
    </row>
    <row r="157" spans="6:14" x14ac:dyDescent="0.25">
      <c r="F157" s="21"/>
      <c r="N157" s="21"/>
    </row>
    <row r="158" spans="6:14" x14ac:dyDescent="0.25">
      <c r="F158" s="21"/>
      <c r="N158" s="21"/>
    </row>
    <row r="159" spans="6:14" x14ac:dyDescent="0.25">
      <c r="F159" s="21"/>
      <c r="N159" s="21"/>
    </row>
    <row r="160" spans="6:14" x14ac:dyDescent="0.25">
      <c r="F160" s="21"/>
      <c r="N160" s="21"/>
    </row>
    <row r="161" spans="6:14" x14ac:dyDescent="0.25">
      <c r="F161" s="21"/>
      <c r="N161" s="21"/>
    </row>
    <row r="162" spans="6:14" x14ac:dyDescent="0.25">
      <c r="F162" s="21"/>
      <c r="N162" s="21"/>
    </row>
    <row r="163" spans="6:14" x14ac:dyDescent="0.25">
      <c r="F163" s="21"/>
      <c r="N163" s="21"/>
    </row>
    <row r="164" spans="6:14" x14ac:dyDescent="0.25">
      <c r="F164" s="21"/>
      <c r="N164" s="21"/>
    </row>
    <row r="165" spans="6:14" x14ac:dyDescent="0.25">
      <c r="F165" s="21"/>
      <c r="N165" s="21"/>
    </row>
    <row r="166" spans="6:14" x14ac:dyDescent="0.25">
      <c r="F166" s="21"/>
      <c r="N166" s="21"/>
    </row>
    <row r="167" spans="6:14" x14ac:dyDescent="0.25">
      <c r="F167" s="21"/>
      <c r="N167" s="21"/>
    </row>
    <row r="168" spans="6:14" x14ac:dyDescent="0.25">
      <c r="F168" s="21"/>
      <c r="N168" s="21"/>
    </row>
    <row r="169" spans="6:14" x14ac:dyDescent="0.25">
      <c r="F169" s="21"/>
      <c r="N169" s="21"/>
    </row>
    <row r="170" spans="6:14" x14ac:dyDescent="0.25">
      <c r="F170" s="21"/>
      <c r="N170" s="21"/>
    </row>
    <row r="171" spans="6:14" x14ac:dyDescent="0.25">
      <c r="F171" s="21"/>
      <c r="N171" s="21"/>
    </row>
    <row r="172" spans="6:14" x14ac:dyDescent="0.25">
      <c r="F172" s="21"/>
      <c r="N172" s="21"/>
    </row>
    <row r="173" spans="6:14" x14ac:dyDescent="0.25">
      <c r="F173" s="21"/>
      <c r="N173" s="21"/>
    </row>
    <row r="174" spans="6:14" x14ac:dyDescent="0.25">
      <c r="F174" s="21"/>
      <c r="N174" s="21"/>
    </row>
    <row r="175" spans="6:14" x14ac:dyDescent="0.25">
      <c r="F175" s="21"/>
      <c r="N175" s="21"/>
    </row>
    <row r="176" spans="6:14" x14ac:dyDescent="0.25">
      <c r="F176" s="21"/>
      <c r="N176" s="21"/>
    </row>
    <row r="177" spans="6:14" x14ac:dyDescent="0.25">
      <c r="F177" s="21"/>
      <c r="N177" s="21"/>
    </row>
    <row r="178" spans="6:14" x14ac:dyDescent="0.25">
      <c r="F178" s="21"/>
      <c r="N178" s="21"/>
    </row>
    <row r="179" spans="6:14" x14ac:dyDescent="0.25">
      <c r="F179" s="21"/>
      <c r="N179" s="21"/>
    </row>
    <row r="180" spans="6:14" x14ac:dyDescent="0.25">
      <c r="F180" s="21"/>
      <c r="N180" s="21"/>
    </row>
    <row r="181" spans="6:14" x14ac:dyDescent="0.25">
      <c r="F181" s="21"/>
      <c r="N181" s="21"/>
    </row>
    <row r="182" spans="6:14" x14ac:dyDescent="0.25">
      <c r="F182" s="21"/>
      <c r="N182" s="21"/>
    </row>
    <row r="183" spans="6:14" x14ac:dyDescent="0.25">
      <c r="F183" s="21"/>
      <c r="N183" s="21"/>
    </row>
    <row r="184" spans="6:14" x14ac:dyDescent="0.25">
      <c r="F184" s="21"/>
      <c r="N184" s="21"/>
    </row>
    <row r="185" spans="6:14" x14ac:dyDescent="0.25">
      <c r="F185" s="21"/>
      <c r="N185" s="21"/>
    </row>
    <row r="186" spans="6:14" x14ac:dyDescent="0.25">
      <c r="F186" s="21"/>
      <c r="N186" s="21"/>
    </row>
    <row r="187" spans="6:14" x14ac:dyDescent="0.25">
      <c r="F187" s="21"/>
      <c r="N187" s="21"/>
    </row>
    <row r="188" spans="6:14" x14ac:dyDescent="0.25">
      <c r="F188" s="21"/>
      <c r="N188" s="21"/>
    </row>
    <row r="189" spans="6:14" x14ac:dyDescent="0.25">
      <c r="F189" s="21"/>
      <c r="N189" s="21"/>
    </row>
    <row r="190" spans="6:14" x14ac:dyDescent="0.25">
      <c r="F190" s="21"/>
      <c r="N190" s="21"/>
    </row>
    <row r="191" spans="6:14" x14ac:dyDescent="0.25">
      <c r="F191" s="21"/>
      <c r="N191" s="21"/>
    </row>
    <row r="192" spans="6:14" x14ac:dyDescent="0.25">
      <c r="F192" s="21"/>
      <c r="N192" s="21"/>
    </row>
    <row r="193" spans="6:14" x14ac:dyDescent="0.25">
      <c r="F193" s="21"/>
      <c r="N193" s="21"/>
    </row>
    <row r="194" spans="6:14" x14ac:dyDescent="0.25">
      <c r="F194" s="21"/>
      <c r="N194" s="21"/>
    </row>
    <row r="195" spans="6:14" x14ac:dyDescent="0.25">
      <c r="F195" s="21"/>
      <c r="N195" s="21"/>
    </row>
    <row r="196" spans="6:14" x14ac:dyDescent="0.25">
      <c r="F196" s="21"/>
      <c r="N196" s="21"/>
    </row>
    <row r="197" spans="6:14" x14ac:dyDescent="0.25">
      <c r="F197" s="21"/>
      <c r="N197" s="21"/>
    </row>
    <row r="198" spans="6:14" x14ac:dyDescent="0.25">
      <c r="F198" s="21"/>
      <c r="N198" s="21"/>
    </row>
    <row r="199" spans="6:14" x14ac:dyDescent="0.25">
      <c r="F199" s="21"/>
      <c r="N199" s="21"/>
    </row>
    <row r="200" spans="6:14" x14ac:dyDescent="0.25">
      <c r="F200" s="21"/>
      <c r="N200" s="21"/>
    </row>
    <row r="201" spans="6:14" x14ac:dyDescent="0.25">
      <c r="F201" s="21"/>
      <c r="N201" s="21"/>
    </row>
    <row r="202" spans="6:14" x14ac:dyDescent="0.25">
      <c r="F202" s="21"/>
      <c r="N202" s="21"/>
    </row>
    <row r="203" spans="6:14" x14ac:dyDescent="0.25">
      <c r="F203" s="21"/>
      <c r="N203" s="21"/>
    </row>
    <row r="204" spans="6:14" x14ac:dyDescent="0.25">
      <c r="F204" s="21"/>
      <c r="N204" s="21"/>
    </row>
    <row r="205" spans="6:14" x14ac:dyDescent="0.25">
      <c r="F205" s="21"/>
      <c r="N205" s="21"/>
    </row>
    <row r="206" spans="6:14" x14ac:dyDescent="0.25">
      <c r="F206" s="21"/>
      <c r="N206" s="21"/>
    </row>
    <row r="207" spans="6:14" x14ac:dyDescent="0.25">
      <c r="F207" s="21"/>
      <c r="N207" s="21"/>
    </row>
    <row r="208" spans="6:14" x14ac:dyDescent="0.25">
      <c r="F208" s="21"/>
      <c r="N208" s="21"/>
    </row>
    <row r="209" spans="6:14" x14ac:dyDescent="0.25">
      <c r="F209" s="21"/>
      <c r="N209" s="21"/>
    </row>
    <row r="210" spans="6:14" x14ac:dyDescent="0.25">
      <c r="F210" s="21"/>
      <c r="N210" s="21"/>
    </row>
    <row r="211" spans="6:14" x14ac:dyDescent="0.25">
      <c r="F211" s="21"/>
      <c r="N211" s="21"/>
    </row>
    <row r="212" spans="6:14" x14ac:dyDescent="0.25">
      <c r="F212" s="21"/>
      <c r="N212" s="21"/>
    </row>
    <row r="213" spans="6:14" x14ac:dyDescent="0.25">
      <c r="F213" s="21"/>
      <c r="N213" s="21"/>
    </row>
    <row r="214" spans="6:14" x14ac:dyDescent="0.25">
      <c r="F214" s="21"/>
      <c r="N214" s="21"/>
    </row>
    <row r="215" spans="6:14" x14ac:dyDescent="0.25">
      <c r="F215" s="21"/>
      <c r="N215" s="21"/>
    </row>
    <row r="216" spans="6:14" x14ac:dyDescent="0.25">
      <c r="F216" s="21"/>
      <c r="N216" s="21"/>
    </row>
    <row r="217" spans="6:14" x14ac:dyDescent="0.25">
      <c r="F217" s="21"/>
      <c r="N217" s="21"/>
    </row>
    <row r="218" spans="6:14" x14ac:dyDescent="0.25">
      <c r="F218" s="21"/>
      <c r="N218" s="21"/>
    </row>
    <row r="219" spans="6:14" x14ac:dyDescent="0.25">
      <c r="F219" s="21"/>
      <c r="N219" s="21"/>
    </row>
    <row r="220" spans="6:14" x14ac:dyDescent="0.25">
      <c r="F220" s="21"/>
      <c r="N220" s="21"/>
    </row>
    <row r="221" spans="6:14" x14ac:dyDescent="0.25">
      <c r="F221" s="21"/>
      <c r="N221" s="21"/>
    </row>
    <row r="222" spans="6:14" x14ac:dyDescent="0.25">
      <c r="F222" s="21"/>
      <c r="N222" s="21"/>
    </row>
    <row r="223" spans="6:14" x14ac:dyDescent="0.25">
      <c r="F223" s="21"/>
      <c r="N223" s="21"/>
    </row>
    <row r="224" spans="6:14" x14ac:dyDescent="0.25">
      <c r="F224" s="21"/>
      <c r="N224" s="21"/>
    </row>
    <row r="225" spans="6:14" x14ac:dyDescent="0.25">
      <c r="F225" s="21"/>
      <c r="N225" s="21"/>
    </row>
    <row r="226" spans="6:14" x14ac:dyDescent="0.25">
      <c r="F226" s="21"/>
      <c r="N226" s="21"/>
    </row>
    <row r="227" spans="6:14" x14ac:dyDescent="0.25">
      <c r="F227" s="21"/>
      <c r="N227" s="21"/>
    </row>
    <row r="228" spans="6:14" x14ac:dyDescent="0.25">
      <c r="F228" s="21"/>
      <c r="N228" s="21"/>
    </row>
    <row r="229" spans="6:14" x14ac:dyDescent="0.25">
      <c r="F229" s="21"/>
      <c r="N229" s="21"/>
    </row>
    <row r="230" spans="6:14" x14ac:dyDescent="0.25">
      <c r="F230" s="21"/>
      <c r="N230" s="21"/>
    </row>
    <row r="231" spans="6:14" x14ac:dyDescent="0.25">
      <c r="F231" s="21"/>
      <c r="N231" s="21"/>
    </row>
    <row r="232" spans="6:14" x14ac:dyDescent="0.25">
      <c r="F232" s="21"/>
      <c r="N232" s="21"/>
    </row>
    <row r="233" spans="6:14" x14ac:dyDescent="0.25">
      <c r="F233" s="21"/>
      <c r="N233" s="21"/>
    </row>
    <row r="234" spans="6:14" x14ac:dyDescent="0.25">
      <c r="F234" s="21"/>
      <c r="N234" s="21"/>
    </row>
    <row r="235" spans="6:14" x14ac:dyDescent="0.25">
      <c r="F235" s="21"/>
      <c r="N235" s="21"/>
    </row>
    <row r="236" spans="6:14" x14ac:dyDescent="0.25">
      <c r="F236" s="21"/>
      <c r="N236" s="21"/>
    </row>
    <row r="237" spans="6:14" x14ac:dyDescent="0.25">
      <c r="F237" s="21"/>
      <c r="N237" s="21"/>
    </row>
    <row r="238" spans="6:14" x14ac:dyDescent="0.25">
      <c r="F238" s="21"/>
      <c r="N238" s="21"/>
    </row>
    <row r="239" spans="6:14" x14ac:dyDescent="0.25">
      <c r="F239" s="21"/>
      <c r="N239" s="21"/>
    </row>
    <row r="240" spans="6:14" x14ac:dyDescent="0.25">
      <c r="F240" s="21"/>
      <c r="N240" s="21"/>
    </row>
    <row r="241" spans="6:14" x14ac:dyDescent="0.25">
      <c r="F241" s="21"/>
      <c r="N241" s="21"/>
    </row>
    <row r="242" spans="6:14" x14ac:dyDescent="0.25">
      <c r="F242" s="21"/>
      <c r="N242" s="21"/>
    </row>
    <row r="243" spans="6:14" x14ac:dyDescent="0.25">
      <c r="F243" s="21"/>
      <c r="N243" s="21"/>
    </row>
    <row r="244" spans="6:14" x14ac:dyDescent="0.25">
      <c r="F244" s="21"/>
      <c r="N244" s="21"/>
    </row>
    <row r="245" spans="6:14" x14ac:dyDescent="0.25">
      <c r="F245" s="21"/>
      <c r="N245" s="21"/>
    </row>
    <row r="246" spans="6:14" x14ac:dyDescent="0.25">
      <c r="F246" s="21"/>
      <c r="N246" s="21"/>
    </row>
    <row r="247" spans="6:14" x14ac:dyDescent="0.25">
      <c r="F247" s="21"/>
      <c r="N247" s="21"/>
    </row>
    <row r="248" spans="6:14" x14ac:dyDescent="0.25">
      <c r="F248" s="21"/>
      <c r="N248" s="21"/>
    </row>
    <row r="249" spans="6:14" x14ac:dyDescent="0.25">
      <c r="F249" s="21"/>
      <c r="N249" s="21"/>
    </row>
    <row r="250" spans="6:14" x14ac:dyDescent="0.25">
      <c r="F250" s="21"/>
      <c r="N250" s="21"/>
    </row>
    <row r="251" spans="6:14" x14ac:dyDescent="0.25">
      <c r="F251" s="21"/>
      <c r="N251" s="21"/>
    </row>
    <row r="252" spans="6:14" x14ac:dyDescent="0.25">
      <c r="F252" s="21"/>
      <c r="N252" s="21"/>
    </row>
    <row r="253" spans="6:14" x14ac:dyDescent="0.25">
      <c r="F253" s="21"/>
      <c r="N253" s="21"/>
    </row>
    <row r="254" spans="6:14" x14ac:dyDescent="0.25">
      <c r="F254" s="21"/>
      <c r="N254" s="21"/>
    </row>
    <row r="255" spans="6:14" x14ac:dyDescent="0.25">
      <c r="F255" s="21"/>
      <c r="N255" s="21"/>
    </row>
    <row r="256" spans="6:14" x14ac:dyDescent="0.25">
      <c r="F256" s="21"/>
      <c r="N256" s="21"/>
    </row>
    <row r="257" spans="6:14" x14ac:dyDescent="0.25">
      <c r="F257" s="21"/>
      <c r="N257" s="21"/>
    </row>
    <row r="258" spans="6:14" x14ac:dyDescent="0.25">
      <c r="F258" s="21"/>
      <c r="N258" s="21"/>
    </row>
    <row r="259" spans="6:14" x14ac:dyDescent="0.25">
      <c r="F259" s="21"/>
      <c r="N259" s="21"/>
    </row>
    <row r="260" spans="6:14" x14ac:dyDescent="0.25">
      <c r="F260" s="21"/>
      <c r="N260" s="21"/>
    </row>
    <row r="261" spans="6:14" x14ac:dyDescent="0.25">
      <c r="F261" s="21"/>
      <c r="N261" s="21"/>
    </row>
    <row r="262" spans="6:14" x14ac:dyDescent="0.25">
      <c r="F262" s="21"/>
      <c r="N262" s="21"/>
    </row>
    <row r="263" spans="6:14" x14ac:dyDescent="0.25">
      <c r="F263" s="21"/>
      <c r="N263" s="21"/>
    </row>
    <row r="264" spans="6:14" x14ac:dyDescent="0.25">
      <c r="F264" s="21"/>
      <c r="N264" s="21"/>
    </row>
    <row r="265" spans="6:14" x14ac:dyDescent="0.25">
      <c r="F265" s="21"/>
      <c r="N265" s="21"/>
    </row>
    <row r="266" spans="6:14" x14ac:dyDescent="0.25">
      <c r="F266" s="21"/>
      <c r="N266" s="21"/>
    </row>
    <row r="267" spans="6:14" x14ac:dyDescent="0.25">
      <c r="F267" s="21"/>
      <c r="N267" s="21"/>
    </row>
    <row r="268" spans="6:14" x14ac:dyDescent="0.25">
      <c r="F268" s="21"/>
      <c r="N268" s="21"/>
    </row>
    <row r="269" spans="6:14" x14ac:dyDescent="0.25">
      <c r="F269" s="21"/>
      <c r="N269" s="21"/>
    </row>
    <row r="270" spans="6:14" x14ac:dyDescent="0.25">
      <c r="F270" s="21"/>
      <c r="N270" s="21"/>
    </row>
    <row r="271" spans="6:14" x14ac:dyDescent="0.25">
      <c r="F271" s="21"/>
      <c r="N271" s="21"/>
    </row>
    <row r="272" spans="6:14" x14ac:dyDescent="0.25">
      <c r="F272" s="21"/>
      <c r="N272" s="21"/>
    </row>
    <row r="273" spans="6:14" x14ac:dyDescent="0.25">
      <c r="F273" s="21"/>
      <c r="N273" s="21"/>
    </row>
    <row r="274" spans="6:14" x14ac:dyDescent="0.25">
      <c r="F274" s="21"/>
      <c r="N274" s="21"/>
    </row>
    <row r="275" spans="6:14" x14ac:dyDescent="0.25">
      <c r="F275" s="21"/>
      <c r="N275" s="21"/>
    </row>
    <row r="276" spans="6:14" x14ac:dyDescent="0.25">
      <c r="F276" s="21"/>
      <c r="N276" s="21"/>
    </row>
    <row r="277" spans="6:14" x14ac:dyDescent="0.25">
      <c r="F277" s="21"/>
      <c r="N277" s="21"/>
    </row>
    <row r="278" spans="6:14" x14ac:dyDescent="0.25">
      <c r="F278" s="21"/>
      <c r="N278" s="21"/>
    </row>
    <row r="279" spans="6:14" x14ac:dyDescent="0.25">
      <c r="F279" s="21"/>
      <c r="N279" s="21"/>
    </row>
    <row r="280" spans="6:14" x14ac:dyDescent="0.25">
      <c r="F280" s="21"/>
      <c r="N280" s="21"/>
    </row>
    <row r="281" spans="6:14" x14ac:dyDescent="0.25">
      <c r="F281" s="21"/>
      <c r="N281" s="21"/>
    </row>
    <row r="282" spans="6:14" x14ac:dyDescent="0.25">
      <c r="F282" s="21"/>
      <c r="N282" s="21"/>
    </row>
    <row r="283" spans="6:14" x14ac:dyDescent="0.25">
      <c r="F283" s="21"/>
      <c r="N283" s="21"/>
    </row>
    <row r="284" spans="6:14" x14ac:dyDescent="0.25">
      <c r="F284" s="21"/>
      <c r="N284" s="21"/>
    </row>
    <row r="285" spans="6:14" x14ac:dyDescent="0.25">
      <c r="F285" s="21"/>
      <c r="N285" s="21"/>
    </row>
    <row r="286" spans="6:14" x14ac:dyDescent="0.25">
      <c r="F286" s="21"/>
      <c r="N286" s="21"/>
    </row>
    <row r="287" spans="6:14" x14ac:dyDescent="0.25">
      <c r="F287" s="21"/>
      <c r="N287" s="21"/>
    </row>
    <row r="288" spans="6:14" x14ac:dyDescent="0.25">
      <c r="F288" s="21"/>
      <c r="N288" s="21"/>
    </row>
    <row r="289" spans="6:14" x14ac:dyDescent="0.25">
      <c r="F289" s="21"/>
      <c r="N289" s="21"/>
    </row>
    <row r="290" spans="6:14" x14ac:dyDescent="0.25">
      <c r="F290" s="21"/>
      <c r="N290" s="21"/>
    </row>
    <row r="291" spans="6:14" x14ac:dyDescent="0.25">
      <c r="F291" s="21"/>
      <c r="N291" s="21"/>
    </row>
    <row r="292" spans="6:14" x14ac:dyDescent="0.25">
      <c r="F292" s="21"/>
      <c r="N292" s="21"/>
    </row>
    <row r="293" spans="6:14" x14ac:dyDescent="0.25">
      <c r="F293" s="21"/>
      <c r="N293" s="21"/>
    </row>
    <row r="294" spans="6:14" x14ac:dyDescent="0.25">
      <c r="F294" s="21"/>
      <c r="N294" s="21"/>
    </row>
    <row r="295" spans="6:14" x14ac:dyDescent="0.25">
      <c r="F295" s="21"/>
      <c r="N295" s="21"/>
    </row>
    <row r="296" spans="6:14" x14ac:dyDescent="0.25">
      <c r="F296" s="21"/>
      <c r="N296" s="21"/>
    </row>
    <row r="297" spans="6:14" x14ac:dyDescent="0.25">
      <c r="F297" s="21"/>
      <c r="N297" s="21"/>
    </row>
    <row r="298" spans="6:14" x14ac:dyDescent="0.25">
      <c r="F298" s="21"/>
      <c r="N298" s="21"/>
    </row>
    <row r="299" spans="6:14" x14ac:dyDescent="0.25">
      <c r="F299" s="21"/>
      <c r="N299" s="21"/>
    </row>
    <row r="300" spans="6:14" x14ac:dyDescent="0.25">
      <c r="F300" s="21"/>
      <c r="N300" s="21"/>
    </row>
    <row r="301" spans="6:14" x14ac:dyDescent="0.25">
      <c r="F301" s="21"/>
      <c r="N301" s="21"/>
    </row>
    <row r="302" spans="6:14" x14ac:dyDescent="0.25">
      <c r="F302" s="21"/>
      <c r="N302" s="21"/>
    </row>
    <row r="303" spans="6:14" x14ac:dyDescent="0.25">
      <c r="F303" s="21"/>
      <c r="N303" s="21"/>
    </row>
    <row r="304" spans="6:14" x14ac:dyDescent="0.25">
      <c r="F304" s="21"/>
      <c r="N304" s="21"/>
    </row>
    <row r="305" spans="6:14" x14ac:dyDescent="0.25">
      <c r="F305" s="21"/>
      <c r="N305" s="21"/>
    </row>
    <row r="306" spans="6:14" x14ac:dyDescent="0.25">
      <c r="F306" s="21"/>
      <c r="N306" s="21"/>
    </row>
    <row r="307" spans="6:14" x14ac:dyDescent="0.25">
      <c r="F307" s="21"/>
      <c r="N307" s="21"/>
    </row>
    <row r="308" spans="6:14" x14ac:dyDescent="0.25">
      <c r="F308" s="21"/>
      <c r="N308" s="21"/>
    </row>
    <row r="309" spans="6:14" x14ac:dyDescent="0.25">
      <c r="F309" s="21"/>
      <c r="N309" s="21"/>
    </row>
    <row r="310" spans="6:14" x14ac:dyDescent="0.25">
      <c r="F310" s="21"/>
      <c r="N310" s="21"/>
    </row>
    <row r="311" spans="6:14" x14ac:dyDescent="0.25">
      <c r="F311" s="21"/>
      <c r="N311" s="21"/>
    </row>
    <row r="312" spans="6:14" x14ac:dyDescent="0.25">
      <c r="F312" s="21"/>
      <c r="N312" s="21"/>
    </row>
    <row r="313" spans="6:14" x14ac:dyDescent="0.25">
      <c r="F313" s="21"/>
      <c r="N313" s="21"/>
    </row>
    <row r="314" spans="6:14" x14ac:dyDescent="0.25">
      <c r="F314" s="21"/>
      <c r="N314" s="21"/>
    </row>
    <row r="315" spans="6:14" x14ac:dyDescent="0.25">
      <c r="F315" s="21"/>
      <c r="N315" s="21"/>
    </row>
    <row r="316" spans="6:14" x14ac:dyDescent="0.25">
      <c r="F316" s="21"/>
      <c r="N316" s="21"/>
    </row>
    <row r="317" spans="6:14" x14ac:dyDescent="0.25">
      <c r="F317" s="21"/>
      <c r="N317" s="21"/>
    </row>
    <row r="318" spans="6:14" x14ac:dyDescent="0.25">
      <c r="F318" s="21"/>
      <c r="N318" s="21"/>
    </row>
    <row r="319" spans="6:14" x14ac:dyDescent="0.25">
      <c r="F319" s="21"/>
      <c r="N319" s="21"/>
    </row>
    <row r="320" spans="6:14" x14ac:dyDescent="0.25">
      <c r="F320" s="21"/>
      <c r="N320" s="21"/>
    </row>
    <row r="321" spans="6:14" x14ac:dyDescent="0.25">
      <c r="F321" s="21"/>
      <c r="N321" s="21"/>
    </row>
    <row r="322" spans="6:14" x14ac:dyDescent="0.25">
      <c r="F322" s="21"/>
      <c r="N322" s="21"/>
    </row>
    <row r="323" spans="6:14" x14ac:dyDescent="0.25">
      <c r="F323" s="21"/>
      <c r="N323" s="21"/>
    </row>
    <row r="324" spans="6:14" x14ac:dyDescent="0.25">
      <c r="F324" s="21"/>
      <c r="N324" s="21"/>
    </row>
    <row r="325" spans="6:14" x14ac:dyDescent="0.25">
      <c r="F325" s="21"/>
      <c r="N325" s="21"/>
    </row>
    <row r="326" spans="6:14" x14ac:dyDescent="0.25">
      <c r="F326" s="21"/>
      <c r="N326" s="21"/>
    </row>
    <row r="327" spans="6:14" x14ac:dyDescent="0.25">
      <c r="F327" s="21"/>
      <c r="N327" s="21"/>
    </row>
    <row r="328" spans="6:14" x14ac:dyDescent="0.25">
      <c r="F328" s="21"/>
      <c r="N328" s="21"/>
    </row>
    <row r="329" spans="6:14" x14ac:dyDescent="0.25">
      <c r="F329" s="21"/>
      <c r="N329" s="21"/>
    </row>
    <row r="330" spans="6:14" x14ac:dyDescent="0.25">
      <c r="F330" s="21"/>
      <c r="N330" s="21"/>
    </row>
    <row r="331" spans="6:14" x14ac:dyDescent="0.25">
      <c r="F331" s="21"/>
      <c r="N331" s="21"/>
    </row>
    <row r="332" spans="6:14" x14ac:dyDescent="0.25">
      <c r="F332" s="21"/>
      <c r="N332" s="21"/>
    </row>
    <row r="333" spans="6:14" x14ac:dyDescent="0.25">
      <c r="F333" s="21"/>
      <c r="N333" s="21"/>
    </row>
    <row r="334" spans="6:14" x14ac:dyDescent="0.25">
      <c r="F334" s="21"/>
      <c r="N334" s="21"/>
    </row>
    <row r="335" spans="6:14" x14ac:dyDescent="0.25">
      <c r="F335" s="21"/>
      <c r="N335" s="21"/>
    </row>
    <row r="336" spans="6:14" x14ac:dyDescent="0.25">
      <c r="F336" s="21"/>
      <c r="N336" s="21"/>
    </row>
    <row r="337" spans="6:14" x14ac:dyDescent="0.25">
      <c r="F337" s="21"/>
      <c r="N337" s="21"/>
    </row>
    <row r="338" spans="6:14" x14ac:dyDescent="0.25">
      <c r="F338" s="21"/>
      <c r="N338" s="21"/>
    </row>
    <row r="339" spans="6:14" x14ac:dyDescent="0.25">
      <c r="F339" s="21"/>
      <c r="N339" s="21"/>
    </row>
    <row r="340" spans="6:14" x14ac:dyDescent="0.25">
      <c r="F340" s="21"/>
      <c r="N340" s="21"/>
    </row>
    <row r="341" spans="6:14" x14ac:dyDescent="0.25">
      <c r="F341" s="21"/>
      <c r="N341" s="21"/>
    </row>
    <row r="342" spans="6:14" x14ac:dyDescent="0.25">
      <c r="F342" s="21"/>
      <c r="N342" s="21"/>
    </row>
    <row r="343" spans="6:14" x14ac:dyDescent="0.25">
      <c r="F343" s="21"/>
      <c r="N343" s="21"/>
    </row>
  </sheetData>
  <mergeCells count="2">
    <mergeCell ref="B1:H1"/>
    <mergeCell ref="J1:P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39D1A-F225-49BD-AE3E-54E78BDD79FB}">
  <dimension ref="B1:J3"/>
  <sheetViews>
    <sheetView zoomScale="80" zoomScaleNormal="80" workbookViewId="0">
      <selection activeCell="L16" sqref="L16"/>
    </sheetView>
  </sheetViews>
  <sheetFormatPr defaultColWidth="12.5703125" defaultRowHeight="15.75" x14ac:dyDescent="0.25"/>
  <cols>
    <col min="1" max="1" width="10" style="32" customWidth="1"/>
    <col min="2" max="2" width="15.85546875" style="32" customWidth="1"/>
    <col min="3" max="3" width="20.140625" style="32" customWidth="1"/>
    <col min="4" max="4" width="19.42578125" style="32" customWidth="1"/>
    <col min="5" max="5" width="19" style="32" customWidth="1"/>
    <col min="6" max="7" width="12.5703125" style="32"/>
    <col min="8" max="8" width="24.7109375" style="32" customWidth="1"/>
    <col min="9" max="9" width="25.140625" style="32" customWidth="1"/>
    <col min="10" max="10" width="21.140625" style="32" customWidth="1"/>
    <col min="11" max="16384" width="12.5703125" style="32"/>
  </cols>
  <sheetData>
    <row r="1" spans="2:10" ht="31.5" customHeight="1" x14ac:dyDescent="0.25">
      <c r="B1" s="50" t="s">
        <v>33</v>
      </c>
      <c r="C1" s="50" t="s">
        <v>37</v>
      </c>
      <c r="D1" s="50" t="s">
        <v>38</v>
      </c>
      <c r="E1" s="52" t="s">
        <v>39</v>
      </c>
      <c r="G1" s="29"/>
      <c r="H1" s="30" t="s">
        <v>41</v>
      </c>
      <c r="I1" s="30" t="s">
        <v>40</v>
      </c>
      <c r="J1" s="30" t="s">
        <v>26</v>
      </c>
    </row>
    <row r="2" spans="2:10" x14ac:dyDescent="0.25">
      <c r="B2" s="53" t="s">
        <v>34</v>
      </c>
      <c r="C2" s="51">
        <v>1.907E-2</v>
      </c>
      <c r="D2" s="51">
        <v>2.7179999999999999E-2</v>
      </c>
      <c r="E2" s="49">
        <f>H2</f>
        <v>0.42530000000000001</v>
      </c>
      <c r="G2" s="58" t="s">
        <v>34</v>
      </c>
      <c r="H2" s="33">
        <v>0.42530000000000001</v>
      </c>
      <c r="I2" s="31">
        <f>J2*(-1)</f>
        <v>-42.527530152071314</v>
      </c>
      <c r="J2" s="31">
        <f>((D2-C2)/C2)*100</f>
        <v>42.527530152071314</v>
      </c>
    </row>
    <row r="3" spans="2:10" x14ac:dyDescent="0.25">
      <c r="B3" s="53" t="s">
        <v>35</v>
      </c>
      <c r="C3" s="51">
        <v>1.9460000000000002E-2</v>
      </c>
      <c r="D3" s="51">
        <v>2.7609999999999999E-2</v>
      </c>
      <c r="E3" s="49">
        <f>H3</f>
        <v>0.41880000000000001</v>
      </c>
      <c r="G3" s="58" t="s">
        <v>35</v>
      </c>
      <c r="H3" s="33">
        <v>0.41880000000000001</v>
      </c>
      <c r="I3" s="31">
        <f>J3*(-1)</f>
        <v>-41.880781089414164</v>
      </c>
      <c r="J3" s="31">
        <f>((D3-C3)/C3)*100</f>
        <v>41.880781089414164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5B337-6B9B-4C72-9BB4-B69DE0A4CE1C}">
  <dimension ref="A1:N7"/>
  <sheetViews>
    <sheetView tabSelected="1" topLeftCell="E1" zoomScale="80" zoomScaleNormal="80" workbookViewId="0">
      <selection activeCell="S9" sqref="S9"/>
    </sheetView>
  </sheetViews>
  <sheetFormatPr defaultRowHeight="15" x14ac:dyDescent="0.25"/>
  <cols>
    <col min="1" max="1" width="19.28515625" customWidth="1"/>
    <col min="2" max="2" width="30.7109375" customWidth="1"/>
    <col min="3" max="3" width="31.42578125" customWidth="1"/>
    <col min="4" max="4" width="15.5703125" customWidth="1"/>
    <col min="5" max="5" width="10.85546875" customWidth="1"/>
    <col min="6" max="6" width="9.5703125" customWidth="1"/>
    <col min="7" max="7" width="15.7109375" customWidth="1"/>
    <col min="8" max="8" width="23.28515625" customWidth="1"/>
    <col min="9" max="10" width="22.140625" customWidth="1"/>
    <col min="11" max="11" width="19.7109375" customWidth="1"/>
  </cols>
  <sheetData>
    <row r="1" spans="1:14" ht="33" customHeight="1" x14ac:dyDescent="0.25">
      <c r="A1" s="50" t="s">
        <v>33</v>
      </c>
      <c r="B1" s="63" t="s">
        <v>42</v>
      </c>
      <c r="C1" s="63" t="s">
        <v>43</v>
      </c>
      <c r="D1" s="52" t="s">
        <v>44</v>
      </c>
      <c r="G1" s="50" t="s">
        <v>33</v>
      </c>
      <c r="H1" s="59" t="s">
        <v>42</v>
      </c>
      <c r="I1" s="59" t="s">
        <v>43</v>
      </c>
      <c r="J1" s="59" t="s">
        <v>44</v>
      </c>
      <c r="K1" s="30" t="s">
        <v>26</v>
      </c>
      <c r="L1" s="1"/>
      <c r="M1" s="20"/>
      <c r="N1" s="20"/>
    </row>
    <row r="2" spans="1:14" ht="23.25" customHeight="1" x14ac:dyDescent="0.25">
      <c r="A2" s="64" t="s">
        <v>45</v>
      </c>
      <c r="B2" s="61">
        <v>8.6400000000000001E-3</v>
      </c>
      <c r="C2" s="61">
        <v>0.56388000000000005</v>
      </c>
      <c r="D2" s="49">
        <f>J2</f>
        <v>64.260000000000005</v>
      </c>
      <c r="G2" s="65" t="s">
        <v>45</v>
      </c>
      <c r="H2" s="62">
        <v>8.6400000000000001E-3</v>
      </c>
      <c r="I2" s="62">
        <v>0.56388000000000005</v>
      </c>
      <c r="J2" s="60">
        <v>64.260000000000005</v>
      </c>
      <c r="K2" s="31">
        <f>((C2-B2)/B2)*100</f>
        <v>6426.3888888888896</v>
      </c>
      <c r="L2" s="26"/>
      <c r="M2" s="27"/>
      <c r="N2" s="25"/>
    </row>
    <row r="3" spans="1:14" x14ac:dyDescent="0.25">
      <c r="B3" s="66"/>
      <c r="C3" s="66"/>
      <c r="G3" s="26"/>
      <c r="H3" s="27"/>
      <c r="I3" s="25"/>
    </row>
    <row r="4" spans="1:14" x14ac:dyDescent="0.25">
      <c r="A4" s="26"/>
      <c r="B4" s="66"/>
      <c r="C4" s="66"/>
      <c r="D4" s="25"/>
    </row>
    <row r="5" spans="1:14" x14ac:dyDescent="0.25">
      <c r="A5" s="26"/>
      <c r="B5" s="27"/>
      <c r="C5" s="25"/>
      <c r="D5" s="25"/>
    </row>
    <row r="6" spans="1:14" x14ac:dyDescent="0.25">
      <c r="G6" s="4"/>
      <c r="H6" s="4"/>
      <c r="I6" s="4"/>
      <c r="J6" s="4"/>
      <c r="K6" s="25"/>
      <c r="L6" s="26"/>
      <c r="M6" s="27"/>
      <c r="N6" s="25"/>
    </row>
    <row r="7" spans="1:14" x14ac:dyDescent="0.25">
      <c r="G7" s="4"/>
      <c r="H7" s="4"/>
      <c r="I7" s="4"/>
      <c r="J7" s="4"/>
      <c r="K7" s="25"/>
      <c r="L7" s="26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B9F5B-33C8-4420-ADA5-615985F8BED4}">
  <dimension ref="B1:M9"/>
  <sheetViews>
    <sheetView zoomScale="80" zoomScaleNormal="80" workbookViewId="0">
      <selection activeCell="R15" sqref="R15"/>
    </sheetView>
  </sheetViews>
  <sheetFormatPr defaultRowHeight="15.75" x14ac:dyDescent="0.25"/>
  <cols>
    <col min="1" max="1" width="9.140625" style="3"/>
    <col min="2" max="2" width="15.7109375" style="3" customWidth="1"/>
    <col min="3" max="3" width="8.42578125" style="3" customWidth="1"/>
    <col min="4" max="4" width="12.140625" style="3" customWidth="1"/>
    <col min="5" max="5" width="10.28515625" style="3" customWidth="1"/>
    <col min="6" max="6" width="11.140625" style="3" customWidth="1"/>
    <col min="7" max="7" width="11.5703125" style="3" customWidth="1"/>
    <col min="8" max="10" width="9.140625" style="3"/>
    <col min="11" max="11" width="10.5703125" style="3" customWidth="1"/>
    <col min="12" max="13" width="9.140625" style="3"/>
    <col min="14" max="14" width="13.42578125" style="3" customWidth="1"/>
    <col min="15" max="15" width="13.140625" style="3" customWidth="1"/>
    <col min="16" max="16" width="11.5703125" style="3" customWidth="1"/>
    <col min="17" max="18" width="13.7109375" style="3" customWidth="1"/>
    <col min="19" max="19" width="11.85546875" style="3" customWidth="1"/>
    <col min="20" max="23" width="9.140625" style="3"/>
    <col min="24" max="24" width="14.85546875" style="3" customWidth="1"/>
    <col min="25" max="35" width="9.140625" style="3"/>
    <col min="36" max="36" width="15.28515625" style="3" customWidth="1"/>
    <col min="37" max="16384" width="9.140625" style="3"/>
  </cols>
  <sheetData>
    <row r="1" spans="2:13" x14ac:dyDescent="0.25">
      <c r="B1" s="71" t="s">
        <v>9</v>
      </c>
      <c r="C1" s="71"/>
      <c r="D1" s="71"/>
      <c r="E1" s="71"/>
      <c r="F1" s="71"/>
      <c r="G1" s="71"/>
      <c r="H1" s="71"/>
      <c r="I1" s="36"/>
      <c r="J1" s="36"/>
      <c r="K1" s="36"/>
    </row>
    <row r="2" spans="2:13" s="7" customFormat="1" ht="32.25" customHeight="1" x14ac:dyDescent="0.25">
      <c r="B2" s="12" t="s">
        <v>36</v>
      </c>
      <c r="C2" s="12" t="s">
        <v>1</v>
      </c>
      <c r="D2" s="12" t="s">
        <v>6</v>
      </c>
      <c r="E2" s="12" t="s">
        <v>2</v>
      </c>
      <c r="F2" s="12" t="s">
        <v>7</v>
      </c>
      <c r="G2" s="12" t="s">
        <v>3</v>
      </c>
      <c r="H2" s="13" t="s">
        <v>4</v>
      </c>
      <c r="I2" s="34"/>
      <c r="J2" s="35"/>
      <c r="K2" s="34"/>
      <c r="L2" s="35"/>
    </row>
    <row r="3" spans="2:13" ht="24" customHeight="1" x14ac:dyDescent="0.25">
      <c r="B3" s="54" t="s">
        <v>10</v>
      </c>
      <c r="C3" s="55">
        <v>43.2</v>
      </c>
      <c r="D3" s="55">
        <v>0.6</v>
      </c>
      <c r="E3" s="55">
        <v>50</v>
      </c>
      <c r="F3" s="55">
        <v>1.7</v>
      </c>
      <c r="G3" s="55">
        <v>2.5</v>
      </c>
      <c r="H3" s="55">
        <v>2</v>
      </c>
      <c r="I3" s="9"/>
      <c r="J3" s="9"/>
      <c r="K3" s="9"/>
      <c r="L3" s="8"/>
    </row>
    <row r="4" spans="2:13" ht="21" customHeight="1" x14ac:dyDescent="0.25">
      <c r="B4" s="54" t="s">
        <v>11</v>
      </c>
      <c r="C4" s="56">
        <v>50.5</v>
      </c>
      <c r="D4" s="56">
        <v>0.5</v>
      </c>
      <c r="E4" s="56">
        <v>42.7</v>
      </c>
      <c r="F4" s="56">
        <v>1.5</v>
      </c>
      <c r="G4" s="56">
        <v>2.6</v>
      </c>
      <c r="H4" s="56">
        <v>2.2000000000000002</v>
      </c>
      <c r="I4" s="9"/>
      <c r="J4" s="9"/>
      <c r="K4" s="9"/>
      <c r="L4" s="8"/>
    </row>
    <row r="5" spans="2:13" x14ac:dyDescent="0.25">
      <c r="B5" s="8"/>
    </row>
    <row r="6" spans="2:13" x14ac:dyDescent="0.25">
      <c r="B6" s="8"/>
    </row>
    <row r="7" spans="2:13" x14ac:dyDescent="0.25">
      <c r="B7" s="10"/>
      <c r="C7" s="9"/>
      <c r="D7" s="9"/>
      <c r="E7" s="9"/>
      <c r="F7" s="9"/>
      <c r="G7" s="9"/>
      <c r="H7" s="9"/>
      <c r="I7" s="9"/>
      <c r="J7" s="9"/>
      <c r="K7" s="9"/>
      <c r="L7" s="8"/>
      <c r="M7" s="11"/>
    </row>
    <row r="8" spans="2:13" x14ac:dyDescent="0.25">
      <c r="B8" s="10"/>
      <c r="C8" s="9"/>
      <c r="D8" s="9"/>
      <c r="E8" s="9"/>
      <c r="F8" s="9"/>
      <c r="G8" s="9"/>
      <c r="H8" s="9"/>
      <c r="I8" s="9"/>
      <c r="J8" s="9"/>
      <c r="K8" s="9"/>
      <c r="L8" s="8"/>
      <c r="M8" s="11"/>
    </row>
    <row r="9" spans="2:13" x14ac:dyDescent="0.25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</sheetData>
  <mergeCells count="1">
    <mergeCell ref="B1:H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4387D-DDF9-4A09-8051-487E84FFA5EF}">
  <dimension ref="B1:V9"/>
  <sheetViews>
    <sheetView zoomScale="80" zoomScaleNormal="80" workbookViewId="0">
      <selection activeCell="M8" sqref="M8"/>
    </sheetView>
  </sheetViews>
  <sheetFormatPr defaultRowHeight="15.75" x14ac:dyDescent="0.25"/>
  <cols>
    <col min="1" max="1" width="9.140625" style="3"/>
    <col min="2" max="2" width="15" style="3" customWidth="1"/>
    <col min="3" max="3" width="10.140625" style="3" customWidth="1"/>
    <col min="4" max="4" width="10.85546875" style="3" customWidth="1"/>
    <col min="5" max="5" width="9.7109375" style="3" customWidth="1"/>
    <col min="6" max="6" width="9.85546875" style="3" customWidth="1"/>
    <col min="7" max="7" width="10.42578125" style="3" customWidth="1"/>
    <col min="8" max="8" width="10" style="3" customWidth="1"/>
    <col min="9" max="9" width="8.5703125" style="3" customWidth="1"/>
    <col min="10" max="11" width="9.140625" style="3"/>
    <col min="12" max="12" width="13.42578125" style="3" customWidth="1"/>
    <col min="13" max="13" width="13.140625" style="3" customWidth="1"/>
    <col min="14" max="14" width="11.5703125" style="3" customWidth="1"/>
    <col min="15" max="16" width="13.7109375" style="3" customWidth="1"/>
    <col min="17" max="17" width="11.85546875" style="3" customWidth="1"/>
    <col min="18" max="21" width="9.140625" style="3"/>
    <col min="22" max="22" width="14.85546875" style="3" customWidth="1"/>
    <col min="23" max="33" width="9.140625" style="3"/>
    <col min="34" max="34" width="15.28515625" style="3" customWidth="1"/>
    <col min="35" max="16384" width="9.140625" style="3"/>
  </cols>
  <sheetData>
    <row r="1" spans="2:22" x14ac:dyDescent="0.25">
      <c r="B1" s="71" t="s">
        <v>9</v>
      </c>
      <c r="C1" s="71"/>
      <c r="D1" s="71"/>
      <c r="E1" s="71"/>
      <c r="F1" s="71"/>
      <c r="G1" s="71"/>
      <c r="H1" s="71"/>
      <c r="I1" s="71"/>
    </row>
    <row r="2" spans="2:22" s="7" customFormat="1" ht="32.25" customHeight="1" x14ac:dyDescent="0.25">
      <c r="B2" s="12" t="s">
        <v>36</v>
      </c>
      <c r="C2" s="12" t="s">
        <v>1</v>
      </c>
      <c r="D2" s="12" t="s">
        <v>2</v>
      </c>
      <c r="E2" s="12" t="s">
        <v>3</v>
      </c>
      <c r="F2" s="13" t="s">
        <v>4</v>
      </c>
      <c r="G2" s="12" t="s">
        <v>5</v>
      </c>
      <c r="H2" s="12" t="s">
        <v>6</v>
      </c>
      <c r="I2" s="12" t="s">
        <v>7</v>
      </c>
    </row>
    <row r="3" spans="2:22" ht="26.25" customHeight="1" x14ac:dyDescent="0.25">
      <c r="B3" s="57" t="s">
        <v>10</v>
      </c>
      <c r="C3" s="55">
        <v>7</v>
      </c>
      <c r="D3" s="55">
        <v>78.099999999999994</v>
      </c>
      <c r="E3" s="55">
        <v>6.4</v>
      </c>
      <c r="F3" s="55">
        <v>0.4</v>
      </c>
      <c r="G3" s="55">
        <v>0</v>
      </c>
      <c r="H3" s="55">
        <v>0.4</v>
      </c>
      <c r="I3" s="55">
        <v>1.3</v>
      </c>
      <c r="J3" s="8"/>
      <c r="N3" s="11"/>
      <c r="O3" s="11"/>
      <c r="P3" s="11"/>
      <c r="Q3" s="11"/>
      <c r="R3" s="11"/>
      <c r="S3" s="11"/>
      <c r="T3" s="11"/>
      <c r="U3" s="11"/>
      <c r="V3" s="11"/>
    </row>
    <row r="4" spans="2:22" ht="21" customHeight="1" x14ac:dyDescent="0.25">
      <c r="B4" s="57" t="s">
        <v>11</v>
      </c>
      <c r="C4" s="55">
        <v>10.8</v>
      </c>
      <c r="D4" s="55">
        <v>77.3</v>
      </c>
      <c r="E4" s="55">
        <v>8.6</v>
      </c>
      <c r="F4" s="55">
        <v>0.5</v>
      </c>
      <c r="G4" s="55">
        <v>0.8</v>
      </c>
      <c r="H4" s="55">
        <v>0.6</v>
      </c>
      <c r="I4" s="55">
        <v>1.4</v>
      </c>
      <c r="J4" s="8"/>
      <c r="N4" s="9"/>
      <c r="O4" s="9"/>
      <c r="P4" s="9"/>
      <c r="Q4" s="9"/>
      <c r="R4" s="9"/>
      <c r="S4" s="9"/>
      <c r="T4" s="9"/>
      <c r="U4" s="9"/>
      <c r="V4" s="9"/>
    </row>
    <row r="5" spans="2:22" x14ac:dyDescent="0.25">
      <c r="B5" s="8"/>
      <c r="N5" s="11"/>
      <c r="O5" s="11"/>
      <c r="P5" s="11"/>
      <c r="Q5" s="11"/>
      <c r="R5" s="11"/>
      <c r="S5" s="11"/>
      <c r="T5" s="11"/>
      <c r="U5" s="11"/>
      <c r="V5" s="11"/>
    </row>
    <row r="6" spans="2:22" x14ac:dyDescent="0.25">
      <c r="B6" s="8"/>
      <c r="N6" s="11"/>
      <c r="O6" s="11"/>
      <c r="P6" s="11"/>
      <c r="Q6" s="11"/>
      <c r="R6" s="11"/>
      <c r="S6" s="11"/>
      <c r="T6" s="11"/>
      <c r="U6" s="11"/>
      <c r="V6" s="11"/>
    </row>
    <row r="7" spans="2:22" x14ac:dyDescent="0.25">
      <c r="B7" s="10"/>
      <c r="C7" s="9"/>
      <c r="D7" s="9"/>
      <c r="E7" s="9"/>
      <c r="F7" s="9"/>
      <c r="G7" s="9"/>
      <c r="H7" s="9"/>
      <c r="I7" s="9"/>
      <c r="J7" s="8"/>
      <c r="K7" s="11"/>
      <c r="N7" s="11"/>
      <c r="O7" s="11"/>
      <c r="P7" s="11"/>
      <c r="Q7" s="11"/>
      <c r="R7" s="11"/>
      <c r="S7" s="11"/>
      <c r="T7" s="11"/>
      <c r="U7" s="11"/>
      <c r="V7" s="11"/>
    </row>
    <row r="8" spans="2:22" x14ac:dyDescent="0.25">
      <c r="B8" s="10"/>
      <c r="C8" s="9"/>
      <c r="D8" s="9"/>
      <c r="E8" s="9"/>
      <c r="F8" s="9"/>
      <c r="G8" s="9"/>
      <c r="H8" s="9"/>
      <c r="I8" s="9"/>
      <c r="J8" s="8"/>
      <c r="K8" s="11"/>
    </row>
    <row r="9" spans="2:22" x14ac:dyDescent="0.25">
      <c r="B9" s="11"/>
      <c r="C9" s="11"/>
      <c r="D9" s="11"/>
      <c r="E9" s="11"/>
      <c r="F9" s="11"/>
      <c r="G9" s="11"/>
      <c r="H9" s="11"/>
      <c r="I9" s="11"/>
      <c r="J9" s="11"/>
      <c r="K9" s="11"/>
    </row>
  </sheetData>
  <mergeCells count="1">
    <mergeCell ref="B1:I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UCS - CA</vt:lpstr>
      <vt:lpstr>Ks Wolfcamp-X#</vt:lpstr>
      <vt:lpstr>Ks Wolfcamp-Y#</vt:lpstr>
      <vt:lpstr>Ks Niobrara</vt:lpstr>
      <vt:lpstr>Porosity</vt:lpstr>
      <vt:lpstr>Permeability</vt:lpstr>
      <vt:lpstr>XRD Wolfcamp</vt:lpstr>
      <vt:lpstr>XRD Niobrara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Kolawole, Doyin</dc:creator>
  <cp:lastModifiedBy>Kolawole, Oladoyin</cp:lastModifiedBy>
  <dcterms:created xsi:type="dcterms:W3CDTF">2020-07-13T22:17:25Z</dcterms:created>
  <dcterms:modified xsi:type="dcterms:W3CDTF">2021-03-12T03:37:45Z</dcterms:modified>
</cp:coreProperties>
</file>