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oyin\Downloads\"/>
    </mc:Choice>
  </mc:AlternateContent>
  <xr:revisionPtr revIDLastSave="0" documentId="13_ncr:1_{8F9DD790-6BA3-41F7-8064-541E8D343E51}" xr6:coauthVersionLast="47" xr6:coauthVersionMax="47" xr10:uidLastSave="{00000000-0000-0000-0000-000000000000}"/>
  <workbookProtection workbookAlgorithmName="SHA-512" workbookHashValue="MXtbJAmuckBaccus4i7R8HGlE6zprix/tjBGdKOHQ63dprXB/5vs5Ftb9NpqvSs7pNwfAzBqt/kLyxTgAaf+LA==" workbookSaltValue="OT7449NKkaLTtdvWyrvNpA==" workbookSpinCount="100000" lockStructure="1"/>
  <bookViews>
    <workbookView xWindow="19090" yWindow="-4800" windowWidth="38620" windowHeight="21100" activeTab="1" xr2:uid="{00000000-000D-0000-FFFF-FFFF00000000}"/>
  </bookViews>
  <sheets>
    <sheet name="Input Data" sheetId="38" r:id="rId1"/>
    <sheet name="UCS" sheetId="16" r:id="rId2"/>
    <sheet name="Ks" sheetId="3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8" l="1"/>
  <c r="H11" i="38"/>
  <c r="I4" i="38"/>
  <c r="H4" i="38"/>
  <c r="E11" i="38"/>
  <c r="E4" i="38"/>
  <c r="D11" i="38"/>
  <c r="D4" i="38"/>
  <c r="G8" i="16"/>
  <c r="G7" i="16" l="1"/>
  <c r="H3" i="36" l="1"/>
  <c r="Q3" i="36" l="1"/>
  <c r="Q4" i="36" s="1"/>
  <c r="Q2" i="36"/>
  <c r="V8" i="36" s="1"/>
  <c r="X7" i="36"/>
  <c r="H4" i="36"/>
  <c r="Y7" i="36" s="1"/>
  <c r="H2" i="36"/>
  <c r="V7" i="36" s="1"/>
  <c r="Y8" i="36" l="1"/>
  <c r="X8" i="36"/>
</calcChain>
</file>

<file path=xl/sharedStrings.xml><?xml version="1.0" encoding="utf-8"?>
<sst xmlns="http://schemas.openxmlformats.org/spreadsheetml/2006/main" count="72" uniqueCount="42">
  <si>
    <t>UCS [MPa]</t>
  </si>
  <si>
    <t>Depth [m]</t>
  </si>
  <si>
    <t xml:space="preserve">Depth [m] </t>
  </si>
  <si>
    <t xml:space="preserve">FT [N] </t>
  </si>
  <si>
    <t xml:space="preserve">R=w/2 </t>
  </si>
  <si>
    <t>Mean (Average)</t>
  </si>
  <si>
    <t xml:space="preserve">d </t>
  </si>
  <si>
    <t>Standard Deviation</t>
  </si>
  <si>
    <t>Average</t>
  </si>
  <si>
    <t>Standard Error</t>
  </si>
  <si>
    <t>MIP</t>
  </si>
  <si>
    <t>OWC</t>
  </si>
  <si>
    <t>Ks - OWC</t>
  </si>
  <si>
    <t>Rock Sample</t>
  </si>
  <si>
    <t>Length (m)</t>
  </si>
  <si>
    <t>Diameter (m)</t>
  </si>
  <si>
    <t>Pre-Treatment Weight (kg)</t>
  </si>
  <si>
    <t>Post-Treatment Weight (kg)</t>
  </si>
  <si>
    <t>Pre-Treatment Density  (kg/m^3)</t>
  </si>
  <si>
    <t>Post-Treatment Density  (kg/m^3)</t>
  </si>
  <si>
    <t>Treatment Period (hours)</t>
  </si>
  <si>
    <t>Microbial Action</t>
  </si>
  <si>
    <t>Treatment Temperature (°C)</t>
  </si>
  <si>
    <t>Strengthens Rock</t>
  </si>
  <si>
    <t>MIP-Treated Rock</t>
  </si>
  <si>
    <t>OWC-Treated Rock</t>
  </si>
  <si>
    <t>MIP Treated Rock</t>
  </si>
  <si>
    <t>Treatment Type</t>
  </si>
  <si>
    <t>MICP</t>
  </si>
  <si>
    <t>Total Volume of Microbial fluid used for Treatment (ml)</t>
  </si>
  <si>
    <t>Total Volume of cement slurry used for Treatment (ml)</t>
  </si>
  <si>
    <t>Cross-sectional area (m^2)</t>
  </si>
  <si>
    <t>Rock Volume (m^3)</t>
  </si>
  <si>
    <r>
      <rPr>
        <b/>
        <i/>
        <sz val="11"/>
        <color theme="1"/>
        <rFont val="Calibri"/>
        <family val="2"/>
        <scheme val="minor"/>
      </rPr>
      <t>UCS</t>
    </r>
    <r>
      <rPr>
        <b/>
        <sz val="11"/>
        <color theme="1"/>
        <rFont val="Calibri"/>
        <family val="2"/>
        <scheme val="minor"/>
      </rPr>
      <t xml:space="preserve"> - MICP </t>
    </r>
  </si>
  <si>
    <r>
      <rPr>
        <b/>
        <i/>
        <sz val="11"/>
        <color theme="1"/>
        <rFont val="Calibri"/>
        <family val="2"/>
        <scheme val="minor"/>
      </rPr>
      <t>UCS</t>
    </r>
    <r>
      <rPr>
        <b/>
        <sz val="11"/>
        <color theme="1"/>
        <rFont val="Calibri"/>
        <family val="2"/>
        <scheme val="minor"/>
      </rPr>
      <t xml:space="preserve"> - OWC</t>
    </r>
  </si>
  <si>
    <t>[MPa]</t>
  </si>
  <si>
    <r>
      <rPr>
        <b/>
        <i/>
        <sz val="11"/>
        <color theme="1"/>
        <rFont val="Calibri"/>
        <family val="2"/>
        <scheme val="minor"/>
      </rPr>
      <t>Ks</t>
    </r>
    <r>
      <rPr>
        <b/>
        <sz val="11"/>
        <color theme="1"/>
        <rFont val="Calibri"/>
        <family val="2"/>
        <scheme val="minor"/>
      </rPr>
      <t xml:space="preserve"> - OWC</t>
    </r>
  </si>
  <si>
    <r>
      <rPr>
        <b/>
        <i/>
        <sz val="11"/>
        <color theme="1"/>
        <rFont val="Calibri"/>
        <family val="2"/>
        <scheme val="minor"/>
      </rPr>
      <t>Ks</t>
    </r>
    <r>
      <rPr>
        <b/>
        <sz val="11"/>
        <color theme="1"/>
        <rFont val="Calibri"/>
        <family val="2"/>
        <scheme val="minor"/>
      </rPr>
      <t xml:space="preserve"> - MICP</t>
    </r>
  </si>
  <si>
    <t>Ks - MICP</t>
  </si>
  <si>
    <t>MICP -Treated Rock</t>
  </si>
  <si>
    <t>OWC -Treated Rock</t>
  </si>
  <si>
    <t>[MPa.√m]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</si>
</sst>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0"/>
    <numFmt numFmtId="167" formatCode="0.0000000"/>
    <numFmt numFmtId="168" formatCode="0.0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3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2" fontId="0" fillId="0" borderId="0" xfId="0" applyNumberFormat="1" applyAlignment="1">
      <alignment horizontal="left" vertical="top"/>
    </xf>
    <xf numFmtId="2" fontId="16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16" fillId="33" borderId="10" xfId="0" applyFont="1" applyFill="1" applyBorder="1" applyAlignment="1">
      <alignment horizontal="left" vertical="top" wrapText="1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left"/>
    </xf>
    <xf numFmtId="0" fontId="16" fillId="33" borderId="0" xfId="0" applyFont="1" applyFill="1" applyAlignment="1">
      <alignment horizontal="left" vertical="top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2" fillId="36" borderId="0" xfId="0" applyFont="1" applyFill="1" applyAlignment="1">
      <alignment horizontal="left"/>
    </xf>
    <xf numFmtId="0" fontId="0" fillId="36" borderId="0" xfId="0" applyFill="1" applyAlignment="1">
      <alignment horizontal="left"/>
    </xf>
    <xf numFmtId="0" fontId="16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 wrapText="1"/>
    </xf>
    <xf numFmtId="166" fontId="0" fillId="0" borderId="10" xfId="0" applyNumberFormat="1" applyBorder="1" applyAlignment="1">
      <alignment horizontal="left"/>
    </xf>
    <xf numFmtId="167" fontId="0" fillId="0" borderId="10" xfId="0" applyNumberFormat="1" applyBorder="1" applyAlignment="1">
      <alignment horizontal="left"/>
    </xf>
    <xf numFmtId="168" fontId="0" fillId="0" borderId="10" xfId="0" applyNumberFormat="1" applyBorder="1" applyAlignment="1">
      <alignment horizontal="left"/>
    </xf>
    <xf numFmtId="0" fontId="18" fillId="34" borderId="0" xfId="0" applyFont="1" applyFill="1" applyAlignment="1">
      <alignment horizontal="center" vertical="top"/>
    </xf>
    <xf numFmtId="0" fontId="18" fillId="35" borderId="0" xfId="0" applyFont="1" applyFill="1" applyAlignment="1">
      <alignment horizontal="center" vertical="top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163CF"/>
      <color rgb="FFDD59D4"/>
      <color rgb="FFB2B2B2"/>
      <color rgb="FF9FE6FF"/>
      <color rgb="FFA3EFF7"/>
      <color rgb="FF6DEF67"/>
      <color rgb="FFBA8CDC"/>
      <color rgb="FF85FFFF"/>
      <color rgb="FF4260F4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UCS!$A$1:$B$1</c:f>
              <c:strCache>
                <c:ptCount val="1"/>
                <c:pt idx="0">
                  <c:v>MIP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name>MIP Moving Average</c:nam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UCS!$A$3:$A$19</c:f>
              <c:numCache>
                <c:formatCode>General</c:formatCode>
                <c:ptCount val="17"/>
                <c:pt idx="0">
                  <c:v>6.4999999999999997E-3</c:v>
                </c:pt>
                <c:pt idx="1">
                  <c:v>8.5000000000000006E-3</c:v>
                </c:pt>
                <c:pt idx="2">
                  <c:v>1.0500000000000001E-2</c:v>
                </c:pt>
                <c:pt idx="3">
                  <c:v>1.2500000000000001E-2</c:v>
                </c:pt>
                <c:pt idx="4">
                  <c:v>1.4500000000000001E-2</c:v>
                </c:pt>
                <c:pt idx="5">
                  <c:v>1.6500000000000001E-2</c:v>
                </c:pt>
                <c:pt idx="6">
                  <c:v>1.8499999999999999E-2</c:v>
                </c:pt>
                <c:pt idx="7">
                  <c:v>2.0500000000000001E-2</c:v>
                </c:pt>
                <c:pt idx="8">
                  <c:v>2.2499999999999999E-2</c:v>
                </c:pt>
                <c:pt idx="9">
                  <c:v>2.4500000000000001E-2</c:v>
                </c:pt>
                <c:pt idx="10">
                  <c:v>2.6499999999999999E-2</c:v>
                </c:pt>
                <c:pt idx="11">
                  <c:v>2.8500000000000001E-2</c:v>
                </c:pt>
                <c:pt idx="12">
                  <c:v>3.0499999999999999E-2</c:v>
                </c:pt>
                <c:pt idx="13">
                  <c:v>3.2500000000000001E-2</c:v>
                </c:pt>
                <c:pt idx="14">
                  <c:v>3.4500000000000003E-2</c:v>
                </c:pt>
                <c:pt idx="15">
                  <c:v>3.6499999999999998E-2</c:v>
                </c:pt>
                <c:pt idx="16">
                  <c:v>3.85E-2</c:v>
                </c:pt>
              </c:numCache>
            </c:numRef>
          </c:xVal>
          <c:yVal>
            <c:numRef>
              <c:f>UCS!$B$3:$B$19</c:f>
              <c:numCache>
                <c:formatCode>General</c:formatCode>
                <c:ptCount val="17"/>
                <c:pt idx="0">
                  <c:v>50.769199999999998</c:v>
                </c:pt>
                <c:pt idx="1">
                  <c:v>60.769199999999998</c:v>
                </c:pt>
                <c:pt idx="2">
                  <c:v>76.830799999999996</c:v>
                </c:pt>
                <c:pt idx="3">
                  <c:v>91.317899999999995</c:v>
                </c:pt>
                <c:pt idx="4">
                  <c:v>100.5372</c:v>
                </c:pt>
                <c:pt idx="5">
                  <c:v>74.904200000000003</c:v>
                </c:pt>
                <c:pt idx="6">
                  <c:v>86.697000000000003</c:v>
                </c:pt>
                <c:pt idx="7">
                  <c:v>93.463999999999999</c:v>
                </c:pt>
                <c:pt idx="8">
                  <c:v>109.32299999999999</c:v>
                </c:pt>
                <c:pt idx="9">
                  <c:v>98.465999999999994</c:v>
                </c:pt>
                <c:pt idx="10">
                  <c:v>106.035</c:v>
                </c:pt>
                <c:pt idx="11">
                  <c:v>83.554000000000002</c:v>
                </c:pt>
                <c:pt idx="12">
                  <c:v>98.704300000000003</c:v>
                </c:pt>
                <c:pt idx="13">
                  <c:v>91.923400000000001</c:v>
                </c:pt>
                <c:pt idx="14">
                  <c:v>88.9221</c:v>
                </c:pt>
                <c:pt idx="15">
                  <c:v>75.478999999999999</c:v>
                </c:pt>
                <c:pt idx="16">
                  <c:v>67.531000000000006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231-A010-55A0516D0B48}"/>
            </c:ext>
          </c:extLst>
        </c:ser>
        <c:ser>
          <c:idx val="2"/>
          <c:order val="1"/>
          <c:tx>
            <c:strRef>
              <c:f>UCS!$C$1:$D$1</c:f>
              <c:strCache>
                <c:ptCount val="1"/>
                <c:pt idx="0">
                  <c:v>OWC</c:v>
                </c:pt>
              </c:strCache>
            </c:strRef>
          </c:tx>
          <c:spPr>
            <a:ln w="158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name>OWC Moving Average</c:nam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UCS!$C$3:$C$19</c:f>
              <c:numCache>
                <c:formatCode>General</c:formatCode>
                <c:ptCount val="17"/>
                <c:pt idx="0">
                  <c:v>6.4999999999999997E-3</c:v>
                </c:pt>
                <c:pt idx="1">
                  <c:v>8.5000000000000006E-3</c:v>
                </c:pt>
                <c:pt idx="2">
                  <c:v>1.0500000000000001E-2</c:v>
                </c:pt>
                <c:pt idx="3">
                  <c:v>1.2500000000000001E-2</c:v>
                </c:pt>
                <c:pt idx="4">
                  <c:v>1.4500000000000001E-2</c:v>
                </c:pt>
                <c:pt idx="5">
                  <c:v>1.6500000000000001E-2</c:v>
                </c:pt>
                <c:pt idx="6">
                  <c:v>1.8499999999999999E-2</c:v>
                </c:pt>
                <c:pt idx="7">
                  <c:v>2.0500000000000001E-2</c:v>
                </c:pt>
                <c:pt idx="8">
                  <c:v>2.2499999999999999E-2</c:v>
                </c:pt>
                <c:pt idx="9">
                  <c:v>2.4500000000000001E-2</c:v>
                </c:pt>
                <c:pt idx="10">
                  <c:v>2.6499999999999999E-2</c:v>
                </c:pt>
                <c:pt idx="11">
                  <c:v>2.8500000000000001E-2</c:v>
                </c:pt>
                <c:pt idx="12">
                  <c:v>3.0499999999999999E-2</c:v>
                </c:pt>
                <c:pt idx="13">
                  <c:v>3.2500000000000001E-2</c:v>
                </c:pt>
                <c:pt idx="14">
                  <c:v>3.4500000000000003E-2</c:v>
                </c:pt>
                <c:pt idx="15">
                  <c:v>3.6499999999999998E-2</c:v>
                </c:pt>
                <c:pt idx="16">
                  <c:v>3.85E-2</c:v>
                </c:pt>
              </c:numCache>
            </c:numRef>
          </c:xVal>
          <c:yVal>
            <c:numRef>
              <c:f>UCS!$D$3:$D$19</c:f>
              <c:numCache>
                <c:formatCode>General</c:formatCode>
                <c:ptCount val="17"/>
                <c:pt idx="0">
                  <c:v>55.596400000000003</c:v>
                </c:pt>
                <c:pt idx="1">
                  <c:v>65.596400000000003</c:v>
                </c:pt>
                <c:pt idx="2">
                  <c:v>85.226200000000006</c:v>
                </c:pt>
                <c:pt idx="3">
                  <c:v>93.367000000000004</c:v>
                </c:pt>
                <c:pt idx="4">
                  <c:v>82.867500000000007</c:v>
                </c:pt>
                <c:pt idx="5">
                  <c:v>97.088200000000001</c:v>
                </c:pt>
                <c:pt idx="6">
                  <c:v>104.246</c:v>
                </c:pt>
                <c:pt idx="7">
                  <c:v>118.49299999999999</c:v>
                </c:pt>
                <c:pt idx="8">
                  <c:v>134.50200000000001</c:v>
                </c:pt>
                <c:pt idx="9">
                  <c:v>138.09700000000001</c:v>
                </c:pt>
                <c:pt idx="10">
                  <c:v>125.845</c:v>
                </c:pt>
                <c:pt idx="11">
                  <c:v>116.111</c:v>
                </c:pt>
                <c:pt idx="12">
                  <c:v>77.206699999999998</c:v>
                </c:pt>
                <c:pt idx="13">
                  <c:v>74.81</c:v>
                </c:pt>
                <c:pt idx="14">
                  <c:v>91.037800000000004</c:v>
                </c:pt>
                <c:pt idx="15">
                  <c:v>94.437399999999997</c:v>
                </c:pt>
                <c:pt idx="16">
                  <c:v>80.661100000000005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3-4231-A010-55A0516D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</c:scatterChart>
      <c:valAx>
        <c:axId val="747521199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Length [m]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</c:valAx>
      <c:valAx>
        <c:axId val="881270671"/>
        <c:scaling>
          <c:orientation val="minMax"/>
          <c:max val="14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Unconfined Compressive Strength,</a:t>
                </a:r>
              </a:p>
              <a:p>
                <a:pPr>
                  <a:defRPr sz="1200"/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UCS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UCS!$A$1:$B$1</c:f>
              <c:strCache>
                <c:ptCount val="1"/>
                <c:pt idx="0">
                  <c:v>MIP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name>MIP Moving Average</c:nam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UCS!$A$3:$A$19</c:f>
              <c:numCache>
                <c:formatCode>General</c:formatCode>
                <c:ptCount val="17"/>
                <c:pt idx="0">
                  <c:v>6.4999999999999997E-3</c:v>
                </c:pt>
                <c:pt idx="1">
                  <c:v>8.5000000000000006E-3</c:v>
                </c:pt>
                <c:pt idx="2">
                  <c:v>1.0500000000000001E-2</c:v>
                </c:pt>
                <c:pt idx="3">
                  <c:v>1.2500000000000001E-2</c:v>
                </c:pt>
                <c:pt idx="4">
                  <c:v>1.4500000000000001E-2</c:v>
                </c:pt>
                <c:pt idx="5">
                  <c:v>1.6500000000000001E-2</c:v>
                </c:pt>
                <c:pt idx="6">
                  <c:v>1.8499999999999999E-2</c:v>
                </c:pt>
                <c:pt idx="7">
                  <c:v>2.0500000000000001E-2</c:v>
                </c:pt>
                <c:pt idx="8">
                  <c:v>2.2499999999999999E-2</c:v>
                </c:pt>
                <c:pt idx="9">
                  <c:v>2.4500000000000001E-2</c:v>
                </c:pt>
                <c:pt idx="10">
                  <c:v>2.6499999999999999E-2</c:v>
                </c:pt>
                <c:pt idx="11">
                  <c:v>2.8500000000000001E-2</c:v>
                </c:pt>
                <c:pt idx="12">
                  <c:v>3.0499999999999999E-2</c:v>
                </c:pt>
                <c:pt idx="13">
                  <c:v>3.2500000000000001E-2</c:v>
                </c:pt>
                <c:pt idx="14">
                  <c:v>3.4500000000000003E-2</c:v>
                </c:pt>
                <c:pt idx="15">
                  <c:v>3.6499999999999998E-2</c:v>
                </c:pt>
                <c:pt idx="16">
                  <c:v>3.85E-2</c:v>
                </c:pt>
              </c:numCache>
            </c:numRef>
          </c:xVal>
          <c:yVal>
            <c:numRef>
              <c:f>UCS!$B$3:$B$19</c:f>
              <c:numCache>
                <c:formatCode>General</c:formatCode>
                <c:ptCount val="17"/>
                <c:pt idx="0">
                  <c:v>50.769199999999998</c:v>
                </c:pt>
                <c:pt idx="1">
                  <c:v>60.769199999999998</c:v>
                </c:pt>
                <c:pt idx="2">
                  <c:v>76.830799999999996</c:v>
                </c:pt>
                <c:pt idx="3">
                  <c:v>91.317899999999995</c:v>
                </c:pt>
                <c:pt idx="4">
                  <c:v>100.5372</c:v>
                </c:pt>
                <c:pt idx="5">
                  <c:v>74.904200000000003</c:v>
                </c:pt>
                <c:pt idx="6">
                  <c:v>86.697000000000003</c:v>
                </c:pt>
                <c:pt idx="7">
                  <c:v>93.463999999999999</c:v>
                </c:pt>
                <c:pt idx="8">
                  <c:v>109.32299999999999</c:v>
                </c:pt>
                <c:pt idx="9">
                  <c:v>98.465999999999994</c:v>
                </c:pt>
                <c:pt idx="10">
                  <c:v>106.035</c:v>
                </c:pt>
                <c:pt idx="11">
                  <c:v>83.554000000000002</c:v>
                </c:pt>
                <c:pt idx="12">
                  <c:v>98.704300000000003</c:v>
                </c:pt>
                <c:pt idx="13">
                  <c:v>91.923400000000001</c:v>
                </c:pt>
                <c:pt idx="14">
                  <c:v>88.9221</c:v>
                </c:pt>
                <c:pt idx="15">
                  <c:v>75.478999999999999</c:v>
                </c:pt>
                <c:pt idx="16">
                  <c:v>67.531000000000006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C-41BB-9AA8-6A2522A5E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UCS!$C$1:$D$1</c15:sqref>
                        </c15:formulaRef>
                      </c:ext>
                    </c:extLst>
                    <c:strCache>
                      <c:ptCount val="1"/>
                      <c:pt idx="0">
                        <c:v>OWC</c:v>
                      </c:pt>
                    </c:strCache>
                  </c:strRef>
                </c:tx>
                <c:spPr>
                  <a:ln w="15875" cap="rnd">
                    <a:solidFill>
                      <a:schemeClr val="accent5">
                        <a:lumMod val="7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trendline>
                  <c:name>OWC Moving Average</c:name>
                  <c:spPr>
                    <a:ln w="19050" cap="rnd">
                      <a:solidFill>
                        <a:schemeClr val="accent5">
                          <a:lumMod val="75000"/>
                        </a:schemeClr>
                      </a:solidFill>
                      <a:prstDash val="solid"/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UCS!$C$3:$C$19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6.4999999999999997E-3</c:v>
                      </c:pt>
                      <c:pt idx="1">
                        <c:v>8.5000000000000006E-3</c:v>
                      </c:pt>
                      <c:pt idx="2">
                        <c:v>1.0500000000000001E-2</c:v>
                      </c:pt>
                      <c:pt idx="3">
                        <c:v>1.2500000000000001E-2</c:v>
                      </c:pt>
                      <c:pt idx="4">
                        <c:v>1.4500000000000001E-2</c:v>
                      </c:pt>
                      <c:pt idx="5">
                        <c:v>1.6500000000000001E-2</c:v>
                      </c:pt>
                      <c:pt idx="6">
                        <c:v>1.8499999999999999E-2</c:v>
                      </c:pt>
                      <c:pt idx="7">
                        <c:v>2.0500000000000001E-2</c:v>
                      </c:pt>
                      <c:pt idx="8">
                        <c:v>2.2499999999999999E-2</c:v>
                      </c:pt>
                      <c:pt idx="9">
                        <c:v>2.4500000000000001E-2</c:v>
                      </c:pt>
                      <c:pt idx="10">
                        <c:v>2.6499999999999999E-2</c:v>
                      </c:pt>
                      <c:pt idx="11">
                        <c:v>2.8500000000000001E-2</c:v>
                      </c:pt>
                      <c:pt idx="12">
                        <c:v>3.0499999999999999E-2</c:v>
                      </c:pt>
                      <c:pt idx="13">
                        <c:v>3.2500000000000001E-2</c:v>
                      </c:pt>
                      <c:pt idx="14">
                        <c:v>3.4500000000000003E-2</c:v>
                      </c:pt>
                      <c:pt idx="15">
                        <c:v>3.6499999999999998E-2</c:v>
                      </c:pt>
                      <c:pt idx="16">
                        <c:v>3.85E-2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UCS!$D$3:$D$19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55.596400000000003</c:v>
                      </c:pt>
                      <c:pt idx="1">
                        <c:v>65.596400000000003</c:v>
                      </c:pt>
                      <c:pt idx="2">
                        <c:v>85.226200000000006</c:v>
                      </c:pt>
                      <c:pt idx="3">
                        <c:v>93.367000000000004</c:v>
                      </c:pt>
                      <c:pt idx="4">
                        <c:v>82.867500000000007</c:v>
                      </c:pt>
                      <c:pt idx="5">
                        <c:v>97.088200000000001</c:v>
                      </c:pt>
                      <c:pt idx="6">
                        <c:v>104.246</c:v>
                      </c:pt>
                      <c:pt idx="7">
                        <c:v>118.49299999999999</c:v>
                      </c:pt>
                      <c:pt idx="8">
                        <c:v>134.50200000000001</c:v>
                      </c:pt>
                      <c:pt idx="9">
                        <c:v>138.09700000000001</c:v>
                      </c:pt>
                      <c:pt idx="10">
                        <c:v>125.845</c:v>
                      </c:pt>
                      <c:pt idx="11">
                        <c:v>116.111</c:v>
                      </c:pt>
                      <c:pt idx="12">
                        <c:v>77.206699999999998</c:v>
                      </c:pt>
                      <c:pt idx="13">
                        <c:v>74.81</c:v>
                      </c:pt>
                      <c:pt idx="14">
                        <c:v>91.037800000000004</c:v>
                      </c:pt>
                      <c:pt idx="15">
                        <c:v>94.437399999999997</c:v>
                      </c:pt>
                      <c:pt idx="16">
                        <c:v>80.661100000000005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EC-41BB-9AA8-6A2522A5EC90}"/>
                  </c:ext>
                </c:extLst>
              </c15:ser>
            </c15:filteredScatterSeries>
          </c:ext>
        </c:extLst>
      </c:scatterChart>
      <c:valAx>
        <c:axId val="747521199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Length [m]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</c:valAx>
      <c:valAx>
        <c:axId val="881270671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Unconfined Compressive Strength,</a:t>
                </a:r>
              </a:p>
              <a:p>
                <a:pPr>
                  <a:defRPr sz="1200"/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UCS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1"/>
          <c:tx>
            <c:strRef>
              <c:f>UCS!$C$1:$D$1</c:f>
              <c:strCache>
                <c:ptCount val="1"/>
                <c:pt idx="0">
                  <c:v>OWC</c:v>
                </c:pt>
              </c:strCache>
            </c:strRef>
          </c:tx>
          <c:spPr>
            <a:ln w="158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name>OWC Moving Average</c:nam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UCS!$C$3:$C$19</c:f>
              <c:numCache>
                <c:formatCode>General</c:formatCode>
                <c:ptCount val="17"/>
                <c:pt idx="0">
                  <c:v>6.4999999999999997E-3</c:v>
                </c:pt>
                <c:pt idx="1">
                  <c:v>8.5000000000000006E-3</c:v>
                </c:pt>
                <c:pt idx="2">
                  <c:v>1.0500000000000001E-2</c:v>
                </c:pt>
                <c:pt idx="3">
                  <c:v>1.2500000000000001E-2</c:v>
                </c:pt>
                <c:pt idx="4">
                  <c:v>1.4500000000000001E-2</c:v>
                </c:pt>
                <c:pt idx="5">
                  <c:v>1.6500000000000001E-2</c:v>
                </c:pt>
                <c:pt idx="6">
                  <c:v>1.8499999999999999E-2</c:v>
                </c:pt>
                <c:pt idx="7">
                  <c:v>2.0500000000000001E-2</c:v>
                </c:pt>
                <c:pt idx="8">
                  <c:v>2.2499999999999999E-2</c:v>
                </c:pt>
                <c:pt idx="9">
                  <c:v>2.4500000000000001E-2</c:v>
                </c:pt>
                <c:pt idx="10">
                  <c:v>2.6499999999999999E-2</c:v>
                </c:pt>
                <c:pt idx="11">
                  <c:v>2.8500000000000001E-2</c:v>
                </c:pt>
                <c:pt idx="12">
                  <c:v>3.0499999999999999E-2</c:v>
                </c:pt>
                <c:pt idx="13">
                  <c:v>3.2500000000000001E-2</c:v>
                </c:pt>
                <c:pt idx="14">
                  <c:v>3.4500000000000003E-2</c:v>
                </c:pt>
                <c:pt idx="15">
                  <c:v>3.6499999999999998E-2</c:v>
                </c:pt>
                <c:pt idx="16">
                  <c:v>3.85E-2</c:v>
                </c:pt>
              </c:numCache>
            </c:numRef>
          </c:xVal>
          <c:yVal>
            <c:numRef>
              <c:f>UCS!$D$3:$D$19</c:f>
              <c:numCache>
                <c:formatCode>General</c:formatCode>
                <c:ptCount val="17"/>
                <c:pt idx="0">
                  <c:v>55.596400000000003</c:v>
                </c:pt>
                <c:pt idx="1">
                  <c:v>65.596400000000003</c:v>
                </c:pt>
                <c:pt idx="2">
                  <c:v>85.226200000000006</c:v>
                </c:pt>
                <c:pt idx="3">
                  <c:v>93.367000000000004</c:v>
                </c:pt>
                <c:pt idx="4">
                  <c:v>82.867500000000007</c:v>
                </c:pt>
                <c:pt idx="5">
                  <c:v>97.088200000000001</c:v>
                </c:pt>
                <c:pt idx="6">
                  <c:v>104.246</c:v>
                </c:pt>
                <c:pt idx="7">
                  <c:v>118.49299999999999</c:v>
                </c:pt>
                <c:pt idx="8">
                  <c:v>134.50200000000001</c:v>
                </c:pt>
                <c:pt idx="9">
                  <c:v>138.09700000000001</c:v>
                </c:pt>
                <c:pt idx="10">
                  <c:v>125.845</c:v>
                </c:pt>
                <c:pt idx="11">
                  <c:v>116.111</c:v>
                </c:pt>
                <c:pt idx="12">
                  <c:v>77.206699999999998</c:v>
                </c:pt>
                <c:pt idx="13">
                  <c:v>74.81</c:v>
                </c:pt>
                <c:pt idx="14">
                  <c:v>91.037800000000004</c:v>
                </c:pt>
                <c:pt idx="15">
                  <c:v>94.437399999999997</c:v>
                </c:pt>
                <c:pt idx="16">
                  <c:v>80.661100000000005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BE-486C-BB51-7356EB80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UCS!$A$1:$B$1</c15:sqref>
                        </c15:formulaRef>
                      </c:ext>
                    </c:extLst>
                    <c:strCache>
                      <c:ptCount val="1"/>
                      <c:pt idx="0">
                        <c:v>MIP</c:v>
                      </c:pt>
                    </c:strCache>
                  </c:strRef>
                </c:tx>
                <c:spPr>
                  <a:ln w="15875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trendline>
                  <c:name>MIP Moving Average</c:name>
                  <c:spPr>
                    <a:ln w="19050" cap="rnd">
                      <a:solidFill>
                        <a:srgbClr val="FF0000"/>
                      </a:solidFill>
                      <a:prstDash val="solid"/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UCS!$A$3:$A$19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6.4999999999999997E-3</c:v>
                      </c:pt>
                      <c:pt idx="1">
                        <c:v>8.5000000000000006E-3</c:v>
                      </c:pt>
                      <c:pt idx="2">
                        <c:v>1.0500000000000001E-2</c:v>
                      </c:pt>
                      <c:pt idx="3">
                        <c:v>1.2500000000000001E-2</c:v>
                      </c:pt>
                      <c:pt idx="4">
                        <c:v>1.4500000000000001E-2</c:v>
                      </c:pt>
                      <c:pt idx="5">
                        <c:v>1.6500000000000001E-2</c:v>
                      </c:pt>
                      <c:pt idx="6">
                        <c:v>1.8499999999999999E-2</c:v>
                      </c:pt>
                      <c:pt idx="7">
                        <c:v>2.0500000000000001E-2</c:v>
                      </c:pt>
                      <c:pt idx="8">
                        <c:v>2.2499999999999999E-2</c:v>
                      </c:pt>
                      <c:pt idx="9">
                        <c:v>2.4500000000000001E-2</c:v>
                      </c:pt>
                      <c:pt idx="10">
                        <c:v>2.6499999999999999E-2</c:v>
                      </c:pt>
                      <c:pt idx="11">
                        <c:v>2.8500000000000001E-2</c:v>
                      </c:pt>
                      <c:pt idx="12">
                        <c:v>3.0499999999999999E-2</c:v>
                      </c:pt>
                      <c:pt idx="13">
                        <c:v>3.2500000000000001E-2</c:v>
                      </c:pt>
                      <c:pt idx="14">
                        <c:v>3.4500000000000003E-2</c:v>
                      </c:pt>
                      <c:pt idx="15">
                        <c:v>3.6499999999999998E-2</c:v>
                      </c:pt>
                      <c:pt idx="16">
                        <c:v>3.85E-2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UCS!$B$3:$B$19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50.769199999999998</c:v>
                      </c:pt>
                      <c:pt idx="1">
                        <c:v>60.769199999999998</c:v>
                      </c:pt>
                      <c:pt idx="2">
                        <c:v>76.830799999999996</c:v>
                      </c:pt>
                      <c:pt idx="3">
                        <c:v>91.317899999999995</c:v>
                      </c:pt>
                      <c:pt idx="4">
                        <c:v>100.5372</c:v>
                      </c:pt>
                      <c:pt idx="5">
                        <c:v>74.904200000000003</c:v>
                      </c:pt>
                      <c:pt idx="6">
                        <c:v>86.697000000000003</c:v>
                      </c:pt>
                      <c:pt idx="7">
                        <c:v>93.463999999999999</c:v>
                      </c:pt>
                      <c:pt idx="8">
                        <c:v>109.32299999999999</c:v>
                      </c:pt>
                      <c:pt idx="9">
                        <c:v>98.465999999999994</c:v>
                      </c:pt>
                      <c:pt idx="10">
                        <c:v>106.035</c:v>
                      </c:pt>
                      <c:pt idx="11">
                        <c:v>83.554000000000002</c:v>
                      </c:pt>
                      <c:pt idx="12">
                        <c:v>98.704300000000003</c:v>
                      </c:pt>
                      <c:pt idx="13">
                        <c:v>91.923400000000001</c:v>
                      </c:pt>
                      <c:pt idx="14">
                        <c:v>88.9221</c:v>
                      </c:pt>
                      <c:pt idx="15">
                        <c:v>75.478999999999999</c:v>
                      </c:pt>
                      <c:pt idx="16">
                        <c:v>67.531000000000006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CBE-486C-BB51-7356EB80FAFB}"/>
                  </c:ext>
                </c:extLst>
              </c15:ser>
            </c15:filteredScatterSeries>
          </c:ext>
        </c:extLst>
      </c:scatterChart>
      <c:valAx>
        <c:axId val="747521199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Length [m]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</c:valAx>
      <c:valAx>
        <c:axId val="881270671"/>
        <c:scaling>
          <c:orientation val="minMax"/>
          <c:max val="14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Unconfined Compressive Strength,</a:t>
                </a:r>
              </a:p>
              <a:p>
                <a:pPr>
                  <a:defRPr sz="1200"/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UCS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Ks!$O$2</c:f>
              <c:strCache>
                <c:ptCount val="1"/>
                <c:pt idx="0">
                  <c:v>Ks - OWC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  <a:alpha val="98000"/>
                  </a:schemeClr>
                </a:solidFill>
                <a:prstDash val="sysDot"/>
              </a:ln>
              <a:effectLst/>
            </c:spPr>
          </c:marker>
          <c:trendline>
            <c:name>Moving Average</c:name>
            <c:spPr>
              <a:ln w="15875" cap="rnd">
                <a:solidFill>
                  <a:schemeClr val="accent6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Ks!$K$3:$K$22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xVal>
          <c:yVal>
            <c:numRef>
              <c:f>Ks!$O$3:$O$22</c:f>
              <c:numCache>
                <c:formatCode>0.000</c:formatCode>
                <c:ptCount val="20"/>
                <c:pt idx="0">
                  <c:v>2.4183333333333334</c:v>
                </c:pt>
                <c:pt idx="1">
                  <c:v>2.6116666666666664</c:v>
                </c:pt>
                <c:pt idx="2">
                  <c:v>2.8066666666666666</c:v>
                </c:pt>
                <c:pt idx="3">
                  <c:v>3.2883333333333336</c:v>
                </c:pt>
                <c:pt idx="4">
                  <c:v>3.4883333333333337</c:v>
                </c:pt>
                <c:pt idx="5">
                  <c:v>3.9183333333333334</c:v>
                </c:pt>
                <c:pt idx="6">
                  <c:v>4.2333333333333334</c:v>
                </c:pt>
                <c:pt idx="7">
                  <c:v>4.666666666666667</c:v>
                </c:pt>
                <c:pt idx="8">
                  <c:v>4.88</c:v>
                </c:pt>
                <c:pt idx="9">
                  <c:v>5.1883333333333335</c:v>
                </c:pt>
                <c:pt idx="10">
                  <c:v>5.3966666666666665</c:v>
                </c:pt>
                <c:pt idx="11">
                  <c:v>5.666666666666667</c:v>
                </c:pt>
                <c:pt idx="12">
                  <c:v>5.5083333333333337</c:v>
                </c:pt>
                <c:pt idx="13">
                  <c:v>5.2249999999999996</c:v>
                </c:pt>
                <c:pt idx="14">
                  <c:v>5.2616666666666667</c:v>
                </c:pt>
                <c:pt idx="15">
                  <c:v>5.0333333333333332</c:v>
                </c:pt>
                <c:pt idx="16">
                  <c:v>4.67</c:v>
                </c:pt>
                <c:pt idx="17">
                  <c:v>4.2149999999999999</c:v>
                </c:pt>
                <c:pt idx="18">
                  <c:v>3.871666666666667</c:v>
                </c:pt>
                <c:pt idx="19">
                  <c:v>3.1583333333333332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B-46AC-8D33-9F84F549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valAx>
        <c:axId val="667332303"/>
        <c:scaling>
          <c:orientation val="minMax"/>
          <c:min val="5.000000000000001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Core Length [m]</a:t>
                </a:r>
              </a:p>
            </c:rich>
          </c:tx>
          <c:layout>
            <c:manualLayout>
              <c:xMode val="edge"/>
              <c:yMode val="edge"/>
              <c:x val="0.44527437079885529"/>
              <c:y val="0.91689383710712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Fracture Toughness, Ks [MPa.√m]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Ks!$F$2</c:f>
              <c:strCache>
                <c:ptCount val="1"/>
                <c:pt idx="0">
                  <c:v>Ks - MICP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name>Moving Average</c:name>
            <c:spPr>
              <a:ln w="15875" cap="rnd">
                <a:solidFill>
                  <a:schemeClr val="accent2">
                    <a:lumMod val="75000"/>
                    <a:alpha val="95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Ks!$B$3:$B$22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xVal>
          <c:yVal>
            <c:numRef>
              <c:f>Ks!$F$3:$F$22</c:f>
              <c:numCache>
                <c:formatCode>0.000</c:formatCode>
                <c:ptCount val="20"/>
                <c:pt idx="0">
                  <c:v>2.5216666666666669</c:v>
                </c:pt>
                <c:pt idx="1">
                  <c:v>2.5733333333333333</c:v>
                </c:pt>
                <c:pt idx="2">
                  <c:v>2.7366666666666664</c:v>
                </c:pt>
                <c:pt idx="3">
                  <c:v>2.7783333333333333</c:v>
                </c:pt>
                <c:pt idx="4">
                  <c:v>2.8233333333333333</c:v>
                </c:pt>
                <c:pt idx="5">
                  <c:v>2.89</c:v>
                </c:pt>
                <c:pt idx="6">
                  <c:v>3.0216666666666669</c:v>
                </c:pt>
                <c:pt idx="7">
                  <c:v>3.0983333333333336</c:v>
                </c:pt>
                <c:pt idx="8">
                  <c:v>3.4933333333333332</c:v>
                </c:pt>
                <c:pt idx="9">
                  <c:v>3.915</c:v>
                </c:pt>
                <c:pt idx="10">
                  <c:v>4.4666666666666668</c:v>
                </c:pt>
                <c:pt idx="11">
                  <c:v>4.8949999999999996</c:v>
                </c:pt>
                <c:pt idx="12">
                  <c:v>5.2316666666666665</c:v>
                </c:pt>
                <c:pt idx="13">
                  <c:v>4.9950000000000001</c:v>
                </c:pt>
                <c:pt idx="14">
                  <c:v>4.9366666666666665</c:v>
                </c:pt>
                <c:pt idx="15">
                  <c:v>4.503333333333333</c:v>
                </c:pt>
                <c:pt idx="16">
                  <c:v>4.0550000000000006</c:v>
                </c:pt>
                <c:pt idx="17">
                  <c:v>3.5366666666666666</c:v>
                </c:pt>
                <c:pt idx="18">
                  <c:v>3.1833333333333331</c:v>
                </c:pt>
                <c:pt idx="19">
                  <c:v>2.6166666666666667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7-4165-8CF9-8EF8F140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valAx>
        <c:axId val="66733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Core Length [m]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5195687911906135"/>
              <c:y val="0.91666225394957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Fracture Toughness, Ks [MPa.√m]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Ks!$F$2</c:f>
              <c:strCache>
                <c:ptCount val="1"/>
                <c:pt idx="0">
                  <c:v>Ks - MICP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name>Moving Average - MIP</c:name>
            <c:spPr>
              <a:ln w="15875" cap="rnd">
                <a:solidFill>
                  <a:schemeClr val="accent2">
                    <a:lumMod val="75000"/>
                    <a:alpha val="95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Ks!$B$3:$B$22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xVal>
          <c:yVal>
            <c:numRef>
              <c:f>Ks!$F$3:$F$22</c:f>
              <c:numCache>
                <c:formatCode>0.000</c:formatCode>
                <c:ptCount val="20"/>
                <c:pt idx="0">
                  <c:v>2.5216666666666669</c:v>
                </c:pt>
                <c:pt idx="1">
                  <c:v>2.5733333333333333</c:v>
                </c:pt>
                <c:pt idx="2">
                  <c:v>2.7366666666666664</c:v>
                </c:pt>
                <c:pt idx="3">
                  <c:v>2.7783333333333333</c:v>
                </c:pt>
                <c:pt idx="4">
                  <c:v>2.8233333333333333</c:v>
                </c:pt>
                <c:pt idx="5">
                  <c:v>2.89</c:v>
                </c:pt>
                <c:pt idx="6">
                  <c:v>3.0216666666666669</c:v>
                </c:pt>
                <c:pt idx="7">
                  <c:v>3.0983333333333336</c:v>
                </c:pt>
                <c:pt idx="8">
                  <c:v>3.4933333333333332</c:v>
                </c:pt>
                <c:pt idx="9">
                  <c:v>3.915</c:v>
                </c:pt>
                <c:pt idx="10">
                  <c:v>4.4666666666666668</c:v>
                </c:pt>
                <c:pt idx="11">
                  <c:v>4.8949999999999996</c:v>
                </c:pt>
                <c:pt idx="12">
                  <c:v>5.2316666666666665</c:v>
                </c:pt>
                <c:pt idx="13">
                  <c:v>4.9950000000000001</c:v>
                </c:pt>
                <c:pt idx="14">
                  <c:v>4.9366666666666665</c:v>
                </c:pt>
                <c:pt idx="15">
                  <c:v>4.503333333333333</c:v>
                </c:pt>
                <c:pt idx="16">
                  <c:v>4.0550000000000006</c:v>
                </c:pt>
                <c:pt idx="17">
                  <c:v>3.5366666666666666</c:v>
                </c:pt>
                <c:pt idx="18">
                  <c:v>3.1833333333333331</c:v>
                </c:pt>
                <c:pt idx="19">
                  <c:v>2.6166666666666667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6-40CB-BC25-51A830DA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scatterChart>
        <c:scatterStyle val="lineMarker"/>
        <c:varyColors val="0"/>
        <c:ser>
          <c:idx val="1"/>
          <c:order val="1"/>
          <c:tx>
            <c:strRef>
              <c:f>Ks!$O$2</c:f>
              <c:strCache>
                <c:ptCount val="1"/>
                <c:pt idx="0">
                  <c:v>Ks - OWC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name>Moving Average - OWC</c:name>
            <c:spPr>
              <a:ln w="15875" cap="rnd">
                <a:solidFill>
                  <a:schemeClr val="accent6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Ks!$K$3:$K$22</c:f>
              <c:numCache>
                <c:formatCode>General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</c:numCache>
            </c:numRef>
          </c:xVal>
          <c:yVal>
            <c:numRef>
              <c:f>Ks!$O$3:$O$22</c:f>
              <c:numCache>
                <c:formatCode>0.000</c:formatCode>
                <c:ptCount val="20"/>
                <c:pt idx="0">
                  <c:v>2.4183333333333334</c:v>
                </c:pt>
                <c:pt idx="1">
                  <c:v>2.6116666666666664</c:v>
                </c:pt>
                <c:pt idx="2">
                  <c:v>2.8066666666666666</c:v>
                </c:pt>
                <c:pt idx="3">
                  <c:v>3.2883333333333336</c:v>
                </c:pt>
                <c:pt idx="4">
                  <c:v>3.4883333333333337</c:v>
                </c:pt>
                <c:pt idx="5">
                  <c:v>3.9183333333333334</c:v>
                </c:pt>
                <c:pt idx="6">
                  <c:v>4.2333333333333334</c:v>
                </c:pt>
                <c:pt idx="7">
                  <c:v>4.666666666666667</c:v>
                </c:pt>
                <c:pt idx="8">
                  <c:v>4.88</c:v>
                </c:pt>
                <c:pt idx="9">
                  <c:v>5.1883333333333335</c:v>
                </c:pt>
                <c:pt idx="10">
                  <c:v>5.3966666666666665</c:v>
                </c:pt>
                <c:pt idx="11">
                  <c:v>5.666666666666667</c:v>
                </c:pt>
                <c:pt idx="12">
                  <c:v>5.5083333333333337</c:v>
                </c:pt>
                <c:pt idx="13">
                  <c:v>5.2249999999999996</c:v>
                </c:pt>
                <c:pt idx="14">
                  <c:v>5.2616666666666667</c:v>
                </c:pt>
                <c:pt idx="15">
                  <c:v>5.0333333333333332</c:v>
                </c:pt>
                <c:pt idx="16">
                  <c:v>4.67</c:v>
                </c:pt>
                <c:pt idx="17">
                  <c:v>4.2149999999999999</c:v>
                </c:pt>
                <c:pt idx="18">
                  <c:v>3.871666666666667</c:v>
                </c:pt>
                <c:pt idx="19">
                  <c:v>3.1583333333333332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E6-40CB-BC25-51A830DA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23152"/>
        <c:axId val="1956574480"/>
      </c:scatterChart>
      <c:valAx>
        <c:axId val="66733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ysClr val="windowText" lastClr="000000"/>
                    </a:solidFill>
                    <a:effectLst/>
                  </a:rPr>
                  <a:t>Core Length [m]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5195687911906135"/>
              <c:y val="0.91666225394957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  <c:max val="6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Fracture Toughness, Ks [MPa·√m]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</c:valAx>
      <c:valAx>
        <c:axId val="1956574480"/>
        <c:scaling>
          <c:orientation val="minMax"/>
          <c:min val="2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23152"/>
        <c:crosses val="max"/>
        <c:crossBetween val="midCat"/>
        <c:majorUnit val="0.5"/>
        <c:minorUnit val="0.1"/>
      </c:valAx>
      <c:valAx>
        <c:axId val="195662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57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246063</xdr:colOff>
      <xdr:row>11</xdr:row>
      <xdr:rowOff>142875</xdr:rowOff>
    </xdr:from>
    <xdr:to>
      <xdr:col>13</xdr:col>
      <xdr:colOff>155249</xdr:colOff>
      <xdr:row>32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204C3E-97E6-4F66-8BFA-93DAD5AD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480786</xdr:colOff>
      <xdr:row>11</xdr:row>
      <xdr:rowOff>72571</xdr:rowOff>
    </xdr:from>
    <xdr:to>
      <xdr:col>24</xdr:col>
      <xdr:colOff>133251</xdr:colOff>
      <xdr:row>32</xdr:row>
      <xdr:rowOff>48759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9563E-FCE9-42D1-B069-599B1F34E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517072</xdr:colOff>
      <xdr:row>11</xdr:row>
      <xdr:rowOff>63500</xdr:rowOff>
    </xdr:from>
    <xdr:to>
      <xdr:col>36</xdr:col>
      <xdr:colOff>172712</xdr:colOff>
      <xdr:row>32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243F1-A470-4F15-9783-0D3BD8DF7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438150</xdr:colOff>
      <xdr:row>11</xdr:row>
      <xdr:rowOff>56469</xdr:rowOff>
    </xdr:from>
    <xdr:to>
      <xdr:col>44</xdr:col>
      <xdr:colOff>96131</xdr:colOff>
      <xdr:row>29</xdr:row>
      <xdr:rowOff>55145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AF3B84-5FDE-4A16-B29D-D3E515171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29482</xdr:colOff>
      <xdr:row>11</xdr:row>
      <xdr:rowOff>105228</xdr:rowOff>
    </xdr:from>
    <xdr:to>
      <xdr:col>34</xdr:col>
      <xdr:colOff>309309</xdr:colOff>
      <xdr:row>29</xdr:row>
      <xdr:rowOff>94379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16B040-375C-415C-8E02-6BB863C2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172357</xdr:colOff>
      <xdr:row>11</xdr:row>
      <xdr:rowOff>63500</xdr:rowOff>
    </xdr:from>
    <xdr:to>
      <xdr:col>24</xdr:col>
      <xdr:colOff>382789</xdr:colOff>
      <xdr:row>29</xdr:row>
      <xdr:rowOff>55826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AF2C3-F69B-487D-91D8-3FD1BA1CC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EFC4-2A04-4560-80B0-F54C0A789E2E}">
  <dimension ref="A1:N11"/>
  <sheetViews>
    <sheetView zoomScale="80" zoomScaleNormal="80" workbookViewId="0">
      <selection activeCell="I20" sqref="I20"/>
    </sheetView>
  </sheetViews>
  <sheetFormatPr defaultColWidth="9.140625" defaultRowHeight="15" x14ac:dyDescent="0.25"/>
  <cols>
    <col min="1" max="1" width="22.28515625" style="2" customWidth="1"/>
    <col min="2" max="4" width="11.7109375" style="2" customWidth="1"/>
    <col min="5" max="5" width="17" style="2" customWidth="1"/>
    <col min="6" max="6" width="12.85546875" style="2" customWidth="1"/>
    <col min="7" max="7" width="16.140625" style="2" customWidth="1"/>
    <col min="8" max="8" width="16.7109375" style="2" customWidth="1"/>
    <col min="9" max="9" width="16.42578125" style="2" customWidth="1"/>
    <col min="10" max="10" width="13.5703125" style="2" customWidth="1"/>
    <col min="11" max="11" width="14.28515625" style="2" customWidth="1"/>
    <col min="12" max="12" width="17.42578125" style="2" customWidth="1"/>
    <col min="13" max="13" width="14.28515625" style="2" customWidth="1"/>
    <col min="14" max="14" width="16.85546875" style="2" customWidth="1"/>
    <col min="15" max="16384" width="9.140625" style="2"/>
  </cols>
  <sheetData>
    <row r="1" spans="1:14" ht="18.75" x14ac:dyDescent="0.3">
      <c r="F1" s="23" t="s">
        <v>24</v>
      </c>
      <c r="G1" s="24"/>
    </row>
    <row r="3" spans="1:14" ht="60" x14ac:dyDescent="0.25">
      <c r="A3" s="25" t="s">
        <v>13</v>
      </c>
      <c r="B3" s="25" t="s">
        <v>14</v>
      </c>
      <c r="C3" s="25" t="s">
        <v>15</v>
      </c>
      <c r="D3" s="25" t="s">
        <v>31</v>
      </c>
      <c r="E3" s="25" t="s">
        <v>32</v>
      </c>
      <c r="F3" s="25" t="s">
        <v>16</v>
      </c>
      <c r="G3" s="25" t="s">
        <v>17</v>
      </c>
      <c r="H3" s="25" t="s">
        <v>18</v>
      </c>
      <c r="I3" s="25" t="s">
        <v>19</v>
      </c>
      <c r="J3" s="25" t="s">
        <v>20</v>
      </c>
      <c r="K3" s="25" t="s">
        <v>27</v>
      </c>
      <c r="L3" s="25" t="s">
        <v>21</v>
      </c>
      <c r="M3" s="25" t="s">
        <v>22</v>
      </c>
      <c r="N3" s="25" t="s">
        <v>29</v>
      </c>
    </row>
    <row r="4" spans="1:14" x14ac:dyDescent="0.25">
      <c r="A4" s="29" t="s">
        <v>26</v>
      </c>
      <c r="B4" s="31">
        <v>5.4013100000000008E-2</v>
      </c>
      <c r="C4" s="31">
        <v>3.7459920000000001E-2</v>
      </c>
      <c r="D4" s="31">
        <f>PI()*((C4^2)/4)</f>
        <v>1.1021065220671253E-3</v>
      </c>
      <c r="E4" s="32">
        <f>D4*B4</f>
        <v>5.9528189787063855E-5</v>
      </c>
      <c r="F4" s="26">
        <v>0.29555700000000001</v>
      </c>
      <c r="G4" s="26">
        <v>0.33118900000000001</v>
      </c>
      <c r="H4" s="27">
        <f>F4/E4</f>
        <v>4964.9922340529138</v>
      </c>
      <c r="I4" s="27">
        <f>G4/E4</f>
        <v>5563.5657859693747</v>
      </c>
      <c r="J4" s="28">
        <v>43200</v>
      </c>
      <c r="K4" s="26" t="s">
        <v>28</v>
      </c>
      <c r="L4" s="26" t="s">
        <v>23</v>
      </c>
      <c r="M4" s="26">
        <v>42</v>
      </c>
      <c r="N4" s="26">
        <v>200</v>
      </c>
    </row>
    <row r="8" spans="1:14" ht="18.75" x14ac:dyDescent="0.3">
      <c r="F8" s="23" t="s">
        <v>25</v>
      </c>
      <c r="G8" s="24"/>
    </row>
    <row r="10" spans="1:14" ht="60" x14ac:dyDescent="0.25">
      <c r="A10" s="25" t="s">
        <v>13</v>
      </c>
      <c r="B10" s="25" t="s">
        <v>14</v>
      </c>
      <c r="C10" s="25" t="s">
        <v>15</v>
      </c>
      <c r="D10" s="25" t="s">
        <v>31</v>
      </c>
      <c r="E10" s="25" t="s">
        <v>32</v>
      </c>
      <c r="F10" s="25" t="s">
        <v>16</v>
      </c>
      <c r="G10" s="25" t="s">
        <v>17</v>
      </c>
      <c r="H10" s="25" t="s">
        <v>18</v>
      </c>
      <c r="I10" s="25" t="s">
        <v>19</v>
      </c>
      <c r="J10" s="25" t="s">
        <v>20</v>
      </c>
      <c r="K10" s="25" t="s">
        <v>27</v>
      </c>
      <c r="L10" s="25" t="s">
        <v>21</v>
      </c>
      <c r="M10" s="25" t="s">
        <v>22</v>
      </c>
      <c r="N10" s="25" t="s">
        <v>30</v>
      </c>
    </row>
    <row r="11" spans="1:14" x14ac:dyDescent="0.25">
      <c r="A11" s="26" t="s">
        <v>25</v>
      </c>
      <c r="B11" s="30">
        <v>5.4013100000000008E-2</v>
      </c>
      <c r="C11" s="31">
        <v>3.7459920000000001E-2</v>
      </c>
      <c r="D11" s="31">
        <f>PI()*((C11^2)/4)</f>
        <v>1.1021065220671253E-3</v>
      </c>
      <c r="E11" s="32">
        <f>D11*B11</f>
        <v>5.9528189787063855E-5</v>
      </c>
      <c r="F11" s="26">
        <v>0.27286650000000001</v>
      </c>
      <c r="G11" s="26">
        <v>0.41884359999999998</v>
      </c>
      <c r="H11" s="27">
        <f>F11/E11</f>
        <v>4583.8198839249262</v>
      </c>
      <c r="I11" s="27">
        <f>G11/E11</f>
        <v>7036.0547078322106</v>
      </c>
      <c r="J11" s="28">
        <v>240</v>
      </c>
      <c r="K11" s="26" t="s">
        <v>11</v>
      </c>
      <c r="L11" s="26" t="s">
        <v>23</v>
      </c>
      <c r="M11" s="26">
        <v>28</v>
      </c>
      <c r="N11" s="26">
        <v>300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tabSelected="1" zoomScaleNormal="100" workbookViewId="0">
      <selection activeCell="C27" sqref="C27"/>
    </sheetView>
  </sheetViews>
  <sheetFormatPr defaultColWidth="9.140625" defaultRowHeight="15" x14ac:dyDescent="0.25"/>
  <cols>
    <col min="1" max="1" width="13" style="1" customWidth="1"/>
    <col min="2" max="2" width="16.7109375" style="1" customWidth="1"/>
    <col min="3" max="3" width="13" style="1" customWidth="1"/>
    <col min="4" max="4" width="16.7109375" style="1" customWidth="1"/>
    <col min="5" max="5" width="12.85546875" style="1" customWidth="1"/>
    <col min="6" max="6" width="10.42578125" style="1" customWidth="1"/>
    <col min="7" max="7" width="13" style="1" customWidth="1"/>
    <col min="8" max="8" width="10.140625" style="1" customWidth="1"/>
    <col min="9" max="9" width="17.42578125" style="1" customWidth="1"/>
    <col min="10" max="10" width="14" style="1" customWidth="1"/>
    <col min="11" max="11" width="9.140625" style="1"/>
    <col min="12" max="12" width="10.85546875" style="1" customWidth="1"/>
    <col min="13" max="13" width="11.140625" style="1" customWidth="1"/>
    <col min="14" max="16384" width="9.140625" style="1"/>
  </cols>
  <sheetData>
    <row r="1" spans="1:13" s="6" customFormat="1" ht="15.75" x14ac:dyDescent="0.25">
      <c r="A1" s="33" t="s">
        <v>10</v>
      </c>
      <c r="B1" s="33"/>
      <c r="C1" s="34" t="s">
        <v>11</v>
      </c>
      <c r="D1" s="34"/>
      <c r="E1" s="5"/>
    </row>
    <row r="2" spans="1:13" x14ac:dyDescent="0.25">
      <c r="A2" s="4" t="s">
        <v>1</v>
      </c>
      <c r="B2" s="4" t="s">
        <v>0</v>
      </c>
      <c r="C2" s="4" t="s">
        <v>1</v>
      </c>
      <c r="D2" s="4" t="s">
        <v>0</v>
      </c>
      <c r="E2" s="4"/>
      <c r="G2" s="9"/>
      <c r="I2" s="3"/>
      <c r="J2" s="3"/>
    </row>
    <row r="3" spans="1:13" x14ac:dyDescent="0.25">
      <c r="A3" s="22">
        <v>6.4999999999999997E-3</v>
      </c>
      <c r="B3" s="6">
        <v>50.769199999999998</v>
      </c>
      <c r="C3" s="22">
        <v>6.4999999999999997E-3</v>
      </c>
      <c r="D3" s="22">
        <v>55.596400000000003</v>
      </c>
      <c r="F3" s="4"/>
      <c r="G3" s="10"/>
      <c r="H3" s="8"/>
      <c r="I3" s="7"/>
      <c r="J3" s="11"/>
      <c r="L3" s="4"/>
      <c r="M3" s="4"/>
    </row>
    <row r="4" spans="1:13" x14ac:dyDescent="0.25">
      <c r="A4" s="22">
        <v>8.5000000000000006E-3</v>
      </c>
      <c r="B4" s="6">
        <v>60.769199999999998</v>
      </c>
      <c r="C4" s="22">
        <v>8.5000000000000006E-3</v>
      </c>
      <c r="D4" s="22">
        <v>65.596400000000003</v>
      </c>
      <c r="F4" s="4"/>
      <c r="G4" s="10"/>
      <c r="H4" s="8"/>
      <c r="I4" s="7"/>
      <c r="J4" s="11"/>
      <c r="L4" s="4"/>
      <c r="M4" s="4"/>
    </row>
    <row r="5" spans="1:13" x14ac:dyDescent="0.25">
      <c r="A5" s="22">
        <v>1.0500000000000001E-2</v>
      </c>
      <c r="B5" s="6">
        <v>76.830799999999996</v>
      </c>
      <c r="C5" s="22">
        <v>1.0500000000000001E-2</v>
      </c>
      <c r="D5" s="22">
        <v>85.226200000000006</v>
      </c>
      <c r="F5" s="4"/>
      <c r="G5" s="10"/>
      <c r="H5" s="8"/>
      <c r="I5" s="7"/>
      <c r="J5" s="11"/>
      <c r="L5" s="4"/>
      <c r="M5" s="4"/>
    </row>
    <row r="6" spans="1:13" x14ac:dyDescent="0.25">
      <c r="A6" s="22">
        <v>1.2500000000000001E-2</v>
      </c>
      <c r="B6" s="6">
        <v>91.317899999999995</v>
      </c>
      <c r="C6" s="22">
        <v>1.2500000000000001E-2</v>
      </c>
      <c r="D6" s="22">
        <v>93.367000000000004</v>
      </c>
      <c r="F6" s="4"/>
      <c r="G6" s="20" t="s">
        <v>8</v>
      </c>
      <c r="I6" s="3"/>
      <c r="J6" s="3"/>
      <c r="L6" s="4"/>
      <c r="M6" s="4"/>
    </row>
    <row r="7" spans="1:13" x14ac:dyDescent="0.25">
      <c r="A7" s="22">
        <v>1.4500000000000001E-2</v>
      </c>
      <c r="B7" s="6">
        <v>100.5372</v>
      </c>
      <c r="C7" s="22">
        <v>1.4500000000000001E-2</v>
      </c>
      <c r="D7" s="22">
        <v>82.867500000000007</v>
      </c>
      <c r="F7" s="4" t="s">
        <v>33</v>
      </c>
      <c r="G7" s="11">
        <f>AVERAGE(B3:B31)</f>
        <v>85.601605882352928</v>
      </c>
      <c r="H7" s="8" t="s">
        <v>35</v>
      </c>
      <c r="I7" s="7"/>
      <c r="J7" s="11"/>
    </row>
    <row r="8" spans="1:13" x14ac:dyDescent="0.25">
      <c r="A8" s="22">
        <v>1.6500000000000001E-2</v>
      </c>
      <c r="B8" s="6">
        <v>74.904200000000003</v>
      </c>
      <c r="C8" s="22">
        <v>1.6500000000000001E-2</v>
      </c>
      <c r="D8" s="22">
        <v>97.088200000000001</v>
      </c>
      <c r="F8" s="4" t="s">
        <v>34</v>
      </c>
      <c r="G8" s="11">
        <f>AVERAGE(D3:D18)</f>
        <v>97.157975000000008</v>
      </c>
      <c r="H8" s="8" t="s">
        <v>35</v>
      </c>
      <c r="I8" s="7"/>
      <c r="J8" s="11"/>
    </row>
    <row r="9" spans="1:13" x14ac:dyDescent="0.25">
      <c r="A9" s="22">
        <v>1.8499999999999999E-2</v>
      </c>
      <c r="B9" s="6">
        <v>86.697000000000003</v>
      </c>
      <c r="C9" s="22">
        <v>1.8499999999999999E-2</v>
      </c>
      <c r="D9" s="22">
        <v>104.246</v>
      </c>
    </row>
    <row r="10" spans="1:13" x14ac:dyDescent="0.25">
      <c r="A10" s="22">
        <v>2.0500000000000001E-2</v>
      </c>
      <c r="B10" s="6">
        <v>93.463999999999999</v>
      </c>
      <c r="C10" s="22">
        <v>2.0500000000000001E-2</v>
      </c>
      <c r="D10" s="22">
        <v>118.49299999999999</v>
      </c>
    </row>
    <row r="11" spans="1:13" x14ac:dyDescent="0.25">
      <c r="A11" s="22">
        <v>2.2499999999999999E-2</v>
      </c>
      <c r="B11" s="6">
        <v>109.32299999999999</v>
      </c>
      <c r="C11" s="22">
        <v>2.2499999999999999E-2</v>
      </c>
      <c r="D11" s="22">
        <v>134.50200000000001</v>
      </c>
    </row>
    <row r="12" spans="1:13" x14ac:dyDescent="0.25">
      <c r="A12" s="22">
        <v>2.4500000000000001E-2</v>
      </c>
      <c r="B12" s="6">
        <v>98.465999999999994</v>
      </c>
      <c r="C12" s="22">
        <v>2.4500000000000001E-2</v>
      </c>
      <c r="D12" s="22">
        <v>138.09700000000001</v>
      </c>
    </row>
    <row r="13" spans="1:13" x14ac:dyDescent="0.25">
      <c r="A13" s="22">
        <v>2.6499999999999999E-2</v>
      </c>
      <c r="B13" s="6">
        <v>106.035</v>
      </c>
      <c r="C13" s="22">
        <v>2.6499999999999999E-2</v>
      </c>
      <c r="D13" s="22">
        <v>125.845</v>
      </c>
    </row>
    <row r="14" spans="1:13" x14ac:dyDescent="0.25">
      <c r="A14" s="22">
        <v>2.8500000000000001E-2</v>
      </c>
      <c r="B14" s="6">
        <v>83.554000000000002</v>
      </c>
      <c r="C14" s="22">
        <v>2.8500000000000001E-2</v>
      </c>
      <c r="D14" s="22">
        <v>116.111</v>
      </c>
    </row>
    <row r="15" spans="1:13" x14ac:dyDescent="0.25">
      <c r="A15" s="22">
        <v>3.0499999999999999E-2</v>
      </c>
      <c r="B15" s="6">
        <v>98.704300000000003</v>
      </c>
      <c r="C15" s="22">
        <v>3.0499999999999999E-2</v>
      </c>
      <c r="D15" s="22">
        <v>77.206699999999998</v>
      </c>
    </row>
    <row r="16" spans="1:13" x14ac:dyDescent="0.25">
      <c r="A16" s="22">
        <v>3.2500000000000001E-2</v>
      </c>
      <c r="B16" s="6">
        <v>91.923400000000001</v>
      </c>
      <c r="C16" s="22">
        <v>3.2500000000000001E-2</v>
      </c>
      <c r="D16" s="22">
        <v>74.81</v>
      </c>
    </row>
    <row r="17" spans="1:4" x14ac:dyDescent="0.25">
      <c r="A17" s="22">
        <v>3.4500000000000003E-2</v>
      </c>
      <c r="B17" s="6">
        <v>88.9221</v>
      </c>
      <c r="C17" s="22">
        <v>3.4500000000000003E-2</v>
      </c>
      <c r="D17" s="22">
        <v>91.037800000000004</v>
      </c>
    </row>
    <row r="18" spans="1:4" x14ac:dyDescent="0.25">
      <c r="A18" s="22">
        <v>3.6499999999999998E-2</v>
      </c>
      <c r="B18" s="6">
        <v>75.478999999999999</v>
      </c>
      <c r="C18" s="22">
        <v>3.6499999999999998E-2</v>
      </c>
      <c r="D18" s="22">
        <v>94.437399999999997</v>
      </c>
    </row>
    <row r="19" spans="1:4" x14ac:dyDescent="0.25">
      <c r="A19" s="22">
        <v>3.85E-2</v>
      </c>
      <c r="B19" s="6">
        <v>67.531000000000006</v>
      </c>
      <c r="C19" s="22">
        <v>3.85E-2</v>
      </c>
      <c r="D19" s="22">
        <v>80.661100000000005</v>
      </c>
    </row>
    <row r="20" spans="1:4" x14ac:dyDescent="0.25">
      <c r="C20" s="2"/>
      <c r="D20" s="2"/>
    </row>
    <row r="21" spans="1:4" x14ac:dyDescent="0.25">
      <c r="C21" s="2"/>
      <c r="D21" s="2"/>
    </row>
    <row r="22" spans="1:4" x14ac:dyDescent="0.25">
      <c r="C22" s="2"/>
      <c r="D22" s="2"/>
    </row>
    <row r="23" spans="1:4" x14ac:dyDescent="0.25">
      <c r="C23" s="2"/>
      <c r="D23" s="2"/>
    </row>
    <row r="24" spans="1:4" x14ac:dyDescent="0.25">
      <c r="C24" s="2"/>
      <c r="D24" s="2"/>
    </row>
    <row r="25" spans="1:4" x14ac:dyDescent="0.25">
      <c r="C25" s="2"/>
      <c r="D25" s="2"/>
    </row>
    <row r="26" spans="1:4" x14ac:dyDescent="0.25">
      <c r="C26" s="2"/>
      <c r="D26" s="2"/>
    </row>
    <row r="27" spans="1:4" x14ac:dyDescent="0.25">
      <c r="C27" s="2"/>
      <c r="D27" s="2"/>
    </row>
    <row r="28" spans="1:4" x14ac:dyDescent="0.25">
      <c r="C28" s="2"/>
      <c r="D28" s="2"/>
    </row>
    <row r="29" spans="1:4" x14ac:dyDescent="0.25">
      <c r="C29" s="2"/>
      <c r="D29" s="2"/>
    </row>
    <row r="30" spans="1:4" x14ac:dyDescent="0.25">
      <c r="C30" s="2"/>
      <c r="D30" s="2"/>
    </row>
    <row r="31" spans="1:4" x14ac:dyDescent="0.25">
      <c r="C31" s="2"/>
      <c r="D31" s="2"/>
    </row>
    <row r="32" spans="1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Y343"/>
  <sheetViews>
    <sheetView zoomScale="90" zoomScaleNormal="90" workbookViewId="0">
      <selection activeCell="R7" sqref="R7"/>
    </sheetView>
  </sheetViews>
  <sheetFormatPr defaultColWidth="9.140625" defaultRowHeight="15" x14ac:dyDescent="0.25"/>
  <cols>
    <col min="1" max="1" width="9.140625" style="2"/>
    <col min="2" max="2" width="11.28515625" style="2" customWidth="1"/>
    <col min="3" max="3" width="10.42578125" style="2" customWidth="1"/>
    <col min="4" max="4" width="6.42578125" style="2" customWidth="1"/>
    <col min="5" max="5" width="8.85546875" style="2" customWidth="1"/>
    <col min="6" max="6" width="13.7109375" style="2" customWidth="1"/>
    <col min="7" max="7" width="19.28515625" style="2" customWidth="1"/>
    <col min="8" max="8" width="12.85546875" style="2" customWidth="1"/>
    <col min="9" max="9" width="14" style="2" customWidth="1"/>
    <col min="10" max="10" width="9.140625" style="2"/>
    <col min="11" max="11" width="11.28515625" style="2" customWidth="1"/>
    <col min="12" max="12" width="10.42578125" style="2" customWidth="1"/>
    <col min="13" max="13" width="6.42578125" style="2" customWidth="1"/>
    <col min="14" max="14" width="8.85546875" style="2" customWidth="1"/>
    <col min="15" max="15" width="13.7109375" style="2" customWidth="1"/>
    <col min="16" max="16" width="19.28515625" style="2" customWidth="1"/>
    <col min="17" max="17" width="12.85546875" style="2" customWidth="1"/>
    <col min="18" max="18" width="14" style="2" customWidth="1"/>
    <col min="19" max="20" width="9.140625" style="2"/>
    <col min="21" max="21" width="16.28515625" style="2" customWidth="1"/>
    <col min="22" max="22" width="9.140625" style="2"/>
    <col min="23" max="23" width="10.5703125" style="2" customWidth="1"/>
    <col min="24" max="16384" width="9.140625" style="2"/>
  </cols>
  <sheetData>
    <row r="1" spans="2:25" ht="15.75" x14ac:dyDescent="0.25">
      <c r="B1" s="35" t="s">
        <v>39</v>
      </c>
      <c r="C1" s="35"/>
      <c r="D1" s="35"/>
      <c r="E1" s="35"/>
      <c r="F1" s="35"/>
      <c r="G1" s="35"/>
      <c r="H1" s="35"/>
      <c r="I1" s="35"/>
      <c r="K1" s="36" t="s">
        <v>40</v>
      </c>
      <c r="L1" s="36"/>
      <c r="M1" s="36"/>
      <c r="N1" s="36"/>
      <c r="O1" s="36"/>
      <c r="P1" s="36"/>
      <c r="Q1" s="36"/>
      <c r="R1" s="36"/>
    </row>
    <row r="2" spans="2:25" s="14" customFormat="1" ht="57" customHeight="1" x14ac:dyDescent="0.25">
      <c r="B2" s="12" t="s">
        <v>2</v>
      </c>
      <c r="C2" s="12" t="s">
        <v>3</v>
      </c>
      <c r="D2" s="13" t="s">
        <v>4</v>
      </c>
      <c r="E2" s="14">
        <v>5</v>
      </c>
      <c r="F2" s="12" t="s">
        <v>38</v>
      </c>
      <c r="G2" s="12" t="s">
        <v>5</v>
      </c>
      <c r="H2" s="15">
        <f>AVERAGE(F3:F34)</f>
        <v>3.6135833333333331</v>
      </c>
      <c r="I2" s="16"/>
      <c r="K2" s="12" t="s">
        <v>2</v>
      </c>
      <c r="L2" s="12" t="s">
        <v>3</v>
      </c>
      <c r="M2" s="13" t="s">
        <v>4</v>
      </c>
      <c r="N2" s="14">
        <v>5</v>
      </c>
      <c r="O2" s="12" t="s">
        <v>12</v>
      </c>
      <c r="P2" s="12" t="s">
        <v>5</v>
      </c>
      <c r="Q2" s="15">
        <f>AVERAGE(O3:O73)</f>
        <v>4.2753333333333341</v>
      </c>
      <c r="R2" s="16"/>
    </row>
    <row r="3" spans="2:25" x14ac:dyDescent="0.25">
      <c r="B3">
        <v>0.01</v>
      </c>
      <c r="C3">
        <v>151.30000000000001</v>
      </c>
      <c r="D3" s="3" t="s">
        <v>6</v>
      </c>
      <c r="E3" s="14">
        <v>0.3</v>
      </c>
      <c r="F3" s="17">
        <v>2.5216666666666669</v>
      </c>
      <c r="G3" s="3" t="s">
        <v>7</v>
      </c>
      <c r="H3" s="18">
        <f>_xlfn.STDEV.P(F3:F34)</f>
        <v>0.90632411957435322</v>
      </c>
      <c r="I3" s="19"/>
      <c r="K3">
        <v>0.01</v>
      </c>
      <c r="L3">
        <v>145.1</v>
      </c>
      <c r="M3" s="3" t="s">
        <v>6</v>
      </c>
      <c r="N3" s="14">
        <v>0.3</v>
      </c>
      <c r="O3" s="17">
        <v>2.4183333333333334</v>
      </c>
      <c r="P3" s="3" t="s">
        <v>7</v>
      </c>
      <c r="Q3" s="18">
        <f>_xlfn.STDEV.P(O3:O73)</f>
        <v>1.004517518236711</v>
      </c>
      <c r="R3" s="19"/>
      <c r="U3" s="1"/>
    </row>
    <row r="4" spans="2:25" x14ac:dyDescent="0.25">
      <c r="B4">
        <v>0.01</v>
      </c>
      <c r="C4">
        <v>154.4</v>
      </c>
      <c r="F4" s="17">
        <v>2.5733333333333333</v>
      </c>
      <c r="G4" s="3" t="s">
        <v>9</v>
      </c>
      <c r="H4" s="21">
        <f>H3/SQRT(COUNT(F3:F34))</f>
        <v>0.20266023410159015</v>
      </c>
      <c r="K4">
        <v>0.01</v>
      </c>
      <c r="L4">
        <v>156.69999999999999</v>
      </c>
      <c r="O4" s="17">
        <v>2.6116666666666664</v>
      </c>
      <c r="P4" s="3" t="s">
        <v>9</v>
      </c>
      <c r="Q4" s="21">
        <f>Q3/SQRT(COUNT(O3:O73))</f>
        <v>0.22461694553666703</v>
      </c>
      <c r="U4" s="4"/>
      <c r="V4" s="11"/>
      <c r="W4" s="8"/>
      <c r="X4" s="7"/>
      <c r="Y4" s="11"/>
    </row>
    <row r="5" spans="2:25" x14ac:dyDescent="0.25">
      <c r="B5">
        <v>0.01</v>
      </c>
      <c r="C5">
        <v>164.2</v>
      </c>
      <c r="F5" s="17">
        <v>2.7366666666666664</v>
      </c>
      <c r="K5">
        <v>0.01</v>
      </c>
      <c r="L5">
        <v>168.4</v>
      </c>
      <c r="O5" s="17">
        <v>2.8066666666666666</v>
      </c>
      <c r="U5" s="4"/>
      <c r="V5" s="11"/>
      <c r="W5" s="8"/>
      <c r="X5" s="7"/>
      <c r="Y5" s="11"/>
    </row>
    <row r="6" spans="2:25" x14ac:dyDescent="0.25">
      <c r="B6">
        <v>0.01</v>
      </c>
      <c r="C6">
        <v>166.7</v>
      </c>
      <c r="D6" s="3"/>
      <c r="F6" s="17">
        <v>2.7783333333333333</v>
      </c>
      <c r="K6">
        <v>0.01</v>
      </c>
      <c r="L6">
        <v>197.3</v>
      </c>
      <c r="M6" s="3"/>
      <c r="O6" s="17">
        <v>3.2883333333333336</v>
      </c>
      <c r="U6" s="4"/>
      <c r="V6" s="20" t="s">
        <v>8</v>
      </c>
      <c r="W6" s="1"/>
      <c r="X6" s="3" t="s">
        <v>7</v>
      </c>
      <c r="Y6" s="3" t="s">
        <v>9</v>
      </c>
    </row>
    <row r="7" spans="2:25" x14ac:dyDescent="0.25">
      <c r="B7">
        <v>0.01</v>
      </c>
      <c r="C7">
        <v>169.4</v>
      </c>
      <c r="D7" s="3"/>
      <c r="F7" s="17">
        <v>2.8233333333333333</v>
      </c>
      <c r="K7">
        <v>0.01</v>
      </c>
      <c r="L7">
        <v>209.3</v>
      </c>
      <c r="M7" s="3"/>
      <c r="O7" s="17">
        <v>3.4883333333333337</v>
      </c>
      <c r="U7" s="4" t="s">
        <v>37</v>
      </c>
      <c r="V7" s="11">
        <f>H2</f>
        <v>3.6135833333333331</v>
      </c>
      <c r="W7" s="8" t="s">
        <v>41</v>
      </c>
      <c r="X7" s="7">
        <f>H3</f>
        <v>0.90632411957435322</v>
      </c>
      <c r="Y7" s="11">
        <f>H4</f>
        <v>0.20266023410159015</v>
      </c>
    </row>
    <row r="8" spans="2:25" x14ac:dyDescent="0.25">
      <c r="B8">
        <v>0.02</v>
      </c>
      <c r="C8">
        <v>173.4</v>
      </c>
      <c r="F8" s="17">
        <v>2.89</v>
      </c>
      <c r="G8" s="1"/>
      <c r="K8">
        <v>0.02</v>
      </c>
      <c r="L8">
        <v>235.1</v>
      </c>
      <c r="O8" s="17">
        <v>3.9183333333333334</v>
      </c>
      <c r="P8" s="1"/>
      <c r="U8" s="4" t="s">
        <v>36</v>
      </c>
      <c r="V8" s="11">
        <f>Q2</f>
        <v>4.2753333333333341</v>
      </c>
      <c r="W8" s="8" t="s">
        <v>41</v>
      </c>
      <c r="X8" s="7">
        <f>Q3</f>
        <v>1.004517518236711</v>
      </c>
      <c r="Y8" s="11">
        <f>Q4</f>
        <v>0.22461694553666703</v>
      </c>
    </row>
    <row r="9" spans="2:25" x14ac:dyDescent="0.25">
      <c r="B9">
        <v>0.02</v>
      </c>
      <c r="C9">
        <v>181.3</v>
      </c>
      <c r="F9" s="17">
        <v>3.0216666666666669</v>
      </c>
      <c r="K9">
        <v>0.02</v>
      </c>
      <c r="L9">
        <v>254</v>
      </c>
      <c r="O9" s="17">
        <v>4.2333333333333334</v>
      </c>
    </row>
    <row r="10" spans="2:25" x14ac:dyDescent="0.25">
      <c r="B10">
        <v>0.02</v>
      </c>
      <c r="C10">
        <v>185.9</v>
      </c>
      <c r="F10" s="17">
        <v>3.0983333333333336</v>
      </c>
      <c r="K10">
        <v>0.02</v>
      </c>
      <c r="L10">
        <v>280</v>
      </c>
      <c r="O10" s="17">
        <v>4.666666666666667</v>
      </c>
    </row>
    <row r="11" spans="2:25" x14ac:dyDescent="0.25">
      <c r="B11">
        <v>0.02</v>
      </c>
      <c r="C11">
        <v>209.6</v>
      </c>
      <c r="F11" s="17">
        <v>3.4933333333333332</v>
      </c>
      <c r="K11">
        <v>0.02</v>
      </c>
      <c r="L11">
        <v>292.8</v>
      </c>
      <c r="O11" s="17">
        <v>4.88</v>
      </c>
    </row>
    <row r="12" spans="2:25" x14ac:dyDescent="0.25">
      <c r="B12">
        <v>0.02</v>
      </c>
      <c r="C12">
        <v>234.9</v>
      </c>
      <c r="F12" s="17">
        <v>3.915</v>
      </c>
      <c r="K12">
        <v>0.02</v>
      </c>
      <c r="L12">
        <v>311.3</v>
      </c>
      <c r="O12" s="17">
        <v>5.1883333333333335</v>
      </c>
    </row>
    <row r="13" spans="2:25" x14ac:dyDescent="0.25">
      <c r="B13">
        <v>0.03</v>
      </c>
      <c r="C13">
        <v>268</v>
      </c>
      <c r="F13" s="17">
        <v>4.4666666666666668</v>
      </c>
      <c r="K13">
        <v>0.03</v>
      </c>
      <c r="L13">
        <v>323.8</v>
      </c>
      <c r="O13" s="17">
        <v>5.3966666666666665</v>
      </c>
    </row>
    <row r="14" spans="2:25" x14ac:dyDescent="0.25">
      <c r="B14">
        <v>0.03</v>
      </c>
      <c r="C14">
        <v>293.7</v>
      </c>
      <c r="F14" s="17">
        <v>4.8949999999999996</v>
      </c>
      <c r="K14">
        <v>0.03</v>
      </c>
      <c r="L14">
        <v>340</v>
      </c>
      <c r="O14" s="17">
        <v>5.666666666666667</v>
      </c>
    </row>
    <row r="15" spans="2:25" x14ac:dyDescent="0.25">
      <c r="B15">
        <v>0.03</v>
      </c>
      <c r="C15">
        <v>313.89999999999998</v>
      </c>
      <c r="F15" s="17">
        <v>5.2316666666666665</v>
      </c>
      <c r="K15">
        <v>0.03</v>
      </c>
      <c r="L15">
        <v>330.5</v>
      </c>
      <c r="O15" s="17">
        <v>5.5083333333333337</v>
      </c>
    </row>
    <row r="16" spans="2:25" x14ac:dyDescent="0.25">
      <c r="B16">
        <v>0.03</v>
      </c>
      <c r="C16">
        <v>299.7</v>
      </c>
      <c r="F16" s="17">
        <v>4.9950000000000001</v>
      </c>
      <c r="K16">
        <v>0.03</v>
      </c>
      <c r="L16">
        <v>313.5</v>
      </c>
      <c r="O16" s="17">
        <v>5.2249999999999996</v>
      </c>
    </row>
    <row r="17" spans="2:15" x14ac:dyDescent="0.25">
      <c r="B17">
        <v>0.03</v>
      </c>
      <c r="C17">
        <v>296.2</v>
      </c>
      <c r="F17" s="17">
        <v>4.9366666666666665</v>
      </c>
      <c r="K17">
        <v>0.03</v>
      </c>
      <c r="L17">
        <v>315.7</v>
      </c>
      <c r="O17" s="17">
        <v>5.2616666666666667</v>
      </c>
    </row>
    <row r="18" spans="2:15" x14ac:dyDescent="0.25">
      <c r="B18">
        <v>0.04</v>
      </c>
      <c r="C18">
        <v>270.2</v>
      </c>
      <c r="F18" s="17">
        <v>4.503333333333333</v>
      </c>
      <c r="K18">
        <v>0.04</v>
      </c>
      <c r="L18">
        <v>302</v>
      </c>
      <c r="O18" s="17">
        <v>5.0333333333333332</v>
      </c>
    </row>
    <row r="19" spans="2:15" x14ac:dyDescent="0.25">
      <c r="B19">
        <v>0.04</v>
      </c>
      <c r="C19">
        <v>243.3</v>
      </c>
      <c r="F19" s="17">
        <v>4.0550000000000006</v>
      </c>
      <c r="K19">
        <v>0.04</v>
      </c>
      <c r="L19">
        <v>280.2</v>
      </c>
      <c r="O19" s="17">
        <v>4.67</v>
      </c>
    </row>
    <row r="20" spans="2:15" x14ac:dyDescent="0.25">
      <c r="B20">
        <v>0.04</v>
      </c>
      <c r="C20">
        <v>212.2</v>
      </c>
      <c r="F20" s="17">
        <v>3.5366666666666666</v>
      </c>
      <c r="K20">
        <v>0.04</v>
      </c>
      <c r="L20">
        <v>252.9</v>
      </c>
      <c r="O20" s="17">
        <v>4.2149999999999999</v>
      </c>
    </row>
    <row r="21" spans="2:15" x14ac:dyDescent="0.25">
      <c r="B21">
        <v>0.04</v>
      </c>
      <c r="C21">
        <v>191</v>
      </c>
      <c r="F21" s="17">
        <v>3.1833333333333331</v>
      </c>
      <c r="K21">
        <v>0.04</v>
      </c>
      <c r="L21">
        <v>232.3</v>
      </c>
      <c r="O21" s="17">
        <v>3.871666666666667</v>
      </c>
    </row>
    <row r="22" spans="2:15" x14ac:dyDescent="0.25">
      <c r="B22">
        <v>0.04</v>
      </c>
      <c r="C22">
        <v>157</v>
      </c>
      <c r="F22" s="17">
        <v>2.6166666666666667</v>
      </c>
      <c r="K22">
        <v>0.04</v>
      </c>
      <c r="L22">
        <v>189.5</v>
      </c>
      <c r="O22" s="17">
        <v>3.1583333333333332</v>
      </c>
    </row>
    <row r="23" spans="2:15" x14ac:dyDescent="0.25">
      <c r="B23"/>
      <c r="C23"/>
      <c r="F23" s="17"/>
      <c r="K23"/>
      <c r="L23"/>
      <c r="O23" s="17"/>
    </row>
    <row r="24" spans="2:15" x14ac:dyDescent="0.25">
      <c r="B24"/>
      <c r="C24"/>
      <c r="F24" s="17"/>
      <c r="K24"/>
      <c r="L24"/>
      <c r="O24" s="17"/>
    </row>
    <row r="25" spans="2:15" x14ac:dyDescent="0.25">
      <c r="B25"/>
      <c r="C25"/>
      <c r="F25" s="17"/>
      <c r="K25"/>
      <c r="L25"/>
      <c r="O25" s="17"/>
    </row>
    <row r="26" spans="2:15" x14ac:dyDescent="0.25">
      <c r="B26"/>
      <c r="C26"/>
      <c r="F26" s="17"/>
      <c r="K26"/>
      <c r="L26"/>
      <c r="O26" s="17"/>
    </row>
    <row r="27" spans="2:15" x14ac:dyDescent="0.25">
      <c r="B27"/>
      <c r="C27"/>
      <c r="F27" s="17"/>
      <c r="K27"/>
      <c r="L27"/>
      <c r="O27" s="17"/>
    </row>
    <row r="28" spans="2:15" x14ac:dyDescent="0.25">
      <c r="B28"/>
      <c r="C28"/>
      <c r="F28" s="17"/>
      <c r="K28"/>
      <c r="L28"/>
      <c r="O28" s="17"/>
    </row>
    <row r="29" spans="2:15" x14ac:dyDescent="0.25">
      <c r="B29"/>
      <c r="C29"/>
      <c r="F29" s="17"/>
      <c r="K29"/>
      <c r="L29"/>
      <c r="O29" s="17"/>
    </row>
    <row r="30" spans="2:15" x14ac:dyDescent="0.25">
      <c r="B30"/>
      <c r="C30"/>
      <c r="F30" s="17"/>
      <c r="K30"/>
      <c r="L30"/>
      <c r="O30" s="17"/>
    </row>
    <row r="31" spans="2:15" x14ac:dyDescent="0.25">
      <c r="B31"/>
      <c r="C31"/>
      <c r="F31" s="17"/>
      <c r="K31"/>
      <c r="L31"/>
      <c r="O31" s="17"/>
    </row>
    <row r="32" spans="2:15" x14ac:dyDescent="0.25">
      <c r="B32"/>
      <c r="C32"/>
      <c r="F32" s="17"/>
      <c r="K32"/>
      <c r="L32"/>
      <c r="O32" s="17"/>
    </row>
    <row r="33" spans="2:15" x14ac:dyDescent="0.25">
      <c r="B33"/>
      <c r="C33"/>
      <c r="F33" s="17"/>
      <c r="K33"/>
      <c r="L33"/>
      <c r="O33" s="17"/>
    </row>
    <row r="34" spans="2:15" x14ac:dyDescent="0.25">
      <c r="B34"/>
      <c r="C34"/>
      <c r="F34" s="17"/>
      <c r="K34"/>
      <c r="L34"/>
      <c r="O34" s="17"/>
    </row>
    <row r="35" spans="2:15" x14ac:dyDescent="0.25">
      <c r="F35" s="17"/>
      <c r="K35"/>
      <c r="L35"/>
      <c r="O35" s="17"/>
    </row>
    <row r="36" spans="2:15" x14ac:dyDescent="0.25">
      <c r="F36" s="17"/>
      <c r="K36"/>
      <c r="L36"/>
      <c r="O36" s="17"/>
    </row>
    <row r="37" spans="2:15" x14ac:dyDescent="0.25">
      <c r="F37" s="17"/>
      <c r="K37"/>
      <c r="L37"/>
      <c r="O37" s="17"/>
    </row>
    <row r="38" spans="2:15" x14ac:dyDescent="0.25">
      <c r="F38" s="17"/>
      <c r="K38"/>
      <c r="L38"/>
      <c r="O38" s="17"/>
    </row>
    <row r="39" spans="2:15" x14ac:dyDescent="0.25">
      <c r="F39" s="17"/>
      <c r="K39"/>
      <c r="L39"/>
      <c r="O39" s="17"/>
    </row>
    <row r="40" spans="2:15" x14ac:dyDescent="0.25">
      <c r="F40" s="17"/>
      <c r="K40"/>
      <c r="L40"/>
      <c r="O40" s="17"/>
    </row>
    <row r="41" spans="2:15" x14ac:dyDescent="0.25">
      <c r="F41" s="17"/>
      <c r="K41"/>
      <c r="L41"/>
      <c r="O41" s="17"/>
    </row>
    <row r="42" spans="2:15" x14ac:dyDescent="0.25">
      <c r="F42" s="17"/>
      <c r="K42"/>
      <c r="L42"/>
      <c r="O42" s="17"/>
    </row>
    <row r="43" spans="2:15" x14ac:dyDescent="0.25">
      <c r="F43" s="17"/>
      <c r="K43"/>
      <c r="L43"/>
      <c r="O43" s="17"/>
    </row>
    <row r="44" spans="2:15" x14ac:dyDescent="0.25">
      <c r="F44" s="17"/>
      <c r="K44"/>
      <c r="L44"/>
      <c r="O44" s="17"/>
    </row>
    <row r="45" spans="2:15" x14ac:dyDescent="0.25">
      <c r="F45" s="17"/>
      <c r="K45"/>
      <c r="L45"/>
      <c r="O45" s="17"/>
    </row>
    <row r="46" spans="2:15" x14ac:dyDescent="0.25">
      <c r="F46" s="17"/>
      <c r="K46"/>
      <c r="L46"/>
      <c r="O46" s="17"/>
    </row>
    <row r="47" spans="2:15" x14ac:dyDescent="0.25">
      <c r="F47" s="17"/>
      <c r="K47"/>
      <c r="L47"/>
      <c r="O47" s="17"/>
    </row>
    <row r="48" spans="2:15" x14ac:dyDescent="0.25">
      <c r="F48" s="17"/>
      <c r="K48"/>
      <c r="L48"/>
      <c r="O48" s="17"/>
    </row>
    <row r="49" spans="6:15" x14ac:dyDescent="0.25">
      <c r="F49" s="17"/>
      <c r="K49"/>
      <c r="L49"/>
      <c r="O49" s="17"/>
    </row>
    <row r="50" spans="6:15" x14ac:dyDescent="0.25">
      <c r="F50" s="17"/>
      <c r="K50"/>
      <c r="L50"/>
      <c r="O50" s="17"/>
    </row>
    <row r="51" spans="6:15" x14ac:dyDescent="0.25">
      <c r="F51" s="17"/>
      <c r="K51"/>
      <c r="L51"/>
      <c r="O51" s="17"/>
    </row>
    <row r="52" spans="6:15" x14ac:dyDescent="0.25">
      <c r="F52" s="17"/>
      <c r="K52"/>
      <c r="L52"/>
      <c r="O52" s="17"/>
    </row>
    <row r="53" spans="6:15" x14ac:dyDescent="0.25">
      <c r="F53" s="17"/>
      <c r="K53"/>
      <c r="L53"/>
      <c r="O53" s="17"/>
    </row>
    <row r="54" spans="6:15" x14ac:dyDescent="0.25">
      <c r="F54" s="17"/>
      <c r="K54"/>
      <c r="L54"/>
      <c r="O54" s="17"/>
    </row>
    <row r="55" spans="6:15" x14ac:dyDescent="0.25">
      <c r="F55" s="17"/>
      <c r="K55"/>
      <c r="L55"/>
      <c r="O55" s="17"/>
    </row>
    <row r="56" spans="6:15" x14ac:dyDescent="0.25">
      <c r="F56" s="17"/>
      <c r="K56"/>
      <c r="L56"/>
      <c r="O56" s="17"/>
    </row>
    <row r="57" spans="6:15" x14ac:dyDescent="0.25">
      <c r="F57" s="17"/>
      <c r="K57"/>
      <c r="L57"/>
      <c r="O57" s="17"/>
    </row>
    <row r="58" spans="6:15" x14ac:dyDescent="0.25">
      <c r="F58" s="17"/>
      <c r="K58"/>
      <c r="L58"/>
      <c r="O58" s="17"/>
    </row>
    <row r="59" spans="6:15" x14ac:dyDescent="0.25">
      <c r="F59" s="17"/>
      <c r="K59"/>
      <c r="L59"/>
      <c r="O59" s="17"/>
    </row>
    <row r="60" spans="6:15" x14ac:dyDescent="0.25">
      <c r="F60" s="17"/>
      <c r="K60"/>
      <c r="L60"/>
      <c r="O60" s="17"/>
    </row>
    <row r="61" spans="6:15" x14ac:dyDescent="0.25">
      <c r="F61" s="17"/>
      <c r="K61"/>
      <c r="L61"/>
      <c r="O61" s="17"/>
    </row>
    <row r="62" spans="6:15" x14ac:dyDescent="0.25">
      <c r="F62" s="17"/>
      <c r="K62"/>
      <c r="L62"/>
      <c r="O62" s="17"/>
    </row>
    <row r="63" spans="6:15" x14ac:dyDescent="0.25">
      <c r="F63" s="17"/>
      <c r="K63"/>
      <c r="L63"/>
      <c r="O63" s="17"/>
    </row>
    <row r="64" spans="6:15" x14ac:dyDescent="0.25">
      <c r="F64" s="17"/>
      <c r="K64"/>
      <c r="L64"/>
      <c r="O64" s="17"/>
    </row>
    <row r="65" spans="6:15" x14ac:dyDescent="0.25">
      <c r="F65" s="17"/>
      <c r="K65"/>
      <c r="L65"/>
      <c r="O65" s="17"/>
    </row>
    <row r="66" spans="6:15" x14ac:dyDescent="0.25">
      <c r="F66" s="17"/>
      <c r="K66"/>
      <c r="L66"/>
      <c r="O66" s="17"/>
    </row>
    <row r="67" spans="6:15" x14ac:dyDescent="0.25">
      <c r="F67" s="17"/>
      <c r="K67"/>
      <c r="L67"/>
      <c r="O67" s="17"/>
    </row>
    <row r="68" spans="6:15" x14ac:dyDescent="0.25">
      <c r="F68" s="17"/>
      <c r="K68"/>
      <c r="L68"/>
      <c r="O68" s="17"/>
    </row>
    <row r="69" spans="6:15" x14ac:dyDescent="0.25">
      <c r="F69" s="17"/>
      <c r="K69"/>
      <c r="L69"/>
      <c r="O69" s="17"/>
    </row>
    <row r="70" spans="6:15" x14ac:dyDescent="0.25">
      <c r="F70" s="17"/>
      <c r="K70"/>
      <c r="L70"/>
      <c r="O70" s="17"/>
    </row>
    <row r="71" spans="6:15" x14ac:dyDescent="0.25">
      <c r="F71" s="17"/>
      <c r="K71"/>
      <c r="L71"/>
      <c r="O71" s="17"/>
    </row>
    <row r="72" spans="6:15" x14ac:dyDescent="0.25">
      <c r="F72" s="17"/>
      <c r="K72"/>
      <c r="L72"/>
      <c r="O72" s="17"/>
    </row>
    <row r="73" spans="6:15" x14ac:dyDescent="0.25">
      <c r="F73" s="17"/>
      <c r="K73"/>
      <c r="L73"/>
      <c r="O73" s="17"/>
    </row>
    <row r="74" spans="6:15" x14ac:dyDescent="0.25">
      <c r="F74" s="17"/>
      <c r="O74" s="17"/>
    </row>
    <row r="75" spans="6:15" x14ac:dyDescent="0.25">
      <c r="F75" s="17"/>
      <c r="O75" s="17"/>
    </row>
    <row r="76" spans="6:15" x14ac:dyDescent="0.25">
      <c r="F76" s="17"/>
      <c r="O76" s="17"/>
    </row>
    <row r="77" spans="6:15" x14ac:dyDescent="0.25">
      <c r="F77" s="17"/>
      <c r="O77" s="17"/>
    </row>
    <row r="78" spans="6:15" x14ac:dyDescent="0.25">
      <c r="F78" s="17"/>
      <c r="O78" s="17"/>
    </row>
    <row r="79" spans="6:15" x14ac:dyDescent="0.25">
      <c r="F79" s="17"/>
      <c r="O79" s="17"/>
    </row>
    <row r="80" spans="6:15" x14ac:dyDescent="0.25">
      <c r="F80" s="17"/>
      <c r="O80" s="17"/>
    </row>
    <row r="81" spans="6:15" x14ac:dyDescent="0.25">
      <c r="F81" s="17"/>
      <c r="O81" s="17"/>
    </row>
    <row r="82" spans="6:15" x14ac:dyDescent="0.25">
      <c r="F82" s="17"/>
      <c r="O82" s="17"/>
    </row>
    <row r="83" spans="6:15" x14ac:dyDescent="0.25">
      <c r="F83" s="17"/>
      <c r="O83" s="17"/>
    </row>
    <row r="84" spans="6:15" x14ac:dyDescent="0.25">
      <c r="F84" s="17"/>
      <c r="O84" s="17"/>
    </row>
    <row r="85" spans="6:15" x14ac:dyDescent="0.25">
      <c r="F85" s="17"/>
      <c r="O85" s="17"/>
    </row>
    <row r="86" spans="6:15" x14ac:dyDescent="0.25">
      <c r="F86" s="17"/>
      <c r="O86" s="17"/>
    </row>
    <row r="87" spans="6:15" x14ac:dyDescent="0.25">
      <c r="F87" s="17"/>
      <c r="O87" s="17"/>
    </row>
    <row r="88" spans="6:15" x14ac:dyDescent="0.25">
      <c r="F88" s="17"/>
      <c r="O88" s="17"/>
    </row>
    <row r="89" spans="6:15" x14ac:dyDescent="0.25">
      <c r="F89" s="17"/>
      <c r="O89" s="17"/>
    </row>
    <row r="90" spans="6:15" x14ac:dyDescent="0.25">
      <c r="F90" s="17"/>
      <c r="O90" s="17"/>
    </row>
    <row r="91" spans="6:15" x14ac:dyDescent="0.25">
      <c r="F91" s="17"/>
      <c r="O91" s="17"/>
    </row>
    <row r="92" spans="6:15" x14ac:dyDescent="0.25">
      <c r="F92" s="17"/>
      <c r="O92" s="17"/>
    </row>
    <row r="93" spans="6:15" x14ac:dyDescent="0.25">
      <c r="F93" s="17"/>
      <c r="O93" s="17"/>
    </row>
    <row r="94" spans="6:15" x14ac:dyDescent="0.25">
      <c r="F94" s="17"/>
      <c r="O94" s="17"/>
    </row>
    <row r="95" spans="6:15" x14ac:dyDescent="0.25">
      <c r="F95" s="17"/>
      <c r="O95" s="17"/>
    </row>
    <row r="96" spans="6:15" x14ac:dyDescent="0.25">
      <c r="F96" s="17"/>
      <c r="O96" s="17"/>
    </row>
    <row r="97" spans="6:15" x14ac:dyDescent="0.25">
      <c r="F97" s="17"/>
      <c r="O97" s="17"/>
    </row>
    <row r="98" spans="6:15" x14ac:dyDescent="0.25">
      <c r="F98" s="17"/>
      <c r="O98" s="17"/>
    </row>
    <row r="99" spans="6:15" x14ac:dyDescent="0.25">
      <c r="F99" s="17"/>
      <c r="O99" s="17"/>
    </row>
    <row r="100" spans="6:15" x14ac:dyDescent="0.25">
      <c r="F100" s="17"/>
      <c r="O100" s="17"/>
    </row>
    <row r="101" spans="6:15" x14ac:dyDescent="0.25">
      <c r="F101" s="17"/>
      <c r="O101" s="17"/>
    </row>
    <row r="102" spans="6:15" x14ac:dyDescent="0.25">
      <c r="F102" s="17"/>
      <c r="O102" s="17"/>
    </row>
    <row r="103" spans="6:15" x14ac:dyDescent="0.25">
      <c r="F103" s="17"/>
      <c r="O103" s="17"/>
    </row>
    <row r="104" spans="6:15" x14ac:dyDescent="0.25">
      <c r="F104" s="17"/>
      <c r="O104" s="17"/>
    </row>
    <row r="105" spans="6:15" x14ac:dyDescent="0.25">
      <c r="F105" s="17"/>
      <c r="O105" s="17"/>
    </row>
    <row r="106" spans="6:15" x14ac:dyDescent="0.25">
      <c r="F106" s="17"/>
      <c r="O106" s="17"/>
    </row>
    <row r="107" spans="6:15" x14ac:dyDescent="0.25">
      <c r="F107" s="17"/>
      <c r="O107" s="17"/>
    </row>
    <row r="108" spans="6:15" x14ac:dyDescent="0.25">
      <c r="F108" s="17"/>
      <c r="O108" s="17"/>
    </row>
    <row r="109" spans="6:15" x14ac:dyDescent="0.25">
      <c r="F109" s="17"/>
      <c r="O109" s="17"/>
    </row>
    <row r="110" spans="6:15" x14ac:dyDescent="0.25">
      <c r="F110" s="17"/>
      <c r="O110" s="17"/>
    </row>
    <row r="111" spans="6:15" x14ac:dyDescent="0.25">
      <c r="F111" s="17"/>
      <c r="O111" s="17"/>
    </row>
    <row r="112" spans="6:15" x14ac:dyDescent="0.25">
      <c r="F112" s="17"/>
      <c r="O112" s="17"/>
    </row>
    <row r="113" spans="6:15" x14ac:dyDescent="0.25">
      <c r="F113" s="17"/>
      <c r="O113" s="17"/>
    </row>
    <row r="114" spans="6:15" x14ac:dyDescent="0.25">
      <c r="F114" s="17"/>
      <c r="O114" s="17"/>
    </row>
    <row r="115" spans="6:15" x14ac:dyDescent="0.25">
      <c r="F115" s="17"/>
      <c r="O115" s="17"/>
    </row>
    <row r="116" spans="6:15" x14ac:dyDescent="0.25">
      <c r="F116" s="17"/>
      <c r="O116" s="17"/>
    </row>
    <row r="117" spans="6:15" x14ac:dyDescent="0.25">
      <c r="F117" s="17"/>
      <c r="O117" s="17"/>
    </row>
    <row r="118" spans="6:15" x14ac:dyDescent="0.25">
      <c r="F118" s="17"/>
      <c r="O118" s="17"/>
    </row>
    <row r="119" spans="6:15" x14ac:dyDescent="0.25">
      <c r="F119" s="17"/>
      <c r="O119" s="17"/>
    </row>
    <row r="120" spans="6:15" x14ac:dyDescent="0.25">
      <c r="F120" s="17"/>
      <c r="O120" s="17"/>
    </row>
    <row r="121" spans="6:15" x14ac:dyDescent="0.25">
      <c r="F121" s="17"/>
      <c r="O121" s="17"/>
    </row>
    <row r="122" spans="6:15" x14ac:dyDescent="0.25">
      <c r="F122" s="17"/>
      <c r="O122" s="17"/>
    </row>
    <row r="123" spans="6:15" x14ac:dyDescent="0.25">
      <c r="F123" s="17"/>
      <c r="O123" s="17"/>
    </row>
    <row r="124" spans="6:15" x14ac:dyDescent="0.25">
      <c r="F124" s="17"/>
      <c r="O124" s="17"/>
    </row>
    <row r="125" spans="6:15" x14ac:dyDescent="0.25">
      <c r="F125" s="17"/>
      <c r="O125" s="17"/>
    </row>
    <row r="126" spans="6:15" x14ac:dyDescent="0.25">
      <c r="F126" s="17"/>
      <c r="O126" s="17"/>
    </row>
    <row r="127" spans="6:15" x14ac:dyDescent="0.25">
      <c r="F127" s="17"/>
      <c r="O127" s="17"/>
    </row>
    <row r="128" spans="6:15" x14ac:dyDescent="0.25">
      <c r="F128" s="17"/>
      <c r="O128" s="17"/>
    </row>
    <row r="129" spans="6:15" x14ac:dyDescent="0.25">
      <c r="F129" s="17"/>
      <c r="O129" s="17"/>
    </row>
    <row r="130" spans="6:15" x14ac:dyDescent="0.25">
      <c r="F130" s="17"/>
      <c r="O130" s="17"/>
    </row>
    <row r="131" spans="6:15" x14ac:dyDescent="0.25">
      <c r="F131" s="17"/>
      <c r="O131" s="17"/>
    </row>
    <row r="132" spans="6:15" x14ac:dyDescent="0.25">
      <c r="F132" s="17"/>
      <c r="O132" s="17"/>
    </row>
    <row r="133" spans="6:15" x14ac:dyDescent="0.25">
      <c r="F133" s="17"/>
      <c r="O133" s="17"/>
    </row>
    <row r="134" spans="6:15" x14ac:dyDescent="0.25">
      <c r="F134" s="17"/>
      <c r="O134" s="17"/>
    </row>
    <row r="135" spans="6:15" x14ac:dyDescent="0.25">
      <c r="F135" s="17"/>
      <c r="O135" s="17"/>
    </row>
    <row r="136" spans="6:15" x14ac:dyDescent="0.25">
      <c r="F136" s="17"/>
      <c r="O136" s="17"/>
    </row>
    <row r="137" spans="6:15" x14ac:dyDescent="0.25">
      <c r="F137" s="17"/>
      <c r="O137" s="17"/>
    </row>
    <row r="138" spans="6:15" x14ac:dyDescent="0.25">
      <c r="F138" s="17"/>
      <c r="O138" s="17"/>
    </row>
    <row r="139" spans="6:15" x14ac:dyDescent="0.25">
      <c r="F139" s="17"/>
      <c r="O139" s="17"/>
    </row>
    <row r="140" spans="6:15" x14ac:dyDescent="0.25">
      <c r="F140" s="17"/>
      <c r="O140" s="17"/>
    </row>
    <row r="141" spans="6:15" x14ac:dyDescent="0.25">
      <c r="F141" s="17"/>
      <c r="O141" s="17"/>
    </row>
    <row r="142" spans="6:15" x14ac:dyDescent="0.25">
      <c r="F142" s="17"/>
      <c r="O142" s="17"/>
    </row>
    <row r="143" spans="6:15" x14ac:dyDescent="0.25">
      <c r="F143" s="17"/>
      <c r="O143" s="17"/>
    </row>
    <row r="144" spans="6:15" x14ac:dyDescent="0.25">
      <c r="F144" s="17"/>
      <c r="O144" s="17"/>
    </row>
    <row r="145" spans="6:15" x14ac:dyDescent="0.25">
      <c r="F145" s="17"/>
      <c r="O145" s="17"/>
    </row>
    <row r="146" spans="6:15" x14ac:dyDescent="0.25">
      <c r="F146" s="17"/>
      <c r="O146" s="17"/>
    </row>
    <row r="147" spans="6:15" x14ac:dyDescent="0.25">
      <c r="F147" s="17"/>
      <c r="O147" s="17"/>
    </row>
    <row r="148" spans="6:15" x14ac:dyDescent="0.25">
      <c r="F148" s="17"/>
      <c r="O148" s="17"/>
    </row>
    <row r="149" spans="6:15" x14ac:dyDescent="0.25">
      <c r="F149" s="17"/>
      <c r="O149" s="17"/>
    </row>
    <row r="150" spans="6:15" x14ac:dyDescent="0.25">
      <c r="F150" s="17"/>
      <c r="O150" s="17"/>
    </row>
    <row r="151" spans="6:15" x14ac:dyDescent="0.25">
      <c r="F151" s="17"/>
      <c r="O151" s="17"/>
    </row>
    <row r="152" spans="6:15" x14ac:dyDescent="0.25">
      <c r="F152" s="17"/>
      <c r="O152" s="17"/>
    </row>
    <row r="153" spans="6:15" x14ac:dyDescent="0.25">
      <c r="F153" s="17"/>
      <c r="O153" s="17"/>
    </row>
    <row r="154" spans="6:15" x14ac:dyDescent="0.25">
      <c r="F154" s="17"/>
      <c r="O154" s="17"/>
    </row>
    <row r="155" spans="6:15" x14ac:dyDescent="0.25">
      <c r="F155" s="17"/>
      <c r="O155" s="17"/>
    </row>
    <row r="156" spans="6:15" x14ac:dyDescent="0.25">
      <c r="F156" s="17"/>
      <c r="O156" s="17"/>
    </row>
    <row r="157" spans="6:15" x14ac:dyDescent="0.25">
      <c r="F157" s="17"/>
      <c r="O157" s="17"/>
    </row>
    <row r="158" spans="6:15" x14ac:dyDescent="0.25">
      <c r="F158" s="17"/>
      <c r="O158" s="17"/>
    </row>
    <row r="159" spans="6:15" x14ac:dyDescent="0.25">
      <c r="F159" s="17"/>
      <c r="O159" s="17"/>
    </row>
    <row r="160" spans="6:15" x14ac:dyDescent="0.25">
      <c r="F160" s="17"/>
      <c r="O160" s="17"/>
    </row>
    <row r="161" spans="6:15" x14ac:dyDescent="0.25">
      <c r="F161" s="17"/>
      <c r="O161" s="17"/>
    </row>
    <row r="162" spans="6:15" x14ac:dyDescent="0.25">
      <c r="F162" s="17"/>
      <c r="O162" s="17"/>
    </row>
    <row r="163" spans="6:15" x14ac:dyDescent="0.25">
      <c r="F163" s="17"/>
      <c r="O163" s="17"/>
    </row>
    <row r="164" spans="6:15" x14ac:dyDescent="0.25">
      <c r="F164" s="17"/>
      <c r="O164" s="17"/>
    </row>
    <row r="165" spans="6:15" x14ac:dyDescent="0.25">
      <c r="F165" s="17"/>
      <c r="O165" s="17"/>
    </row>
    <row r="166" spans="6:15" x14ac:dyDescent="0.25">
      <c r="F166" s="17"/>
      <c r="O166" s="17"/>
    </row>
    <row r="167" spans="6:15" x14ac:dyDescent="0.25">
      <c r="F167" s="17"/>
      <c r="O167" s="17"/>
    </row>
    <row r="168" spans="6:15" x14ac:dyDescent="0.25">
      <c r="F168" s="17"/>
      <c r="O168" s="17"/>
    </row>
    <row r="169" spans="6:15" x14ac:dyDescent="0.25">
      <c r="F169" s="17"/>
      <c r="O169" s="17"/>
    </row>
    <row r="170" spans="6:15" x14ac:dyDescent="0.25">
      <c r="F170" s="17"/>
      <c r="O170" s="17"/>
    </row>
    <row r="171" spans="6:15" x14ac:dyDescent="0.25">
      <c r="F171" s="17"/>
      <c r="O171" s="17"/>
    </row>
    <row r="172" spans="6:15" x14ac:dyDescent="0.25">
      <c r="F172" s="17"/>
      <c r="O172" s="17"/>
    </row>
    <row r="173" spans="6:15" x14ac:dyDescent="0.25">
      <c r="F173" s="17"/>
      <c r="O173" s="17"/>
    </row>
    <row r="174" spans="6:15" x14ac:dyDescent="0.25">
      <c r="F174" s="17"/>
      <c r="O174" s="17"/>
    </row>
    <row r="175" spans="6:15" x14ac:dyDescent="0.25">
      <c r="F175" s="17"/>
      <c r="O175" s="17"/>
    </row>
    <row r="176" spans="6:15" x14ac:dyDescent="0.25">
      <c r="F176" s="17"/>
      <c r="O176" s="17"/>
    </row>
    <row r="177" spans="6:15" x14ac:dyDescent="0.25">
      <c r="F177" s="17"/>
      <c r="O177" s="17"/>
    </row>
    <row r="178" spans="6:15" x14ac:dyDescent="0.25">
      <c r="F178" s="17"/>
      <c r="O178" s="17"/>
    </row>
    <row r="179" spans="6:15" x14ac:dyDescent="0.25">
      <c r="F179" s="17"/>
      <c r="O179" s="17"/>
    </row>
    <row r="180" spans="6:15" x14ac:dyDescent="0.25">
      <c r="F180" s="17"/>
      <c r="O180" s="17"/>
    </row>
    <row r="181" spans="6:15" x14ac:dyDescent="0.25">
      <c r="F181" s="17"/>
      <c r="O181" s="17"/>
    </row>
    <row r="182" spans="6:15" x14ac:dyDescent="0.25">
      <c r="F182" s="17"/>
      <c r="O182" s="17"/>
    </row>
    <row r="183" spans="6:15" x14ac:dyDescent="0.25">
      <c r="F183" s="17"/>
      <c r="O183" s="17"/>
    </row>
    <row r="184" spans="6:15" x14ac:dyDescent="0.25">
      <c r="F184" s="17"/>
      <c r="O184" s="17"/>
    </row>
    <row r="185" spans="6:15" x14ac:dyDescent="0.25">
      <c r="F185" s="17"/>
      <c r="O185" s="17"/>
    </row>
    <row r="186" spans="6:15" x14ac:dyDescent="0.25">
      <c r="F186" s="17"/>
      <c r="O186" s="17"/>
    </row>
    <row r="187" spans="6:15" x14ac:dyDescent="0.25">
      <c r="F187" s="17"/>
      <c r="O187" s="17"/>
    </row>
    <row r="188" spans="6:15" x14ac:dyDescent="0.25">
      <c r="F188" s="17"/>
      <c r="O188" s="17"/>
    </row>
    <row r="189" spans="6:15" x14ac:dyDescent="0.25">
      <c r="F189" s="17"/>
      <c r="O189" s="17"/>
    </row>
    <row r="190" spans="6:15" x14ac:dyDescent="0.25">
      <c r="F190" s="17"/>
      <c r="O190" s="17"/>
    </row>
    <row r="191" spans="6:15" x14ac:dyDescent="0.25">
      <c r="F191" s="17"/>
      <c r="O191" s="17"/>
    </row>
    <row r="192" spans="6:15" x14ac:dyDescent="0.25">
      <c r="F192" s="17"/>
      <c r="O192" s="17"/>
    </row>
    <row r="193" spans="6:15" x14ac:dyDescent="0.25">
      <c r="F193" s="17"/>
      <c r="O193" s="17"/>
    </row>
    <row r="194" spans="6:15" x14ac:dyDescent="0.25">
      <c r="F194" s="17"/>
      <c r="O194" s="17"/>
    </row>
    <row r="195" spans="6:15" x14ac:dyDescent="0.25">
      <c r="F195" s="17"/>
      <c r="O195" s="17"/>
    </row>
    <row r="196" spans="6:15" x14ac:dyDescent="0.25">
      <c r="F196" s="17"/>
      <c r="O196" s="17"/>
    </row>
    <row r="197" spans="6:15" x14ac:dyDescent="0.25">
      <c r="F197" s="17"/>
      <c r="O197" s="17"/>
    </row>
    <row r="198" spans="6:15" x14ac:dyDescent="0.25">
      <c r="F198" s="17"/>
      <c r="O198" s="17"/>
    </row>
    <row r="199" spans="6:15" x14ac:dyDescent="0.25">
      <c r="F199" s="17"/>
      <c r="O199" s="17"/>
    </row>
    <row r="200" spans="6:15" x14ac:dyDescent="0.25">
      <c r="F200" s="17"/>
      <c r="O200" s="17"/>
    </row>
    <row r="201" spans="6:15" x14ac:dyDescent="0.25">
      <c r="F201" s="17"/>
      <c r="O201" s="17"/>
    </row>
    <row r="202" spans="6:15" x14ac:dyDescent="0.25">
      <c r="F202" s="17"/>
      <c r="O202" s="17"/>
    </row>
    <row r="203" spans="6:15" x14ac:dyDescent="0.25">
      <c r="F203" s="17"/>
      <c r="O203" s="17"/>
    </row>
    <row r="204" spans="6:15" x14ac:dyDescent="0.25">
      <c r="F204" s="17"/>
      <c r="O204" s="17"/>
    </row>
    <row r="205" spans="6:15" x14ac:dyDescent="0.25">
      <c r="F205" s="17"/>
      <c r="O205" s="17"/>
    </row>
    <row r="206" spans="6:15" x14ac:dyDescent="0.25">
      <c r="F206" s="17"/>
      <c r="O206" s="17"/>
    </row>
    <row r="207" spans="6:15" x14ac:dyDescent="0.25">
      <c r="F207" s="17"/>
      <c r="O207" s="17"/>
    </row>
    <row r="208" spans="6:15" x14ac:dyDescent="0.25">
      <c r="F208" s="17"/>
      <c r="O208" s="17"/>
    </row>
    <row r="209" spans="6:15" x14ac:dyDescent="0.25">
      <c r="F209" s="17"/>
      <c r="O209" s="17"/>
    </row>
    <row r="210" spans="6:15" x14ac:dyDescent="0.25">
      <c r="F210" s="17"/>
      <c r="O210" s="17"/>
    </row>
    <row r="211" spans="6:15" x14ac:dyDescent="0.25">
      <c r="F211" s="17"/>
      <c r="O211" s="17"/>
    </row>
    <row r="212" spans="6:15" x14ac:dyDescent="0.25">
      <c r="F212" s="17"/>
      <c r="O212" s="17"/>
    </row>
    <row r="213" spans="6:15" x14ac:dyDescent="0.25">
      <c r="F213" s="17"/>
      <c r="O213" s="17"/>
    </row>
    <row r="214" spans="6:15" x14ac:dyDescent="0.25">
      <c r="F214" s="17"/>
      <c r="O214" s="17"/>
    </row>
    <row r="215" spans="6:15" x14ac:dyDescent="0.25">
      <c r="F215" s="17"/>
      <c r="O215" s="17"/>
    </row>
    <row r="216" spans="6:15" x14ac:dyDescent="0.25">
      <c r="F216" s="17"/>
      <c r="O216" s="17"/>
    </row>
    <row r="217" spans="6:15" x14ac:dyDescent="0.25">
      <c r="F217" s="17"/>
      <c r="O217" s="17"/>
    </row>
    <row r="218" spans="6:15" x14ac:dyDescent="0.25">
      <c r="F218" s="17"/>
      <c r="O218" s="17"/>
    </row>
    <row r="219" spans="6:15" x14ac:dyDescent="0.25">
      <c r="F219" s="17"/>
      <c r="O219" s="17"/>
    </row>
    <row r="220" spans="6:15" x14ac:dyDescent="0.25">
      <c r="F220" s="17"/>
      <c r="O220" s="17"/>
    </row>
    <row r="221" spans="6:15" x14ac:dyDescent="0.25">
      <c r="F221" s="17"/>
      <c r="O221" s="17"/>
    </row>
    <row r="222" spans="6:15" x14ac:dyDescent="0.25">
      <c r="F222" s="17"/>
      <c r="O222" s="17"/>
    </row>
    <row r="223" spans="6:15" x14ac:dyDescent="0.25">
      <c r="F223" s="17"/>
      <c r="O223" s="17"/>
    </row>
    <row r="224" spans="6:15" x14ac:dyDescent="0.25">
      <c r="F224" s="17"/>
      <c r="O224" s="17"/>
    </row>
    <row r="225" spans="6:15" x14ac:dyDescent="0.25">
      <c r="F225" s="17"/>
      <c r="O225" s="17"/>
    </row>
    <row r="226" spans="6:15" x14ac:dyDescent="0.25">
      <c r="F226" s="17"/>
      <c r="O226" s="17"/>
    </row>
    <row r="227" spans="6:15" x14ac:dyDescent="0.25">
      <c r="F227" s="17"/>
      <c r="O227" s="17"/>
    </row>
    <row r="228" spans="6:15" x14ac:dyDescent="0.25">
      <c r="F228" s="17"/>
      <c r="O228" s="17"/>
    </row>
    <row r="229" spans="6:15" x14ac:dyDescent="0.25">
      <c r="F229" s="17"/>
      <c r="O229" s="17"/>
    </row>
    <row r="230" spans="6:15" x14ac:dyDescent="0.25">
      <c r="F230" s="17"/>
      <c r="O230" s="17"/>
    </row>
    <row r="231" spans="6:15" x14ac:dyDescent="0.25">
      <c r="F231" s="17"/>
      <c r="O231" s="17"/>
    </row>
    <row r="232" spans="6:15" x14ac:dyDescent="0.25">
      <c r="F232" s="17"/>
      <c r="O232" s="17"/>
    </row>
    <row r="233" spans="6:15" x14ac:dyDescent="0.25">
      <c r="F233" s="17"/>
      <c r="O233" s="17"/>
    </row>
    <row r="234" spans="6:15" x14ac:dyDescent="0.25">
      <c r="F234" s="17"/>
      <c r="O234" s="17"/>
    </row>
    <row r="235" spans="6:15" x14ac:dyDescent="0.25">
      <c r="F235" s="17"/>
      <c r="O235" s="17"/>
    </row>
    <row r="236" spans="6:15" x14ac:dyDescent="0.25">
      <c r="F236" s="17"/>
      <c r="O236" s="17"/>
    </row>
    <row r="237" spans="6:15" x14ac:dyDescent="0.25">
      <c r="F237" s="17"/>
      <c r="O237" s="17"/>
    </row>
    <row r="238" spans="6:15" x14ac:dyDescent="0.25">
      <c r="F238" s="17"/>
      <c r="O238" s="17"/>
    </row>
    <row r="239" spans="6:15" x14ac:dyDescent="0.25">
      <c r="F239" s="17"/>
      <c r="O239" s="17"/>
    </row>
    <row r="240" spans="6:15" x14ac:dyDescent="0.25">
      <c r="F240" s="17"/>
      <c r="O240" s="17"/>
    </row>
    <row r="241" spans="6:15" x14ac:dyDescent="0.25">
      <c r="F241" s="17"/>
      <c r="O241" s="17"/>
    </row>
    <row r="242" spans="6:15" x14ac:dyDescent="0.25">
      <c r="F242" s="17"/>
      <c r="O242" s="17"/>
    </row>
    <row r="243" spans="6:15" x14ac:dyDescent="0.25">
      <c r="F243" s="17"/>
      <c r="O243" s="17"/>
    </row>
    <row r="244" spans="6:15" x14ac:dyDescent="0.25">
      <c r="F244" s="17"/>
      <c r="O244" s="17"/>
    </row>
    <row r="245" spans="6:15" x14ac:dyDescent="0.25">
      <c r="F245" s="17"/>
      <c r="O245" s="17"/>
    </row>
    <row r="246" spans="6:15" x14ac:dyDescent="0.25">
      <c r="F246" s="17"/>
      <c r="O246" s="17"/>
    </row>
    <row r="247" spans="6:15" x14ac:dyDescent="0.25">
      <c r="F247" s="17"/>
      <c r="O247" s="17"/>
    </row>
    <row r="248" spans="6:15" x14ac:dyDescent="0.25">
      <c r="F248" s="17"/>
      <c r="O248" s="17"/>
    </row>
    <row r="249" spans="6:15" x14ac:dyDescent="0.25">
      <c r="F249" s="17"/>
      <c r="O249" s="17"/>
    </row>
    <row r="250" spans="6:15" x14ac:dyDescent="0.25">
      <c r="F250" s="17"/>
      <c r="O250" s="17"/>
    </row>
    <row r="251" spans="6:15" x14ac:dyDescent="0.25">
      <c r="F251" s="17"/>
      <c r="O251" s="17"/>
    </row>
    <row r="252" spans="6:15" x14ac:dyDescent="0.25">
      <c r="F252" s="17"/>
      <c r="O252" s="17"/>
    </row>
    <row r="253" spans="6:15" x14ac:dyDescent="0.25">
      <c r="F253" s="17"/>
      <c r="O253" s="17"/>
    </row>
    <row r="254" spans="6:15" x14ac:dyDescent="0.25">
      <c r="F254" s="17"/>
      <c r="O254" s="17"/>
    </row>
    <row r="255" spans="6:15" x14ac:dyDescent="0.25">
      <c r="F255" s="17"/>
      <c r="O255" s="17"/>
    </row>
    <row r="256" spans="6:15" x14ac:dyDescent="0.25">
      <c r="F256" s="17"/>
      <c r="O256" s="17"/>
    </row>
    <row r="257" spans="6:15" x14ac:dyDescent="0.25">
      <c r="F257" s="17"/>
      <c r="O257" s="17"/>
    </row>
    <row r="258" spans="6:15" x14ac:dyDescent="0.25">
      <c r="F258" s="17"/>
      <c r="O258" s="17"/>
    </row>
    <row r="259" spans="6:15" x14ac:dyDescent="0.25">
      <c r="F259" s="17"/>
      <c r="O259" s="17"/>
    </row>
    <row r="260" spans="6:15" x14ac:dyDescent="0.25">
      <c r="F260" s="17"/>
      <c r="O260" s="17"/>
    </row>
    <row r="261" spans="6:15" x14ac:dyDescent="0.25">
      <c r="F261" s="17"/>
      <c r="O261" s="17"/>
    </row>
    <row r="262" spans="6:15" x14ac:dyDescent="0.25">
      <c r="F262" s="17"/>
      <c r="O262" s="17"/>
    </row>
    <row r="263" spans="6:15" x14ac:dyDescent="0.25">
      <c r="F263" s="17"/>
      <c r="O263" s="17"/>
    </row>
    <row r="264" spans="6:15" x14ac:dyDescent="0.25">
      <c r="F264" s="17"/>
      <c r="O264" s="17"/>
    </row>
    <row r="265" spans="6:15" x14ac:dyDescent="0.25">
      <c r="F265" s="17"/>
      <c r="O265" s="17"/>
    </row>
    <row r="266" spans="6:15" x14ac:dyDescent="0.25">
      <c r="F266" s="17"/>
      <c r="O266" s="17"/>
    </row>
    <row r="267" spans="6:15" x14ac:dyDescent="0.25">
      <c r="F267" s="17"/>
      <c r="O267" s="17"/>
    </row>
    <row r="268" spans="6:15" x14ac:dyDescent="0.25">
      <c r="F268" s="17"/>
      <c r="O268" s="17"/>
    </row>
    <row r="269" spans="6:15" x14ac:dyDescent="0.25">
      <c r="F269" s="17"/>
      <c r="O269" s="17"/>
    </row>
    <row r="270" spans="6:15" x14ac:dyDescent="0.25">
      <c r="F270" s="17"/>
      <c r="O270" s="17"/>
    </row>
    <row r="271" spans="6:15" x14ac:dyDescent="0.25">
      <c r="F271" s="17"/>
      <c r="O271" s="17"/>
    </row>
    <row r="272" spans="6:15" x14ac:dyDescent="0.25">
      <c r="F272" s="17"/>
      <c r="O272" s="17"/>
    </row>
    <row r="273" spans="6:15" x14ac:dyDescent="0.25">
      <c r="F273" s="17"/>
      <c r="O273" s="17"/>
    </row>
    <row r="274" spans="6:15" x14ac:dyDescent="0.25">
      <c r="F274" s="17"/>
      <c r="O274" s="17"/>
    </row>
    <row r="275" spans="6:15" x14ac:dyDescent="0.25">
      <c r="F275" s="17"/>
      <c r="O275" s="17"/>
    </row>
    <row r="276" spans="6:15" x14ac:dyDescent="0.25">
      <c r="F276" s="17"/>
      <c r="O276" s="17"/>
    </row>
    <row r="277" spans="6:15" x14ac:dyDescent="0.25">
      <c r="F277" s="17"/>
      <c r="O277" s="17"/>
    </row>
    <row r="278" spans="6:15" x14ac:dyDescent="0.25">
      <c r="F278" s="17"/>
      <c r="O278" s="17"/>
    </row>
    <row r="279" spans="6:15" x14ac:dyDescent="0.25">
      <c r="F279" s="17"/>
      <c r="O279" s="17"/>
    </row>
    <row r="280" spans="6:15" x14ac:dyDescent="0.25">
      <c r="F280" s="17"/>
      <c r="O280" s="17"/>
    </row>
    <row r="281" spans="6:15" x14ac:dyDescent="0.25">
      <c r="F281" s="17"/>
      <c r="O281" s="17"/>
    </row>
    <row r="282" spans="6:15" x14ac:dyDescent="0.25">
      <c r="F282" s="17"/>
      <c r="O282" s="17"/>
    </row>
    <row r="283" spans="6:15" x14ac:dyDescent="0.25">
      <c r="F283" s="17"/>
      <c r="O283" s="17"/>
    </row>
    <row r="284" spans="6:15" x14ac:dyDescent="0.25">
      <c r="F284" s="17"/>
      <c r="O284" s="17"/>
    </row>
    <row r="285" spans="6:15" x14ac:dyDescent="0.25">
      <c r="F285" s="17"/>
      <c r="O285" s="17"/>
    </row>
    <row r="286" spans="6:15" x14ac:dyDescent="0.25">
      <c r="F286" s="17"/>
      <c r="O286" s="17"/>
    </row>
    <row r="287" spans="6:15" x14ac:dyDescent="0.25">
      <c r="F287" s="17"/>
      <c r="O287" s="17"/>
    </row>
    <row r="288" spans="6:15" x14ac:dyDescent="0.25">
      <c r="F288" s="17"/>
      <c r="O288" s="17"/>
    </row>
    <row r="289" spans="6:15" x14ac:dyDescent="0.25">
      <c r="F289" s="17"/>
      <c r="O289" s="17"/>
    </row>
    <row r="290" spans="6:15" x14ac:dyDescent="0.25">
      <c r="F290" s="17"/>
      <c r="O290" s="17"/>
    </row>
    <row r="291" spans="6:15" x14ac:dyDescent="0.25">
      <c r="F291" s="17"/>
      <c r="O291" s="17"/>
    </row>
    <row r="292" spans="6:15" x14ac:dyDescent="0.25">
      <c r="F292" s="17"/>
      <c r="O292" s="17"/>
    </row>
    <row r="293" spans="6:15" x14ac:dyDescent="0.25">
      <c r="F293" s="17"/>
      <c r="O293" s="17"/>
    </row>
    <row r="294" spans="6:15" x14ac:dyDescent="0.25">
      <c r="F294" s="17"/>
      <c r="O294" s="17"/>
    </row>
    <row r="295" spans="6:15" x14ac:dyDescent="0.25">
      <c r="F295" s="17"/>
      <c r="O295" s="17"/>
    </row>
    <row r="296" spans="6:15" x14ac:dyDescent="0.25">
      <c r="F296" s="17"/>
      <c r="O296" s="17"/>
    </row>
    <row r="297" spans="6:15" x14ac:dyDescent="0.25">
      <c r="F297" s="17"/>
      <c r="O297" s="17"/>
    </row>
    <row r="298" spans="6:15" x14ac:dyDescent="0.25">
      <c r="F298" s="17"/>
      <c r="O298" s="17"/>
    </row>
    <row r="299" spans="6:15" x14ac:dyDescent="0.25">
      <c r="F299" s="17"/>
      <c r="O299" s="17"/>
    </row>
    <row r="300" spans="6:15" x14ac:dyDescent="0.25">
      <c r="F300" s="17"/>
      <c r="O300" s="17"/>
    </row>
    <row r="301" spans="6:15" x14ac:dyDescent="0.25">
      <c r="F301" s="17"/>
      <c r="O301" s="17"/>
    </row>
    <row r="302" spans="6:15" x14ac:dyDescent="0.25">
      <c r="F302" s="17"/>
      <c r="O302" s="17"/>
    </row>
    <row r="303" spans="6:15" x14ac:dyDescent="0.25">
      <c r="F303" s="17"/>
      <c r="O303" s="17"/>
    </row>
    <row r="304" spans="6:15" x14ac:dyDescent="0.25">
      <c r="F304" s="17"/>
      <c r="O304" s="17"/>
    </row>
    <row r="305" spans="6:15" x14ac:dyDescent="0.25">
      <c r="F305" s="17"/>
      <c r="O305" s="17"/>
    </row>
    <row r="306" spans="6:15" x14ac:dyDescent="0.25">
      <c r="F306" s="17"/>
      <c r="O306" s="17"/>
    </row>
    <row r="307" spans="6:15" x14ac:dyDescent="0.25">
      <c r="F307" s="17"/>
      <c r="O307" s="17"/>
    </row>
    <row r="308" spans="6:15" x14ac:dyDescent="0.25">
      <c r="F308" s="17"/>
      <c r="O308" s="17"/>
    </row>
    <row r="309" spans="6:15" x14ac:dyDescent="0.25">
      <c r="F309" s="17"/>
      <c r="O309" s="17"/>
    </row>
    <row r="310" spans="6:15" x14ac:dyDescent="0.25">
      <c r="F310" s="17"/>
      <c r="O310" s="17"/>
    </row>
    <row r="311" spans="6:15" x14ac:dyDescent="0.25">
      <c r="F311" s="17"/>
      <c r="O311" s="17"/>
    </row>
    <row r="312" spans="6:15" x14ac:dyDescent="0.25">
      <c r="F312" s="17"/>
      <c r="O312" s="17"/>
    </row>
    <row r="313" spans="6:15" x14ac:dyDescent="0.25">
      <c r="F313" s="17"/>
      <c r="O313" s="17"/>
    </row>
    <row r="314" spans="6:15" x14ac:dyDescent="0.25">
      <c r="F314" s="17"/>
      <c r="O314" s="17"/>
    </row>
    <row r="315" spans="6:15" x14ac:dyDescent="0.25">
      <c r="F315" s="17"/>
      <c r="O315" s="17"/>
    </row>
    <row r="316" spans="6:15" x14ac:dyDescent="0.25">
      <c r="F316" s="17"/>
      <c r="O316" s="17"/>
    </row>
    <row r="317" spans="6:15" x14ac:dyDescent="0.25">
      <c r="F317" s="17"/>
      <c r="O317" s="17"/>
    </row>
    <row r="318" spans="6:15" x14ac:dyDescent="0.25">
      <c r="F318" s="17"/>
      <c r="O318" s="17"/>
    </row>
    <row r="319" spans="6:15" x14ac:dyDescent="0.25">
      <c r="F319" s="17"/>
      <c r="O319" s="17"/>
    </row>
    <row r="320" spans="6:15" x14ac:dyDescent="0.25">
      <c r="F320" s="17"/>
      <c r="O320" s="17"/>
    </row>
    <row r="321" spans="6:15" x14ac:dyDescent="0.25">
      <c r="F321" s="17"/>
      <c r="O321" s="17"/>
    </row>
    <row r="322" spans="6:15" x14ac:dyDescent="0.25">
      <c r="F322" s="17"/>
      <c r="O322" s="17"/>
    </row>
    <row r="323" spans="6:15" x14ac:dyDescent="0.25">
      <c r="F323" s="17"/>
      <c r="O323" s="17"/>
    </row>
    <row r="324" spans="6:15" x14ac:dyDescent="0.25">
      <c r="F324" s="17"/>
      <c r="O324" s="17"/>
    </row>
    <row r="325" spans="6:15" x14ac:dyDescent="0.25">
      <c r="F325" s="17"/>
      <c r="O325" s="17"/>
    </row>
    <row r="326" spans="6:15" x14ac:dyDescent="0.25">
      <c r="F326" s="17"/>
      <c r="O326" s="17"/>
    </row>
    <row r="327" spans="6:15" x14ac:dyDescent="0.25">
      <c r="F327" s="17"/>
      <c r="O327" s="17"/>
    </row>
    <row r="328" spans="6:15" x14ac:dyDescent="0.25">
      <c r="F328" s="17"/>
      <c r="O328" s="17"/>
    </row>
    <row r="329" spans="6:15" x14ac:dyDescent="0.25">
      <c r="F329" s="17"/>
      <c r="O329" s="17"/>
    </row>
    <row r="330" spans="6:15" x14ac:dyDescent="0.25">
      <c r="F330" s="17"/>
      <c r="O330" s="17"/>
    </row>
    <row r="331" spans="6:15" x14ac:dyDescent="0.25">
      <c r="F331" s="17"/>
      <c r="O331" s="17"/>
    </row>
    <row r="332" spans="6:15" x14ac:dyDescent="0.25">
      <c r="F332" s="17"/>
      <c r="O332" s="17"/>
    </row>
    <row r="333" spans="6:15" x14ac:dyDescent="0.25">
      <c r="F333" s="17"/>
      <c r="O333" s="17"/>
    </row>
    <row r="334" spans="6:15" x14ac:dyDescent="0.25">
      <c r="F334" s="17"/>
      <c r="O334" s="17"/>
    </row>
    <row r="335" spans="6:15" x14ac:dyDescent="0.25">
      <c r="F335" s="17"/>
      <c r="O335" s="17"/>
    </row>
    <row r="336" spans="6:15" x14ac:dyDescent="0.25">
      <c r="F336" s="17"/>
      <c r="O336" s="17"/>
    </row>
    <row r="337" spans="6:15" x14ac:dyDescent="0.25">
      <c r="F337" s="17"/>
      <c r="O337" s="17"/>
    </row>
    <row r="338" spans="6:15" x14ac:dyDescent="0.25">
      <c r="F338" s="17"/>
      <c r="O338" s="17"/>
    </row>
    <row r="339" spans="6:15" x14ac:dyDescent="0.25">
      <c r="F339" s="17"/>
      <c r="O339" s="17"/>
    </row>
    <row r="340" spans="6:15" x14ac:dyDescent="0.25">
      <c r="F340" s="17"/>
      <c r="O340" s="17"/>
    </row>
    <row r="341" spans="6:15" x14ac:dyDescent="0.25">
      <c r="F341" s="17"/>
      <c r="O341" s="17"/>
    </row>
    <row r="342" spans="6:15" x14ac:dyDescent="0.25">
      <c r="F342" s="17"/>
      <c r="O342" s="17"/>
    </row>
    <row r="343" spans="6:15" x14ac:dyDescent="0.25">
      <c r="F343" s="17"/>
      <c r="O343" s="17"/>
    </row>
  </sheetData>
  <mergeCells count="2">
    <mergeCell ref="B1:I1"/>
    <mergeCell ref="K1: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UCS</vt:lpstr>
      <vt:lpstr>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Kolawole, Doyin</dc:creator>
  <cp:lastModifiedBy>Kolawole, Oladoyin</cp:lastModifiedBy>
  <dcterms:created xsi:type="dcterms:W3CDTF">2020-07-13T22:17:25Z</dcterms:created>
  <dcterms:modified xsi:type="dcterms:W3CDTF">2025-06-20T19:05:52Z</dcterms:modified>
</cp:coreProperties>
</file>