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29128B6F-1077-4FBC-ACFD-1A1F13BA4FE6}" xr6:coauthVersionLast="47" xr6:coauthVersionMax="47" xr10:uidLastSave="{00000000-0000-0000-0000-000000000000}"/>
  <workbookProtection workbookAlgorithmName="SHA-512" workbookHashValue="g7cl1vUjlbN69Ifk+a2xzysxx6/DAuzjeg3h6cpZd8Oor/8STKeDRz6aYt5a+A7ia6+WQyLPr0kIhcYCCjGwmw==" workbookSaltValue="pzK1FjPeIVhlRsM9eZWY5A==" workbookSpinCount="100000" lockStructure="1"/>
  <bookViews>
    <workbookView xWindow="19090" yWindow="-4800" windowWidth="38620" windowHeight="21100" xr2:uid="{00000000-000D-0000-FFFF-FFFF00000000}"/>
  </bookViews>
  <sheets>
    <sheet name="Permeability Main" sheetId="2" r:id="rId1"/>
    <sheet name="Average Permeability" sheetId="3" r:id="rId2"/>
    <sheet name="Percentage 7and 14days" sheetId="4" r:id="rId3"/>
    <sheet name="Percentage 7 and 28days" sheetId="9" r:id="rId4"/>
    <sheet name="UCS Main" sheetId="13" r:id="rId5"/>
    <sheet name="UCS" sheetId="5" r:id="rId6"/>
    <sheet name="Average UCS" sheetId="6" r:id="rId7"/>
    <sheet name="UCS 7 and 14days" sheetId="7" r:id="rId8"/>
    <sheet name="Percent" sheetId="8" r:id="rId9"/>
    <sheet name="Longterm Performanc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C13" i="6" l="1"/>
  <c r="E8" i="3"/>
  <c r="E5" i="3"/>
  <c r="E11" i="3"/>
  <c r="E2" i="3"/>
  <c r="F13" i="6"/>
  <c r="E13" i="6"/>
  <c r="D13" i="6"/>
  <c r="I4" i="2" l="1"/>
  <c r="I5" i="2"/>
  <c r="I6" i="2"/>
  <c r="I7" i="2"/>
</calcChain>
</file>

<file path=xl/sharedStrings.xml><?xml version="1.0" encoding="utf-8"?>
<sst xmlns="http://schemas.openxmlformats.org/spreadsheetml/2006/main" count="242" uniqueCount="91">
  <si>
    <t>Specimen ID</t>
  </si>
  <si>
    <t>Permeability (cm/s)​</t>
  </si>
  <si>
    <t>TI7</t>
  </si>
  <si>
    <t>TI14</t>
  </si>
  <si>
    <t>TI28</t>
  </si>
  <si>
    <t>TIL7</t>
  </si>
  <si>
    <t>TIL14</t>
  </si>
  <si>
    <t>TIL28</t>
  </si>
  <si>
    <t>TIB7</t>
  </si>
  <si>
    <t>TIB14</t>
  </si>
  <si>
    <t>TIB28</t>
  </si>
  <si>
    <t>TILB7</t>
  </si>
  <si>
    <t>TILB14</t>
  </si>
  <si>
    <t>TILB28</t>
  </si>
  <si>
    <t>Specimens​</t>
  </si>
  <si>
    <t>Type I​</t>
  </si>
  <si>
    <t>Age (7 days)</t>
  </si>
  <si>
    <t>Age (14 days)</t>
  </si>
  <si>
    <t>Age (28 days)</t>
  </si>
  <si>
    <t>Type IL​</t>
  </si>
  <si>
    <t>TILB</t>
  </si>
  <si>
    <t>%</t>
  </si>
  <si>
    <t>Average</t>
  </si>
  <si>
    <t> </t>
  </si>
  <si>
    <t>Age (14 days) </t>
  </si>
  <si>
    <t> 14.17</t>
  </si>
  <si>
    <t>19.62 </t>
  </si>
  <si>
    <t>12.84 </t>
  </si>
  <si>
    <t>16.99 </t>
  </si>
  <si>
    <t>Type I + Bentonite</t>
  </si>
  <si>
    <t> 8.05</t>
  </si>
  <si>
    <t> 16.67</t>
  </si>
  <si>
    <t>Type IL + Bentonite​​</t>
  </si>
  <si>
    <t> 7.98</t>
  </si>
  <si>
    <t>12.36 </t>
  </si>
  <si>
    <t>Column1</t>
  </si>
  <si>
    <t>14 days</t>
  </si>
  <si>
    <t xml:space="preserve"> </t>
  </si>
  <si>
    <t xml:space="preserve">Percentage </t>
  </si>
  <si>
    <t>Age (28 days) </t>
  </si>
  <si>
    <t xml:space="preserve">UCS </t>
  </si>
  <si>
    <t>UCS B</t>
  </si>
  <si>
    <t>Perm B</t>
  </si>
  <si>
    <t>Column2</t>
  </si>
  <si>
    <t>Permeability</t>
  </si>
  <si>
    <t>UCS</t>
  </si>
  <si>
    <t>Short Term</t>
  </si>
  <si>
    <t>Long Term</t>
  </si>
  <si>
    <t>Short term</t>
  </si>
  <si>
    <t>Long term</t>
  </si>
  <si>
    <t>T17</t>
  </si>
  <si>
    <t>T114</t>
  </si>
  <si>
    <t>T128</t>
  </si>
  <si>
    <t>T1L7</t>
  </si>
  <si>
    <t>T1L14</t>
  </si>
  <si>
    <t>T1L28</t>
  </si>
  <si>
    <t>T1B7</t>
  </si>
  <si>
    <t>T1B14</t>
  </si>
  <si>
    <t>T1B28</t>
  </si>
  <si>
    <t>T1LB7</t>
  </si>
  <si>
    <t>T1LB14</t>
  </si>
  <si>
    <t>T1LB28</t>
  </si>
  <si>
    <t>T1</t>
  </si>
  <si>
    <t>T1L</t>
  </si>
  <si>
    <t>Type 1L​</t>
  </si>
  <si>
    <t>Type 1+Bentonite</t>
  </si>
  <si>
    <t>Type 1L+Bentonite​​</t>
  </si>
  <si>
    <t>T1B</t>
  </si>
  <si>
    <t>T1LB</t>
  </si>
  <si>
    <t>T171</t>
  </si>
  <si>
    <t>T1141</t>
  </si>
  <si>
    <t>T1281</t>
  </si>
  <si>
    <t>ID</t>
  </si>
  <si>
    <t>T1L71</t>
  </si>
  <si>
    <t>T1L141</t>
  </si>
  <si>
    <t>T1L281</t>
  </si>
  <si>
    <t>T1B71</t>
  </si>
  <si>
    <t>T1B141</t>
  </si>
  <si>
    <t>T1B281</t>
  </si>
  <si>
    <t>T1LB71</t>
  </si>
  <si>
    <t>T1LB141</t>
  </si>
  <si>
    <t>T1LB281</t>
  </si>
  <si>
    <t>T11</t>
  </si>
  <si>
    <t>T1L1</t>
  </si>
  <si>
    <t>T1B1</t>
  </si>
  <si>
    <t>T1LB1</t>
  </si>
  <si>
    <t>T1141 </t>
  </si>
  <si>
    <t>T1B141 </t>
  </si>
  <si>
    <t>T1LB141 </t>
  </si>
  <si>
    <r>
      <t>Uniaxial Compressive strength (</t>
    </r>
    <r>
      <rPr>
        <b/>
        <i/>
        <sz val="11"/>
        <color rgb="FF000000"/>
        <rFont val="Calibri"/>
        <family val="2"/>
        <charset val="1"/>
      </rPr>
      <t>UCS</t>
    </r>
    <r>
      <rPr>
        <b/>
        <sz val="11"/>
        <color rgb="FF000000"/>
        <rFont val="Calibri"/>
        <family val="2"/>
        <charset val="1"/>
      </rPr>
      <t>)​, MPa</t>
    </r>
  </si>
  <si>
    <r>
      <t>Uniaxial Compressive strength (</t>
    </r>
    <r>
      <rPr>
        <b/>
        <i/>
        <sz val="11"/>
        <color rgb="FF000000"/>
        <rFont val="Aptos Narrow"/>
        <family val="2"/>
        <scheme val="minor"/>
      </rPr>
      <t>UCS</t>
    </r>
    <r>
      <rPr>
        <b/>
        <sz val="11"/>
        <color rgb="FF000000"/>
        <rFont val="Aptos Narrow"/>
        <family val="2"/>
        <scheme val="minor"/>
      </rPr>
      <t>)​, MPa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</si>
</sst>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6" fillId="0" borderId="0" xfId="0" applyFont="1"/>
    <xf numFmtId="2" fontId="4" fillId="0" borderId="0" xfId="0" applyNumberFormat="1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/>
    </xf>
    <xf numFmtId="11" fontId="4" fillId="0" borderId="0" xfId="0" applyNumberFormat="1" applyFont="1" applyAlignment="1">
      <alignment horizontal="center" vertical="center"/>
    </xf>
    <xf numFmtId="0" fontId="0" fillId="2" borderId="1" xfId="0" applyFill="1" applyBorder="1"/>
    <xf numFmtId="0" fontId="8" fillId="3" borderId="12" xfId="0" applyFont="1" applyFill="1" applyBorder="1"/>
    <xf numFmtId="2" fontId="0" fillId="0" borderId="1" xfId="0" applyNumberFormat="1" applyBorder="1"/>
    <xf numFmtId="0" fontId="9" fillId="0" borderId="3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10" fillId="0" borderId="0" xfId="0" applyFont="1"/>
    <xf numFmtId="2" fontId="9" fillId="0" borderId="0" xfId="0" applyNumberFormat="1" applyFont="1" applyAlignment="1">
      <alignment horizontal="center" vertical="center"/>
    </xf>
    <xf numFmtId="0" fontId="10" fillId="3" borderId="13" xfId="0" applyFont="1" applyFill="1" applyBorder="1"/>
    <xf numFmtId="0" fontId="10" fillId="4" borderId="12" xfId="0" applyFont="1" applyFill="1" applyBorder="1"/>
    <xf numFmtId="2" fontId="9" fillId="4" borderId="13" xfId="0" applyNumberFormat="1" applyFont="1" applyFill="1" applyBorder="1" applyAlignment="1">
      <alignment horizontal="center" vertical="center"/>
    </xf>
    <xf numFmtId="0" fontId="10" fillId="0" borderId="12" xfId="0" applyFont="1" applyBorder="1"/>
    <xf numFmtId="2" fontId="9" fillId="0" borderId="13" xfId="0" applyNumberFormat="1" applyFont="1" applyBorder="1" applyAlignment="1">
      <alignment horizontal="center" vertical="center"/>
    </xf>
    <xf numFmtId="0" fontId="10" fillId="3" borderId="14" xfId="0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5" xfId="0" applyFont="1" applyBorder="1"/>
    <xf numFmtId="0" fontId="6" fillId="0" borderId="4" xfId="0" applyFont="1" applyBorder="1"/>
    <xf numFmtId="0" fontId="10" fillId="0" borderId="5" xfId="0" applyFont="1" applyBorder="1"/>
    <xf numFmtId="0" fontId="10" fillId="0" borderId="4" xfId="0" applyFont="1" applyBorder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colors>
    <mruColors>
      <color rgb="FFDA0000"/>
      <color rgb="FF0000FF"/>
      <color rgb="FFE0A17A"/>
      <color rgb="FFF13D1F"/>
      <color rgb="FFFFE389"/>
      <color rgb="FF967200"/>
      <color rgb="FFF4386E"/>
      <color rgb="FFFF6699"/>
      <color rgb="FFC9280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'Permeability Main'!$A$13</c:f>
              <c:strCache>
                <c:ptCount val="1"/>
                <c:pt idx="0">
                  <c:v>T1LB28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D-4DC6-9925-51C18FFC6171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D-4DC6-9925-51C18FFC61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CA-4E4D-A4C3-8FA9CF1CAD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AD-4DC6-9925-51C18FFC617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AD-4DC6-9925-51C18FFC617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CA-4E4D-A4C3-8FA9CF1CAD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AD-4DC6-9925-51C18FFC6171}"/>
              </c:ext>
            </c:extLst>
          </c:dPt>
          <c:dPt>
            <c:idx val="7"/>
            <c:invertIfNegative val="0"/>
            <c:bubble3D val="0"/>
            <c:spPr>
              <a:solidFill>
                <a:srgbClr val="DA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AD-4DC6-9925-51C18FFC617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CA-4E4D-A4C3-8FA9CF1CADB7}"/>
              </c:ext>
            </c:extLst>
          </c:dPt>
          <c:dPt>
            <c:idx val="9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AD-4DC6-9925-51C18FFC617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B8A-4BCA-8811-2041B0FB23D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CA-4E4D-A4C3-8FA9CF1CADB7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17E-11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8AD-4DC6-9925-51C18FFC61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8AD-4DC6-9925-51C18FFC61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0.29E-11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2CA-4E4D-A4C3-8FA9CF1CAD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'Permeability Main'!$A$2:$A$13</c:f>
              <c:strCache>
                <c:ptCount val="12"/>
                <c:pt idx="0">
                  <c:v>T17</c:v>
                </c:pt>
                <c:pt idx="1">
                  <c:v>T114</c:v>
                </c:pt>
                <c:pt idx="2">
                  <c:v>T128</c:v>
                </c:pt>
                <c:pt idx="3">
                  <c:v>T1L7</c:v>
                </c:pt>
                <c:pt idx="4">
                  <c:v>T1L14</c:v>
                </c:pt>
                <c:pt idx="5">
                  <c:v>T1L28</c:v>
                </c:pt>
                <c:pt idx="6">
                  <c:v>T1B7</c:v>
                </c:pt>
                <c:pt idx="7">
                  <c:v>T1B14</c:v>
                </c:pt>
                <c:pt idx="8">
                  <c:v>T1B28</c:v>
                </c:pt>
                <c:pt idx="9">
                  <c:v>T1LB7</c:v>
                </c:pt>
                <c:pt idx="10">
                  <c:v>T1LB14</c:v>
                </c:pt>
                <c:pt idx="11">
                  <c:v>T1LB28</c:v>
                </c:pt>
              </c:strCache>
            </c:strRef>
          </c:cat>
          <c:val>
            <c:numRef>
              <c:f>'Permeability Main'!$B$2:$B$13</c:f>
              <c:numCache>
                <c:formatCode>General</c:formatCode>
                <c:ptCount val="12"/>
                <c:pt idx="0">
                  <c:v>4.34E-11</c:v>
                </c:pt>
                <c:pt idx="1">
                  <c:v>3.2300000000000001E-11</c:v>
                </c:pt>
                <c:pt idx="2">
                  <c:v>1.1700000000000001E-11</c:v>
                </c:pt>
                <c:pt idx="3">
                  <c:v>1.7000000000000001E-10</c:v>
                </c:pt>
                <c:pt idx="4">
                  <c:v>1.4000000000000001E-10</c:v>
                </c:pt>
                <c:pt idx="5">
                  <c:v>8.2000000000000001E-11</c:v>
                </c:pt>
                <c:pt idx="6">
                  <c:v>6.2800000000000005E-11</c:v>
                </c:pt>
                <c:pt idx="7">
                  <c:v>1.0499999999999999E-11</c:v>
                </c:pt>
                <c:pt idx="8">
                  <c:v>2.9200000000000001E-12</c:v>
                </c:pt>
                <c:pt idx="9">
                  <c:v>8.5699999999999999E-11</c:v>
                </c:pt>
                <c:pt idx="10">
                  <c:v>5.0800000000000002E-11</c:v>
                </c:pt>
                <c:pt idx="11">
                  <c:v>1.27E-11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AD-4DC6-9925-51C18FFC6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992645872"/>
        <c:axId val="992640832"/>
      </c:barChart>
      <c:dateAx>
        <c:axId val="9926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6907172026084687"/>
              <c:y val="0.9428016860051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992640832"/>
        <c:crosses val="autoZero"/>
        <c:auto val="0"/>
        <c:lblOffset val="100"/>
        <c:baseTimeUnit val="days"/>
      </c:dateAx>
      <c:valAx>
        <c:axId val="99264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992645872"/>
        <c:crossesAt val="1"/>
        <c:crossBetween val="between"/>
        <c:majorUnit val="2.0000000000000012E-1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53527575778033"/>
          <c:y val="1.1126564673157162E-2"/>
          <c:w val="0.78881250475012532"/>
          <c:h val="4.7012256584810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7 and 28days'!$A$13</c:f>
              <c:strCache>
                <c:ptCount val="1"/>
                <c:pt idx="0">
                  <c:v>T1LB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'Percentage 7 and 28days'!$A$3:$A$14</c15:sqref>
                  </c15:fullRef>
                </c:ext>
              </c:extLst>
              <c:f>('Percentage 7 and 28days'!$A$12,'Percentage 7 and 28days'!$A$14)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'Percentage 7 and 28days'!$B$3:$B$14</c15:sqref>
                  </c15:fullRef>
                </c:ext>
              </c:extLst>
              <c:f>('Percentage 7 and 28days'!$B$12,'Percentage 7 and 28days'!$B$14)</c:f>
              <c:numCache>
                <c:formatCode>General</c:formatCode>
                <c:ptCount val="2"/>
                <c:pt idx="0">
                  <c:v>8.5699999999999999E-11</c:v>
                </c:pt>
                <c:pt idx="1">
                  <c:v>1.27E-11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6-4C06-992A-179FCA20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663292736"/>
        <c:axId val="663298136"/>
      </c:barChart>
      <c:catAx>
        <c:axId val="663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8136"/>
        <c:crosses val="autoZero"/>
        <c:auto val="1"/>
        <c:lblAlgn val="ctr"/>
        <c:lblOffset val="100"/>
        <c:noMultiLvlLbl val="0"/>
      </c:catAx>
      <c:valAx>
        <c:axId val="66329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8546461209638047E-2"/>
              <c:y val="0.2275821802614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956282378988098"/>
          <c:y val="1.4563106796116505E-2"/>
          <c:w val="0.16664950805307421"/>
          <c:h val="5.9641655836709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7 and 28days'!$A$4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'Percentage 7 and 28days'!$A$3:$A$5</c15:sqref>
                  </c15:fullRef>
                </c:ext>
              </c:extLst>
              <c:f>('Percentage 7 and 28days'!$A$3,'Percentage 7 and 28days'!$A$5)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'Percentage 7 and 28days'!$B$3:$B$5</c15:sqref>
                  </c15:fullRef>
                </c:ext>
              </c:extLst>
              <c:f>('Percentage 7 and 28days'!$B$3,'Percentage 7 and 28days'!$B$5)</c:f>
              <c:numCache>
                <c:formatCode>General</c:formatCode>
                <c:ptCount val="2"/>
                <c:pt idx="0">
                  <c:v>4.34E-11</c:v>
                </c:pt>
                <c:pt idx="1">
                  <c:v>1.1700000000000001E-11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3-49CA-880D-C4F1B073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663360776"/>
        <c:axId val="663243776"/>
      </c:barChart>
      <c:catAx>
        <c:axId val="66336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43776"/>
        <c:crosses val="autoZero"/>
        <c:auto val="1"/>
        <c:lblAlgn val="ctr"/>
        <c:lblOffset val="100"/>
        <c:noMultiLvlLbl val="0"/>
      </c:catAx>
      <c:valAx>
        <c:axId val="66324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3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058116885010582"/>
          <c:y val="1.6786570743405275E-2"/>
          <c:w val="0.10024237492430184"/>
          <c:h val="5.892652806888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57D-4D0B-A628-10D2F2B01B4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4-4D86-913A-91E69CCBC2A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4-4D86-913A-91E69CCBC2A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4-4D86-913A-91E69CCBC2A6}"/>
              </c:ext>
            </c:extLst>
          </c:dPt>
          <c:dPt>
            <c:idx val="4"/>
            <c:invertIfNegative val="0"/>
            <c:bubble3D val="0"/>
            <c:spPr>
              <a:solidFill>
                <a:srgbClr val="F13D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A4-4D86-913A-91E69CCBC2A6}"/>
              </c:ext>
            </c:extLst>
          </c:dPt>
          <c:dPt>
            <c:idx val="5"/>
            <c:invertIfNegative val="0"/>
            <c:bubble3D val="0"/>
            <c:spPr>
              <a:solidFill>
                <a:srgbClr val="F438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A4-4D86-913A-91E69CCBC2A6}"/>
              </c:ext>
            </c:extLst>
          </c:dPt>
          <c:dPt>
            <c:idx val="6"/>
            <c:invertIfNegative val="0"/>
            <c:bubble3D val="0"/>
            <c:spPr>
              <a:solidFill>
                <a:srgbClr val="967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A4-4D86-913A-91E69CCBC2A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4-4D86-913A-91E69CCBC2A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A4-4D86-913A-91E69CCBC2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A4-4D86-913A-91E69CCBC2A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A4-4D86-913A-91E69CCBC2A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7D-4D0B-A628-10D2F2B01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900" b="1" i="0" u="none" strike="noStrike" kern="1200" baseline="0">
                    <a:solidFill>
                      <a:schemeClr val="tx1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'UCS Main'!$A$2:$A$13</c:f>
              <c:strCache>
                <c:ptCount val="12"/>
                <c:pt idx="0">
                  <c:v>T171</c:v>
                </c:pt>
                <c:pt idx="1">
                  <c:v>T1141</c:v>
                </c:pt>
                <c:pt idx="2">
                  <c:v>T1281</c:v>
                </c:pt>
                <c:pt idx="3">
                  <c:v>T1L71</c:v>
                </c:pt>
                <c:pt idx="4">
                  <c:v>T1L141</c:v>
                </c:pt>
                <c:pt idx="5">
                  <c:v>T1L281</c:v>
                </c:pt>
                <c:pt idx="6">
                  <c:v>T1B71</c:v>
                </c:pt>
                <c:pt idx="7">
                  <c:v>T1B141</c:v>
                </c:pt>
                <c:pt idx="8">
                  <c:v>T1B281</c:v>
                </c:pt>
                <c:pt idx="9">
                  <c:v>T1LB71</c:v>
                </c:pt>
                <c:pt idx="10">
                  <c:v>T1LB141</c:v>
                </c:pt>
                <c:pt idx="11">
                  <c:v>T1LB281</c:v>
                </c:pt>
              </c:strCache>
            </c:strRef>
          </c:cat>
          <c:val>
            <c:numRef>
              <c:f>'UCS Main'!$B$2:$B$13</c:f>
              <c:numCache>
                <c:formatCode>General</c:formatCode>
                <c:ptCount val="12"/>
                <c:pt idx="0">
                  <c:v>14.17</c:v>
                </c:pt>
                <c:pt idx="1">
                  <c:v>19.62</c:v>
                </c:pt>
                <c:pt idx="2">
                  <c:v>20.92</c:v>
                </c:pt>
                <c:pt idx="3">
                  <c:v>12.84</c:v>
                </c:pt>
                <c:pt idx="4">
                  <c:v>16.989999999999998</c:v>
                </c:pt>
                <c:pt idx="5">
                  <c:v>23.01</c:v>
                </c:pt>
                <c:pt idx="6">
                  <c:v>8.0500000000000007</c:v>
                </c:pt>
                <c:pt idx="7">
                  <c:v>16.670000000000002</c:v>
                </c:pt>
                <c:pt idx="8">
                  <c:v>18.48</c:v>
                </c:pt>
                <c:pt idx="9">
                  <c:v>7.98</c:v>
                </c:pt>
                <c:pt idx="10">
                  <c:v>12.36</c:v>
                </c:pt>
                <c:pt idx="11" formatCode="0.0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4-4D86-913A-91E69CCBC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728242992"/>
        <c:axId val="728243352"/>
      </c:barChart>
      <c:catAx>
        <c:axId val="7282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  <a:latin typeface="+mn-lt"/>
                    <a:ea typeface="Cambria" panose="02040503050406030204" pitchFamily="18" charset="0"/>
                  </a:rPr>
                  <a:t>Cement-based</a:t>
                </a:r>
                <a:r>
                  <a:rPr lang="en-US" sz="2400" b="1" baseline="0">
                    <a:solidFill>
                      <a:schemeClr val="tx1"/>
                    </a:solidFill>
                    <a:latin typeface="+mn-lt"/>
                    <a:ea typeface="Cambria" panose="02040503050406030204" pitchFamily="18" charset="0"/>
                  </a:rPr>
                  <a:t> grouts</a:t>
                </a:r>
                <a:endParaRPr lang="en-US" sz="2400" b="1">
                  <a:solidFill>
                    <a:schemeClr val="tx1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40772686201110109"/>
              <c:y val="0.93516395067912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28243352"/>
        <c:crosses val="autoZero"/>
        <c:auto val="1"/>
        <c:lblAlgn val="ctr"/>
        <c:lblOffset val="100"/>
        <c:noMultiLvlLbl val="0"/>
      </c:catAx>
      <c:valAx>
        <c:axId val="728243352"/>
        <c:scaling>
          <c:orientation val="minMax"/>
          <c:max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layout>
            <c:manualLayout>
              <c:xMode val="edge"/>
              <c:yMode val="edge"/>
              <c:x val="4.4385264092321351E-3"/>
              <c:y val="0.14720653377820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282429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1" i="0" u="none" strike="noStrike" kern="1200" baseline="0">
              <a:solidFill>
                <a:schemeClr val="tx1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UCS!$B$10</c:f>
              <c:strCache>
                <c:ptCount val="1"/>
                <c:pt idx="0">
                  <c:v>Short Term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UCS!$C$9:$F$9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UCS!$C$10:$F$10</c:f>
              <c:numCache>
                <c:formatCode>0.00</c:formatCode>
                <c:ptCount val="4"/>
                <c:pt idx="0">
                  <c:v>14.17</c:v>
                </c:pt>
                <c:pt idx="1">
                  <c:v>12.84</c:v>
                </c:pt>
                <c:pt idx="2">
                  <c:v>8.0500000000000007</c:v>
                </c:pt>
                <c:pt idx="3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923-887D-679527C5D182}"/>
            </c:ext>
          </c:extLst>
        </c:ser>
        <c:ser>
          <c:idx val="2"/>
          <c:order val="2"/>
          <c:tx>
            <c:strRef>
              <c:f>UCS!$B$12</c:f>
              <c:strCache>
                <c:ptCount val="1"/>
                <c:pt idx="0">
                  <c:v>Long Term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UCS!$C$9:$F$9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UCS!$C$12:$F$12</c:f>
              <c:numCache>
                <c:formatCode>0.00</c:formatCode>
                <c:ptCount val="4"/>
                <c:pt idx="0">
                  <c:v>20.92</c:v>
                </c:pt>
                <c:pt idx="1">
                  <c:v>23.01</c:v>
                </c:pt>
                <c:pt idx="2">
                  <c:v>18.48</c:v>
                </c:pt>
                <c:pt idx="3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C-4923-887D-679527C5D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134754799"/>
        <c:axId val="154017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UCS!$B$11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1" i="0" u="none" strike="noStrike" kern="1200" baseline="0">
                          <a:solidFill>
                            <a:sysClr val="windowText" lastClr="000000"/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Calibri" panose="020F050202020403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UCS!$C$9:$F$9</c15:sqref>
                        </c15:formulaRef>
                      </c:ext>
                    </c:extLst>
                    <c:strCache>
                      <c:ptCount val="4"/>
                      <c:pt idx="0">
                        <c:v>T1</c:v>
                      </c:pt>
                      <c:pt idx="1">
                        <c:v>T1L</c:v>
                      </c:pt>
                      <c:pt idx="2">
                        <c:v>T1B</c:v>
                      </c:pt>
                      <c:pt idx="3">
                        <c:v>T1LB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UCS!$C$11:$F$11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19.62</c:v>
                      </c:pt>
                      <c:pt idx="1">
                        <c:v>16.989999999999998</c:v>
                      </c:pt>
                      <c:pt idx="2">
                        <c:v>16.670000000000002</c:v>
                      </c:pt>
                      <c:pt idx="3">
                        <c:v>12.36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AC-4923-887D-679527C5D182}"/>
                  </c:ext>
                </c:extLst>
              </c15:ser>
            </c15:filteredBarSeries>
          </c:ext>
        </c:extLst>
      </c:barChart>
      <c:catAx>
        <c:axId val="13475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40179967"/>
        <c:crosses val="autoZero"/>
        <c:auto val="1"/>
        <c:lblAlgn val="ctr"/>
        <c:lblOffset val="100"/>
        <c:noMultiLvlLbl val="0"/>
      </c:catAx>
      <c:valAx>
        <c:axId val="154017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layout>
            <c:manualLayout>
              <c:xMode val="edge"/>
              <c:yMode val="edge"/>
              <c:x val="1.3192475095307842E-2"/>
              <c:y val="8.8815582262743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1347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0937391805847"/>
          <c:y val="8.1324073173980826E-2"/>
          <c:w val="0.88733884612190161"/>
          <c:h val="0.81097883340714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UCS!$C$9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UCS!$B$10:$B$12</c15:sqref>
                  </c15:fullRef>
                </c:ext>
              </c:extLst>
              <c:f>UCS!$B$12</c:f>
              <c:strCache>
                <c:ptCount val="1"/>
                <c:pt idx="0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UCS!$C$10:$C$12</c15:sqref>
                  </c15:fullRef>
                </c:ext>
              </c:extLst>
              <c:f>UCS!$C$12</c:f>
              <c:numCache>
                <c:formatCode>0.00</c:formatCode>
                <c:ptCount val="1"/>
                <c:pt idx="0">
                  <c:v>20.92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C40-B3E1-7A2288F7E27B}"/>
            </c:ext>
          </c:extLst>
        </c:ser>
        <c:ser>
          <c:idx val="1"/>
          <c:order val="1"/>
          <c:tx>
            <c:strRef>
              <c:f>UCS!$D$9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UCS!$B$10:$B$12</c15:sqref>
                  </c15:fullRef>
                </c:ext>
              </c:extLst>
              <c:f>UCS!$B$12</c:f>
              <c:strCache>
                <c:ptCount val="1"/>
                <c:pt idx="0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UCS!$D$10:$D$12</c15:sqref>
                  </c15:fullRef>
                </c:ext>
              </c:extLst>
              <c:f>UCS!$D$12</c:f>
              <c:numCache>
                <c:formatCode>0.00</c:formatCode>
                <c:ptCount val="1"/>
                <c:pt idx="0">
                  <c:v>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9-4C40-B3E1-7A2288F7E27B}"/>
            </c:ext>
          </c:extLst>
        </c:ser>
        <c:ser>
          <c:idx val="2"/>
          <c:order val="2"/>
          <c:tx>
            <c:strRef>
              <c:f>UCS!$E$9</c:f>
              <c:strCache>
                <c:ptCount val="1"/>
                <c:pt idx="0">
                  <c:v>T1B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UCS!$B$10:$B$12</c15:sqref>
                  </c15:fullRef>
                </c:ext>
              </c:extLst>
              <c:f>UCS!$B$12</c:f>
              <c:strCache>
                <c:ptCount val="1"/>
                <c:pt idx="0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UCS!$E$10:$E$12</c15:sqref>
                  </c15:fullRef>
                </c:ext>
              </c:extLst>
              <c:f>UCS!$E$12</c:f>
              <c:numCache>
                <c:formatCode>0.00</c:formatCode>
                <c:ptCount val="1"/>
                <c:pt idx="0">
                  <c:v>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9-4C40-B3E1-7A2288F7E27B}"/>
            </c:ext>
          </c:extLst>
        </c:ser>
        <c:ser>
          <c:idx val="3"/>
          <c:order val="3"/>
          <c:tx>
            <c:strRef>
              <c:f>UCS!$F$9</c:f>
              <c:strCache>
                <c:ptCount val="1"/>
                <c:pt idx="0">
                  <c:v>T1LB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UCS!$B$10:$B$12</c15:sqref>
                  </c15:fullRef>
                </c:ext>
              </c:extLst>
              <c:f>UCS!$B$12</c:f>
              <c:strCache>
                <c:ptCount val="1"/>
                <c:pt idx="0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UCS!$F$10:$F$12</c15:sqref>
                  </c15:fullRef>
                </c:ext>
              </c:extLst>
              <c:f>UCS!$F$12</c:f>
              <c:numCache>
                <c:formatCode>0.00</c:formatCode>
                <c:ptCount val="1"/>
                <c:pt idx="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9-4C40-B3E1-7A2288F7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54799"/>
        <c:axId val="1540179967"/>
      </c:barChart>
      <c:catAx>
        <c:axId val="13475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79967"/>
        <c:crosses val="autoZero"/>
        <c:auto val="1"/>
        <c:lblAlgn val="ctr"/>
        <c:lblOffset val="100"/>
        <c:noMultiLvlLbl val="0"/>
      </c:catAx>
      <c:valAx>
        <c:axId val="1540179967"/>
        <c:scaling>
          <c:orientation val="minMax"/>
          <c:min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Calibri" panose="020F0502020204030204" pitchFamily="34" charset="0"/>
                  </a:rPr>
                  <a:t> 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347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87606444069654"/>
          <c:y val="1.5727391874180863E-2"/>
          <c:w val="0.34094695127629415"/>
          <c:h val="6.0075953808526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452-47CF-AC0E-34036E0E3594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91-4533-B9F3-C59F748C19A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1-4533-B9F3-C59F748C19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91-4533-B9F3-C59F748C19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Cambria" panose="02040503050406030204" pitchFamily="18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452-47CF-AC0E-34036E0E3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UCS'!$C$9:$F$9</c:f>
              <c:strCache>
                <c:ptCount val="4"/>
                <c:pt idx="0">
                  <c:v>T11</c:v>
                </c:pt>
                <c:pt idx="1">
                  <c:v>T1L1</c:v>
                </c:pt>
                <c:pt idx="2">
                  <c:v>T1B1</c:v>
                </c:pt>
                <c:pt idx="3">
                  <c:v>T1LB1</c:v>
                </c:pt>
              </c:strCache>
            </c:strRef>
          </c:cat>
          <c:val>
            <c:numRef>
              <c:f>'Average UCS'!$C$13:$F$13</c:f>
              <c:numCache>
                <c:formatCode>0.00</c:formatCode>
                <c:ptCount val="4"/>
                <c:pt idx="0">
                  <c:v>16.895</c:v>
                </c:pt>
                <c:pt idx="1">
                  <c:v>14.914999999999999</c:v>
                </c:pt>
                <c:pt idx="2">
                  <c:v>12.360000000000001</c:v>
                </c:pt>
                <c:pt idx="3">
                  <c:v>10.17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1-4533-B9F3-C59F748C19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9"/>
        <c:overlap val="-27"/>
        <c:axId val="852245992"/>
        <c:axId val="852246712"/>
      </c:barChart>
      <c:catAx>
        <c:axId val="85224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246712"/>
        <c:crosses val="autoZero"/>
        <c:auto val="1"/>
        <c:lblAlgn val="ctr"/>
        <c:lblOffset val="100"/>
        <c:tickMarkSkip val="1"/>
        <c:noMultiLvlLbl val="0"/>
      </c:catAx>
      <c:valAx>
        <c:axId val="85224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c</a:t>
                </a: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ompressive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strength (MPa)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03030389631302E-2"/>
              <c:y val="0.21800830297742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2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'UCS 7 and 14days'!$C$9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81-449D-A04B-B36A788F156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3B-481A-9109-A8D74847D68B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'UCS 7 and 14days'!$B$10:$B$12</c15:sqref>
                  </c15:fullRef>
                </c:ext>
              </c:extLst>
              <c:f>'UCS 7 and 14days'!$B$10:$B$11</c:f>
              <c:strCache>
                <c:ptCount val="2"/>
                <c:pt idx="0">
                  <c:v>T171</c:v>
                </c:pt>
                <c:pt idx="1">
                  <c:v>T1141 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'UCS 7 and 14days'!$C$10:$C$12</c15:sqref>
                  </c15:fullRef>
                </c:ext>
              </c:extLst>
              <c:f>'UCS 7 and 14days'!$C$10:$C$11</c:f>
              <c:numCache>
                <c:formatCode>0.00</c:formatCode>
                <c:ptCount val="2"/>
                <c:pt idx="0">
                  <c:v>14.17</c:v>
                </c:pt>
                <c:pt idx="1">
                  <c:v>19.62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1-449D-A04B-B36A788F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69593640"/>
        <c:axId val="569592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'UCS 7 and 14days'!$D$9</c15:sqref>
                        </c15:formulaRef>
                      </c:ext>
                    </c:extLst>
                    <c:strCache>
                      <c:ptCount val="1"/>
                      <c:pt idx="0">
                        <c:v>T1L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'UCS 7 and 14days'!$B$10:$B$12</c15:sqref>
                        </c15:fullRef>
                        <c15:formulaRef>
                          <c15:sqref>'UCS 7 and 14days'!$B$10:$B$11</c15:sqref>
                        </c15:formulaRef>
                      </c:ext>
                    </c:extLst>
                    <c:strCache>
                      <c:ptCount val="2"/>
                      <c:pt idx="0">
                        <c:v>T171</c:v>
                      </c:pt>
                      <c:pt idx="1">
                        <c:v>T1141 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'UCS 7 and 14days'!$D$10:$D$12</c15:sqref>
                        </c15:fullRef>
                        <c15:formulaRef>
                          <c15:sqref>'UCS 7 and 14days'!$D$10:$D$11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12.84</c:v>
                      </c:pt>
                      <c:pt idx="1">
                        <c:v>16.989999999999998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81-449D-A04B-B36A788F15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'UCS 7 and 14days'!$E$9</c15:sqref>
                        </c15:formulaRef>
                      </c:ext>
                    </c:extLst>
                    <c:strCache>
                      <c:ptCount val="1"/>
                      <c:pt idx="0">
                        <c:v>T1B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'UCS 7 and 14days'!$B$10:$B$12</c15:sqref>
                        </c15:fullRef>
                        <c15:formulaRef>
                          <c15:sqref>'UCS 7 and 14days'!$B$10:$B$11</c15:sqref>
                        </c15:formulaRef>
                      </c:ext>
                    </c:extLst>
                    <c:strCache>
                      <c:ptCount val="2"/>
                      <c:pt idx="0">
                        <c:v>T171</c:v>
                      </c:pt>
                      <c:pt idx="1">
                        <c:v>T1141 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'UCS 7 and 14days'!$E$10:$E$12</c15:sqref>
                        </c15:fullRef>
                        <c15:formulaRef>
                          <c15:sqref>'UCS 7 and 14days'!$E$10:$E$11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8.0500000000000007</c:v>
                      </c:pt>
                      <c:pt idx="1">
                        <c:v>16.670000000000002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81-449D-A04B-B36A788F15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'UCS 7 and 14days'!$F$9</c15:sqref>
                        </c15:formulaRef>
                      </c:ext>
                    </c:extLst>
                    <c:strCache>
                      <c:ptCount val="1"/>
                      <c:pt idx="0">
                        <c:v>T1LB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'UCS 7 and 14days'!$B$10:$B$12</c15:sqref>
                        </c15:fullRef>
                        <c15:formulaRef>
                          <c15:sqref>'UCS 7 and 14days'!$B$10:$B$11</c15:sqref>
                        </c15:formulaRef>
                      </c:ext>
                    </c:extLst>
                    <c:strCache>
                      <c:ptCount val="2"/>
                      <c:pt idx="0">
                        <c:v>T171</c:v>
                      </c:pt>
                      <c:pt idx="1">
                        <c:v>T1141 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'UCS 7 and 14days'!$F$10:$F$12</c15:sqref>
                        </c15:fullRef>
                        <c15:formulaRef>
                          <c15:sqref>'UCS 7 and 14days'!$F$10:$F$11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7.98</c:v>
                      </c:pt>
                      <c:pt idx="1">
                        <c:v>12.36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81-449D-A04B-B36A788F1560}"/>
                  </c:ext>
                </c:extLst>
              </c15:ser>
            </c15:filteredBarSeries>
          </c:ext>
        </c:extLst>
      </c:barChart>
      <c:catAx>
        <c:axId val="56959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69592920"/>
        <c:crosses val="autoZero"/>
        <c:auto val="1"/>
        <c:lblAlgn val="ctr"/>
        <c:lblOffset val="100"/>
        <c:noMultiLvlLbl val="0"/>
      </c:catAx>
      <c:valAx>
        <c:axId val="569592920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69593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'UCS 7 and 14days'!$C$19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7-40DE-95D7-77764454B86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9A-42CB-98B7-A67C2581EF8C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'UCS 7 and 14days'!$B$20:$B$21</c:f>
              <c:strCache>
                <c:ptCount val="2"/>
                <c:pt idx="0">
                  <c:v>T1L71</c:v>
                </c:pt>
                <c:pt idx="1">
                  <c:v>T1L141</c:v>
                </c:pt>
              </c:strCache>
            </c:strRef>
          </c:cat>
          <c:val>
            <c:numRef>
              <c:f>'UCS 7 and 14days'!$C$20:$C$21</c:f>
              <c:numCache>
                <c:formatCode>0.00</c:formatCode>
                <c:ptCount val="2"/>
                <c:pt idx="0">
                  <c:v>12.84</c:v>
                </c:pt>
                <c:pt idx="1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7-40DE-95D7-77764454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85992800"/>
        <c:axId val="585994600"/>
      </c:barChart>
      <c:catAx>
        <c:axId val="5859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5994600"/>
        <c:crosses val="autoZero"/>
        <c:auto val="1"/>
        <c:lblAlgn val="ctr"/>
        <c:lblOffset val="100"/>
        <c:noMultiLvlLbl val="0"/>
      </c:catAx>
      <c:valAx>
        <c:axId val="585994600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59928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'UCS 7 and 14days'!$C$23</c:f>
              <c:strCache>
                <c:ptCount val="1"/>
                <c:pt idx="0">
                  <c:v>T1B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72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A-4839-80AE-DF49CB6F915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20-4060-BAD9-35C55E89234A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'UCS 7 and 14days'!$B$24:$B$25</c:f>
              <c:strCache>
                <c:ptCount val="2"/>
                <c:pt idx="0">
                  <c:v>T1B71</c:v>
                </c:pt>
                <c:pt idx="1">
                  <c:v>T1B141 </c:v>
                </c:pt>
              </c:strCache>
            </c:strRef>
          </c:cat>
          <c:val>
            <c:numRef>
              <c:f>'UCS 7 and 14days'!$C$24:$C$25</c:f>
              <c:numCache>
                <c:formatCode>0.00</c:formatCode>
                <c:ptCount val="2"/>
                <c:pt idx="0">
                  <c:v>8.0500000000000007</c:v>
                </c:pt>
                <c:pt idx="1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A-4839-80AE-DF49CB6F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74796560"/>
        <c:axId val="574797280"/>
      </c:barChart>
      <c:catAx>
        <c:axId val="5747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43442233998303437"/>
              <c:y val="0.9258828224611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rgbClr val="513B5D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74797280"/>
        <c:crosses val="autoZero"/>
        <c:auto val="1"/>
        <c:lblAlgn val="ctr"/>
        <c:lblOffset val="100"/>
        <c:noMultiLvlLbl val="0"/>
      </c:catAx>
      <c:valAx>
        <c:axId val="574797280"/>
        <c:scaling>
          <c:orientation val="minMax"/>
          <c:max val="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747965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'UCS 7 and 14days'!$C$27</c:f>
              <c:strCache>
                <c:ptCount val="1"/>
                <c:pt idx="0">
                  <c:v>T1LB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5B-4716-B679-633FF98FE5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7A-47DF-8CF1-DC54B0492B9D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'UCS 7 and 14days'!$B$28:$B$29</c:f>
              <c:strCache>
                <c:ptCount val="2"/>
                <c:pt idx="0">
                  <c:v>T1LB71</c:v>
                </c:pt>
                <c:pt idx="1">
                  <c:v>T1LB141 </c:v>
                </c:pt>
              </c:strCache>
            </c:strRef>
          </c:cat>
          <c:val>
            <c:numRef>
              <c:f>'UCS 7 and 14days'!$C$28:$C$29</c:f>
              <c:numCache>
                <c:formatCode>0.00</c:formatCode>
                <c:ptCount val="2"/>
                <c:pt idx="0">
                  <c:v>7.98</c:v>
                </c:pt>
                <c:pt idx="1">
                  <c:v>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B-4716-B679-633FF98F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71459032"/>
        <c:axId val="571459392"/>
      </c:barChart>
      <c:catAx>
        <c:axId val="57145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71459392"/>
        <c:crosses val="autoZero"/>
        <c:auto val="1"/>
        <c:lblAlgn val="ctr"/>
        <c:lblOffset val="100"/>
        <c:noMultiLvlLbl val="0"/>
      </c:catAx>
      <c:valAx>
        <c:axId val="571459392"/>
        <c:scaling>
          <c:orientation val="minMax"/>
          <c:max val="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714590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'Permeability Main'!$D$10</c:f>
              <c:strCache>
                <c:ptCount val="1"/>
                <c:pt idx="0">
                  <c:v>Short Term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C4-4F59-BB99-D4B3483AFB0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17.0E-11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8C4-4F59-BB99-D4B3483AF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'Permeability Main'!$E$9:$H$9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'Permeability Main'!$E$10:$H$10</c:f>
              <c:numCache>
                <c:formatCode>0.00E+00</c:formatCode>
                <c:ptCount val="4"/>
                <c:pt idx="0">
                  <c:v>4.34E-11</c:v>
                </c:pt>
                <c:pt idx="1">
                  <c:v>1.7000000000000001E-10</c:v>
                </c:pt>
                <c:pt idx="2">
                  <c:v>6.2800000000000005E-11</c:v>
                </c:pt>
                <c:pt idx="3">
                  <c:v>8.5699999999999999E-11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4-4F59-BB99-D4B3483AFB07}"/>
            </c:ext>
          </c:extLst>
        </c:ser>
        <c:ser>
          <c:idx val="2"/>
          <c:order val="2"/>
          <c:tx>
            <c:strRef>
              <c:f>'Permeability Main'!$D$12</c:f>
              <c:strCache>
                <c:ptCount val="1"/>
                <c:pt idx="0">
                  <c:v>Long Term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0.29E-11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8C4-4F59-BB99-D4B3483AF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'Permeability Main'!$E$9:$H$9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'Permeability Main'!$E$12:$H$12</c:f>
              <c:numCache>
                <c:formatCode>0.00E+00</c:formatCode>
                <c:ptCount val="4"/>
                <c:pt idx="0">
                  <c:v>1.1700000000000001E-11</c:v>
                </c:pt>
                <c:pt idx="1">
                  <c:v>8.2000000000000001E-11</c:v>
                </c:pt>
                <c:pt idx="2">
                  <c:v>2.9200000000000001E-12</c:v>
                </c:pt>
                <c:pt idx="3">
                  <c:v>1.27E-11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4-4F59-BB99-D4B3483A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205053440"/>
        <c:axId val="205054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'Permeability Main'!$D$11</c15:sqref>
                        </c15:formulaRef>
                      </c:ext>
                    </c:extLst>
                    <c:strCache>
                      <c:ptCount val="1"/>
                      <c:pt idx="0">
                        <c:v>14 days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'Permeability Main'!$E$9:$H$9</c15:sqref>
                        </c15:formulaRef>
                      </c:ext>
                    </c:extLst>
                    <c:strCache>
                      <c:ptCount val="4"/>
                      <c:pt idx="0">
                        <c:v>T1</c:v>
                      </c:pt>
                      <c:pt idx="1">
                        <c:v>T1L</c:v>
                      </c:pt>
                      <c:pt idx="2">
                        <c:v>T1B</c:v>
                      </c:pt>
                      <c:pt idx="3">
                        <c:v>T1LB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'Permeability Main'!$E$11:$H$11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3.2300000000000001E-11</c:v>
                      </c:pt>
                      <c:pt idx="1">
                        <c:v>1.4000000000000001E-10</c:v>
                      </c:pt>
                      <c:pt idx="2">
                        <c:v>1.0499999999999999E-11</c:v>
                      </c:pt>
                      <c:pt idx="3">
                        <c:v>5.0800000000000002E-11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C4-4F59-BB99-D4B3483AFB07}"/>
                  </c:ext>
                </c:extLst>
              </c15:ser>
            </c15:filteredBarSeries>
          </c:ext>
        </c:extLst>
      </c:barChart>
      <c:catAx>
        <c:axId val="2050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5054160"/>
        <c:crosses val="autoZero"/>
        <c:auto val="1"/>
        <c:lblAlgn val="ctr"/>
        <c:lblOffset val="100"/>
        <c:noMultiLvlLbl val="0"/>
      </c:catAx>
      <c:valAx>
        <c:axId val="20505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5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Percent!$D$1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Percent!$B$2:$B$4</c15:sqref>
                  </c15:fullRef>
                </c:ext>
              </c:extLst>
              <c:f>(Percent!$B$2,Percent!$B$4)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Percent!$D$2:$D$4</c15:sqref>
                  </c15:fullRef>
                </c:ext>
              </c:extLst>
              <c:f>(Percent!$D$2,Percent!$D$4)</c:f>
              <c:numCache>
                <c:formatCode>0.00</c:formatCode>
                <c:ptCount val="2"/>
                <c:pt idx="0">
                  <c:v>12.84</c:v>
                </c:pt>
                <c:pt idx="1">
                  <c:v>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F-4F5D-91AB-0914AD8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52257872"/>
        <c:axId val="852256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Percent!$C$1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Percent!$C$2:$C$4</c15:sqref>
                        </c15:fullRef>
                        <c15:formulaRef>
                          <c15:sqref>(Percent!$C$2,Percent!$C$4)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14.17</c:v>
                      </c:pt>
                      <c:pt idx="1">
                        <c:v>20.92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0F-4F5D-91AB-0914AD8AC82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Percent!$E$1</c15:sqref>
                        </c15:formulaRef>
                      </c:ext>
                    </c:extLst>
                    <c:strCache>
                      <c:ptCount val="1"/>
                      <c:pt idx="0">
                        <c:v>T1B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Percent!$E$2:$E$4</c15:sqref>
                        </c15:fullRef>
                        <c15:formulaRef>
                          <c15:sqref>(Percent!$E$2,Percent!$E$4)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8.0500000000000007</c:v>
                      </c:pt>
                      <c:pt idx="1">
                        <c:v>18.48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0F-4F5D-91AB-0914AD8AC82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Percent!$F$1</c15:sqref>
                        </c15:formulaRef>
                      </c:ext>
                    </c:extLst>
                    <c:strCache>
                      <c:ptCount val="1"/>
                      <c:pt idx="0">
                        <c:v>T1LB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Percent!$F$2:$F$4</c15:sqref>
                        </c15:fullRef>
                        <c15:formulaRef>
                          <c15:sqref>(Percent!$F$2,Percent!$F$4)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7.98</c:v>
                      </c:pt>
                      <c:pt idx="1">
                        <c:v>17.2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0F-4F5D-91AB-0914AD8AC829}"/>
                  </c:ext>
                </c:extLst>
              </c15:ser>
            </c15:filteredBarSeries>
          </c:ext>
        </c:extLst>
      </c:barChart>
      <c:catAx>
        <c:axId val="85225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256792"/>
        <c:crosses val="autoZero"/>
        <c:auto val="1"/>
        <c:lblAlgn val="ctr"/>
        <c:lblOffset val="100"/>
        <c:noMultiLvlLbl val="0"/>
      </c:catAx>
      <c:valAx>
        <c:axId val="852256792"/>
        <c:scaling>
          <c:orientation val="minMax"/>
          <c:max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2578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Percent!$E$1</c:f>
              <c:strCache>
                <c:ptCount val="1"/>
                <c:pt idx="0">
                  <c:v>T1B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Percent!$B$2:$B$4</c15:sqref>
                  </c15:fullRef>
                </c:ext>
              </c:extLst>
              <c:f>(Percent!$B$2,Percent!$B$4)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Percent!$E$2:$E$4</c15:sqref>
                  </c15:fullRef>
                </c:ext>
              </c:extLst>
              <c:f>(Percent!$E$2,Percent!$E$4)</c:f>
              <c:numCache>
                <c:formatCode>0.00</c:formatCode>
                <c:ptCount val="2"/>
                <c:pt idx="0">
                  <c:v>8.0500000000000007</c:v>
                </c:pt>
                <c:pt idx="1">
                  <c:v>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D-427A-B3BF-3F2FE07B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52274432"/>
        <c:axId val="852276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Percent!$C$1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Percent!$C$2:$C$4</c15:sqref>
                        </c15:fullRef>
                        <c15:formulaRef>
                          <c15:sqref>(Percent!$C$2,Percent!$C$4)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14.17</c:v>
                      </c:pt>
                      <c:pt idx="1">
                        <c:v>20.92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8D-427A-B3BF-3F2FE07BC8C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Percent!$D$1</c15:sqref>
                        </c15:formulaRef>
                      </c:ext>
                    </c:extLst>
                    <c:strCache>
                      <c:ptCount val="1"/>
                      <c:pt idx="0">
                        <c:v>T1L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Percent!$D$2:$D$4</c15:sqref>
                        </c15:fullRef>
                        <c15:formulaRef>
                          <c15:sqref>(Percent!$D$2,Percent!$D$4)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12.84</c:v>
                      </c:pt>
                      <c:pt idx="1">
                        <c:v>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8D-427A-B3BF-3F2FE07BC8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Percent!$F$1</c15:sqref>
                        </c15:formulaRef>
                      </c:ext>
                    </c:extLst>
                    <c:strCache>
                      <c:ptCount val="1"/>
                      <c:pt idx="0">
                        <c:v>T1LB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Percent!$F$2:$F$4</c15:sqref>
                        </c15:fullRef>
                        <c15:formulaRef>
                          <c15:sqref>(Percent!$F$2,Percent!$F$4)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7.98</c:v>
                      </c:pt>
                      <c:pt idx="1">
                        <c:v>17.2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8D-427A-B3BF-3F2FE07BC8C8}"/>
                  </c:ext>
                </c:extLst>
              </c15:ser>
            </c15:filteredBarSeries>
          </c:ext>
        </c:extLst>
      </c:barChart>
      <c:catAx>
        <c:axId val="852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52276592"/>
        <c:crosses val="autoZero"/>
        <c:auto val="1"/>
        <c:lblAlgn val="ctr"/>
        <c:lblOffset val="100"/>
        <c:noMultiLvlLbl val="0"/>
      </c:catAx>
      <c:valAx>
        <c:axId val="852276592"/>
        <c:scaling>
          <c:orientation val="minMax"/>
          <c:max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2744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Percent!$F$1</c:f>
              <c:strCache>
                <c:ptCount val="1"/>
                <c:pt idx="0">
                  <c:v>T1LB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Percent!$B$2:$B$4</c15:sqref>
                  </c15:fullRef>
                </c:ext>
              </c:extLst>
              <c:f>(Percent!$B$2,Percent!$B$4)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Percent!$F$2:$F$4</c15:sqref>
                  </c15:fullRef>
                </c:ext>
              </c:extLst>
              <c:f>(Percent!$F$2,Percent!$F$4)</c:f>
              <c:numCache>
                <c:formatCode>0.00</c:formatCode>
                <c:ptCount val="2"/>
                <c:pt idx="0">
                  <c:v>7.98</c:v>
                </c:pt>
                <c:pt idx="1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3-4254-8E02-F4851424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52180472"/>
        <c:axId val="852175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Percent!$C$1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Percent!$C$2:$C$4</c15:sqref>
                        </c15:fullRef>
                        <c15:formulaRef>
                          <c15:sqref>(Percent!$C$2,Percent!$C$4)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14.17</c:v>
                      </c:pt>
                      <c:pt idx="1">
                        <c:v>20.92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23-4254-8E02-F485142452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Percent!$D$1</c15:sqref>
                        </c15:formulaRef>
                      </c:ext>
                    </c:extLst>
                    <c:strCache>
                      <c:ptCount val="1"/>
                      <c:pt idx="0">
                        <c:v>T1L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Percent!$D$2:$D$4</c15:sqref>
                        </c15:fullRef>
                        <c15:formulaRef>
                          <c15:sqref>(Percent!$D$2,Percent!$D$4)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12.84</c:v>
                      </c:pt>
                      <c:pt idx="1">
                        <c:v>23.01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23-4254-8E02-F485142452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Percent!$E$1</c15:sqref>
                        </c15:formulaRef>
                      </c:ext>
                    </c:extLst>
                    <c:strCache>
                      <c:ptCount val="1"/>
                      <c:pt idx="0">
                        <c:v>T1B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Percent!$E$2:$E$4</c15:sqref>
                        </c15:fullRef>
                        <c15:formulaRef>
                          <c15:sqref>(Percent!$E$2,Percent!$E$4)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8.0500000000000007</c:v>
                      </c:pt>
                      <c:pt idx="1">
                        <c:v>18.48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23-4254-8E02-F48514245298}"/>
                  </c:ext>
                </c:extLst>
              </c15:ser>
            </c15:filteredBarSeries>
          </c:ext>
        </c:extLst>
      </c:barChart>
      <c:catAx>
        <c:axId val="8521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852175432"/>
        <c:crosses val="autoZero"/>
        <c:auto val="1"/>
        <c:lblAlgn val="ctr"/>
        <c:lblOffset val="100"/>
        <c:noMultiLvlLbl val="0"/>
      </c:catAx>
      <c:valAx>
        <c:axId val="852175432"/>
        <c:scaling>
          <c:orientation val="minMax"/>
          <c:max val="2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layout>
            <c:manualLayout>
              <c:xMode val="edge"/>
              <c:yMode val="edge"/>
              <c:x val="1.3475564157832227E-2"/>
              <c:y val="0.1375325596022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521804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Percent!$C$1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Percent!$B$2:$B$4</c15:sqref>
                  </c15:fullRef>
                </c:ext>
              </c:extLst>
              <c:f>(Percent!$B$2,Percent!$B$4)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Percent!$C$2:$C$4</c15:sqref>
                  </c15:fullRef>
                </c:ext>
              </c:extLst>
              <c:f>(Percent!$C$2,Percent!$C$4)</c:f>
              <c:numCache>
                <c:formatCode>0.00</c:formatCode>
                <c:ptCount val="2"/>
                <c:pt idx="0">
                  <c:v>14.17</c:v>
                </c:pt>
                <c:pt idx="1">
                  <c:v>20.92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4B5B-AB99-B5E7A03C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25286944"/>
        <c:axId val="12252923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Percent!$D$1</c15:sqref>
                        </c15:formulaRef>
                      </c:ext>
                    </c:extLst>
                    <c:strCache>
                      <c:ptCount val="1"/>
                      <c:pt idx="0">
                        <c:v>T1L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Percent!$D$2:$D$4</c15:sqref>
                        </c15:fullRef>
                        <c15:formulaRef>
                          <c15:sqref>(Percent!$D$2,Percent!$D$4)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12.84</c:v>
                      </c:pt>
                      <c:pt idx="1">
                        <c:v>23.01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7F-4B5B-AB99-B5E7A03CC9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Percent!$E$1</c15:sqref>
                        </c15:formulaRef>
                      </c:ext>
                    </c:extLst>
                    <c:strCache>
                      <c:ptCount val="1"/>
                      <c:pt idx="0">
                        <c:v>T1B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Percent!$E$2:$E$4</c15:sqref>
                        </c15:fullRef>
                        <c15:formulaRef>
                          <c15:sqref>(Percent!$E$2,Percent!$E$4)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8.0500000000000007</c:v>
                      </c:pt>
                      <c:pt idx="1">
                        <c:v>18.48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7F-4B5B-AB99-B5E7A03CC9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Percent!$F$1</c15:sqref>
                        </c15:formulaRef>
                      </c:ext>
                    </c:extLst>
                    <c:strCache>
                      <c:ptCount val="1"/>
                      <c:pt idx="0">
                        <c:v>T1LB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Percent!$B$2:$B$4</c15:sqref>
                        </c15:fullRef>
                        <c15:formulaRef>
                          <c15:sqref>(Percent!$B$2,Percent!$B$4)</c15:sqref>
                        </c15:formulaRef>
                      </c:ext>
                    </c:extLst>
                    <c:strCache>
                      <c:ptCount val="2"/>
                      <c:pt idx="0">
                        <c:v>Short term</c:v>
                      </c:pt>
                      <c:pt idx="1">
                        <c:v>Long term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Percent!$F$2:$F$4</c15:sqref>
                        </c15:fullRef>
                        <c15:formulaRef>
                          <c15:sqref>(Percent!$F$2,Percent!$F$4)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7.98</c:v>
                      </c:pt>
                      <c:pt idx="1">
                        <c:v>17.2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7F-4B5B-AB99-B5E7A03CC9F2}"/>
                  </c:ext>
                </c:extLst>
              </c15:ser>
            </c15:filteredBarSeries>
          </c:ext>
        </c:extLst>
      </c:barChart>
      <c:catAx>
        <c:axId val="12252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25292344"/>
        <c:crosses val="autoZero"/>
        <c:auto val="1"/>
        <c:lblAlgn val="ctr"/>
        <c:lblOffset val="100"/>
        <c:noMultiLvlLbl val="0"/>
      </c:catAx>
      <c:valAx>
        <c:axId val="1225292344"/>
        <c:scaling>
          <c:orientation val="minMax"/>
          <c:max val="2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252869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08371940026029E-2"/>
          <c:y val="7.7072432578688996E-2"/>
          <c:w val="0.75755198773147503"/>
          <c:h val="0.8017926822088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'Longterm Performance'!$B$9</c:f>
              <c:strCache>
                <c:ptCount val="1"/>
                <c:pt idx="0">
                  <c:v>UCS </c:v>
                </c:pt>
              </c:strCache>
            </c:strRef>
          </c:tx>
          <c:spPr>
            <a:solidFill>
              <a:srgbClr val="E0A17A"/>
            </a:solidFill>
            <a:ln>
              <a:noFill/>
            </a:ln>
            <a:effectLst/>
          </c:spPr>
          <c:invertIfNegative val="0"/>
          <c:cat>
            <c:strRef>
              <c:f>'Longterm Performance'!$A$10:$A$13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'Longterm Performance'!$B$10:$B$13</c:f>
              <c:numCache>
                <c:formatCode>0.00</c:formatCode>
                <c:ptCount val="4"/>
                <c:pt idx="0">
                  <c:v>20.92</c:v>
                </c:pt>
                <c:pt idx="1">
                  <c:v>23.01</c:v>
                </c:pt>
                <c:pt idx="2">
                  <c:v>18.48</c:v>
                </c:pt>
                <c:pt idx="3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D-40DB-A8EB-E551D2B07A5F}"/>
            </c:ext>
          </c:extLst>
        </c:ser>
        <c:ser>
          <c:idx val="1"/>
          <c:order val="1"/>
          <c:tx>
            <c:strRef>
              <c:f>'Longterm Performance'!$C$9</c:f>
              <c:strCache>
                <c:ptCount val="1"/>
                <c:pt idx="0">
                  <c:v>UCS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'Longterm Performance'!$A$10:$A$13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'Longterm Performance'!$C$10:$C$13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3ED-40DB-A8EB-E551D2B0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81168312"/>
        <c:axId val="881168672"/>
      </c:barChart>
      <c:barChart>
        <c:barDir val="col"/>
        <c:grouping val="clustered"/>
        <c:varyColors val="0"/>
        <c:ser>
          <c:idx val="2"/>
          <c:order val="2"/>
          <c:tx>
            <c:strRef>
              <c:f>'Longterm Performance'!$D$9</c:f>
              <c:strCache>
                <c:ptCount val="1"/>
                <c:pt idx="0">
                  <c:v>Perm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'Longterm Performance'!$A$10:$A$13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'Longterm Performance'!$D$10:$D$13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3ED-40DB-A8EB-E551D2B07A5F}"/>
            </c:ext>
          </c:extLst>
        </c:ser>
        <c:ser>
          <c:idx val="3"/>
          <c:order val="3"/>
          <c:tx>
            <c:strRef>
              <c:f>'Longterm Performance'!$E$9</c:f>
              <c:strCache>
                <c:ptCount val="1"/>
                <c:pt idx="0">
                  <c:v>Permeability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'Longterm Performance'!$A$10:$A$13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f>'Longterm Performance'!$E$10:$E$13</c:f>
              <c:numCache>
                <c:formatCode>0.00E+00</c:formatCode>
                <c:ptCount val="4"/>
                <c:pt idx="0">
                  <c:v>1.1700000000000001E-11</c:v>
                </c:pt>
                <c:pt idx="1">
                  <c:v>8.2000000000000001E-11</c:v>
                </c:pt>
                <c:pt idx="2">
                  <c:v>2.9200000000000001E-12</c:v>
                </c:pt>
                <c:pt idx="3">
                  <c:v>1.27E-11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D-40DB-A8EB-E551D2B0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47034064"/>
        <c:axId val="204171624"/>
      </c:barChart>
      <c:catAx>
        <c:axId val="8811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Long-term performance of 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81168672"/>
        <c:crosses val="autoZero"/>
        <c:auto val="1"/>
        <c:lblAlgn val="ctr"/>
        <c:lblOffset val="100"/>
        <c:noMultiLvlLbl val="0"/>
      </c:catAx>
      <c:valAx>
        <c:axId val="881168672"/>
        <c:scaling>
          <c:orientation val="minMax"/>
          <c:max val="24"/>
          <c:min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Uniaxial compressive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81168312"/>
        <c:crosses val="autoZero"/>
        <c:crossBetween val="between"/>
        <c:majorUnit val="1"/>
      </c:valAx>
      <c:valAx>
        <c:axId val="20417162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0.95406906555545778"/>
              <c:y val="0.27615786526635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47034064"/>
        <c:crosses val="max"/>
        <c:crossBetween val="between"/>
        <c:majorUnit val="1.0000000000000006E-11"/>
      </c:valAx>
      <c:catAx>
        <c:axId val="44703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71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1952199966857"/>
          <c:y val="0.12721877018329214"/>
          <c:w val="0.7842669360830915"/>
          <c:h val="0.7372685283113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3-44E3-BE06-8F75495264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B3-44E3-BE06-8F75495264C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3-44E3-BE06-8F75495264C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B3-44E3-BE06-8F75495264CC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15.5E-11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AB3-44E3-BE06-8F7549526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'Average Permeability'!$D$2:$D$11</c15:sqref>
                  </c15:fullRef>
                </c:ext>
              </c:extLst>
              <c:f>('Average Permeability'!$D$2,'Average Permeability'!$D$5,'Average Permeability'!$D$8,'Average Permeability'!$D$11)</c:f>
              <c:strCache>
                <c:ptCount val="4"/>
                <c:pt idx="0">
                  <c:v>T1</c:v>
                </c:pt>
                <c:pt idx="1">
                  <c:v>T1L</c:v>
                </c:pt>
                <c:pt idx="2">
                  <c:v>T1B</c:v>
                </c:pt>
                <c:pt idx="3">
                  <c:v>T1LB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 Permeability'!$E$2:$E$11</c15:sqref>
                  </c15:fullRef>
                </c:ext>
              </c:extLst>
              <c:f>('Average Permeability'!$E$2,'Average Permeability'!$E$5,'Average Permeability'!$E$8,'Average Permeability'!$E$11)</c:f>
              <c:numCache>
                <c:formatCode>General</c:formatCode>
                <c:ptCount val="4"/>
                <c:pt idx="0" formatCode="0.00E+00">
                  <c:v>3.7850000000000004E-11</c:v>
                </c:pt>
                <c:pt idx="1" formatCode="0.00E+00">
                  <c:v>1.5500000000000001E-10</c:v>
                </c:pt>
                <c:pt idx="2" formatCode="0.00E+00">
                  <c:v>3.6650000000000004E-11</c:v>
                </c:pt>
                <c:pt idx="3" formatCode="0.00E+00">
                  <c:v>6.8249999999999997E-11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4E3-BE06-8F754952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15"/>
        <c:axId val="604707728"/>
        <c:axId val="604698008"/>
      </c:barChart>
      <c:catAx>
        <c:axId val="6047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554372404060491"/>
              <c:y val="0.9282390127864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604698008"/>
        <c:crosses val="autoZero"/>
        <c:auto val="1"/>
        <c:lblAlgn val="ctr"/>
        <c:lblOffset val="100"/>
        <c:noMultiLvlLbl val="0"/>
      </c:catAx>
      <c:valAx>
        <c:axId val="604698008"/>
        <c:scaling>
          <c:orientation val="minMax"/>
          <c:max val="1.6000000000000009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322759807773519E-2"/>
              <c:y val="0.3358281355014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Calibri" panose="020F0502020204030204" pitchFamily="34" charset="0"/>
              </a:defRPr>
            </a:pPr>
            <a:endParaRPr lang="en-US"/>
          </a:p>
        </c:txPr>
        <c:crossAx val="604707728"/>
        <c:crosses val="autoZero"/>
        <c:crossBetween val="between"/>
        <c:majorUnit val="2.0000000000000012E-1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2604251861593"/>
          <c:y val="4.3373488489581821E-2"/>
          <c:w val="0.33426335455522233"/>
          <c:h val="4.8486594750876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2-401C-BAA7-58BE449C33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42-401C-BAA7-58BE449C33B6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'Percentage 7and 14days'!$A$2:$A$3</c:f>
              <c:strCache>
                <c:ptCount val="2"/>
                <c:pt idx="0">
                  <c:v>T17</c:v>
                </c:pt>
                <c:pt idx="1">
                  <c:v>T114</c:v>
                </c:pt>
              </c:strCache>
            </c:strRef>
          </c:cat>
          <c:val>
            <c:numRef>
              <c:f>'Percentage 7and 14days'!$B$2:$B$3</c:f>
              <c:numCache>
                <c:formatCode>General</c:formatCode>
                <c:ptCount val="2"/>
                <c:pt idx="0">
                  <c:v>4.34E-11</c:v>
                </c:pt>
                <c:pt idx="1">
                  <c:v>3.2300000000000001E-11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2-401C-BAA7-58BE449C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9798240"/>
        <c:axId val="209788520"/>
      </c:barChart>
      <c:catAx>
        <c:axId val="2097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Cambria" panose="02040503050406030204" pitchFamily="18" charset="0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9788520"/>
        <c:crosses val="autoZero"/>
        <c:auto val="1"/>
        <c:lblAlgn val="ctr"/>
        <c:lblOffset val="100"/>
        <c:tickMarkSkip val="1"/>
        <c:noMultiLvlLbl val="0"/>
      </c:catAx>
      <c:valAx>
        <c:axId val="209788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905769931052145E-2"/>
              <c:y val="0.20944108600454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97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128324509768614"/>
          <c:y val="1.5028174869578319E-2"/>
          <c:w val="0.2682538745653244"/>
          <c:h val="6.736113138095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A-4C1D-97EB-912F2FE2FA0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89-4747-8B19-25AB962CEA69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'Percentage 7and 14days'!$A$5:$A$6</c:f>
              <c:strCache>
                <c:ptCount val="2"/>
                <c:pt idx="0">
                  <c:v>T1L7</c:v>
                </c:pt>
                <c:pt idx="1">
                  <c:v>T1L14</c:v>
                </c:pt>
              </c:strCache>
            </c:strRef>
          </c:cat>
          <c:val>
            <c:numRef>
              <c:f>'Percentage 7and 14days'!$B$5:$B$6</c:f>
              <c:numCache>
                <c:formatCode>General</c:formatCode>
                <c:ptCount val="2"/>
                <c:pt idx="0">
                  <c:v>1.7000000000000001E-10</c:v>
                </c:pt>
                <c:pt idx="1">
                  <c:v>1.4000000000000001E-10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C1D-97EB-912F2FE2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6844752"/>
        <c:axId val="766841872"/>
      </c:barChart>
      <c:catAx>
        <c:axId val="7668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66841872"/>
        <c:crosses val="autoZero"/>
        <c:auto val="1"/>
        <c:lblAlgn val="ctr"/>
        <c:lblOffset val="100"/>
        <c:noMultiLvlLbl val="0"/>
      </c:catAx>
      <c:valAx>
        <c:axId val="76684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530891197375615E-2"/>
              <c:y val="0.20968911255488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668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057681549085261"/>
          <c:y val="1.2562814070351759E-2"/>
          <c:w val="0.28368199998330007"/>
          <c:h val="6.1739603529458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8B-457C-9AB4-C3AFD5A88618}"/>
              </c:ext>
            </c:extLst>
          </c:dPt>
          <c:dPt>
            <c:idx val="1"/>
            <c:invertIfNegative val="0"/>
            <c:bubble3D val="0"/>
            <c:spPr>
              <a:solidFill>
                <a:srgbClr val="DA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8B-457C-9AB4-C3AFD5A88618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'Percentage 7and 14days'!$A$8:$A$9</c:f>
              <c:strCache>
                <c:ptCount val="2"/>
                <c:pt idx="0">
                  <c:v>T1B7</c:v>
                </c:pt>
                <c:pt idx="1">
                  <c:v>T1B14</c:v>
                </c:pt>
              </c:strCache>
            </c:strRef>
          </c:cat>
          <c:val>
            <c:numRef>
              <c:f>'Percentage 7and 14days'!$B$8:$B$9</c:f>
              <c:numCache>
                <c:formatCode>General</c:formatCode>
                <c:ptCount val="2"/>
                <c:pt idx="0">
                  <c:v>6.2800000000000005E-11</c:v>
                </c:pt>
                <c:pt idx="1">
                  <c:v>1.0499999999999999E-11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57C-9AB4-C3AFD5A8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58808136"/>
        <c:axId val="594519792"/>
      </c:barChart>
      <c:catAx>
        <c:axId val="75880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grouts</a:t>
                </a:r>
                <a:endParaRPr lang="en-US" sz="2400" b="1">
                  <a:solidFill>
                    <a:sysClr val="windowText" lastClr="000000"/>
                  </a:solidFill>
                  <a:latin typeface="+mn-lt"/>
                  <a:ea typeface="Cambria" panose="02040503050406030204" pitchFamily="18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94519792"/>
        <c:crosses val="autoZero"/>
        <c:auto val="1"/>
        <c:lblAlgn val="ctr"/>
        <c:lblOffset val="100"/>
        <c:noMultiLvlLbl val="0"/>
      </c:catAx>
      <c:valAx>
        <c:axId val="59451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2202056095331384E-2"/>
              <c:y val="0.2393100154065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588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262952003611014"/>
          <c:y val="1.2594458438287154E-2"/>
          <c:w val="0.32871123593627227"/>
          <c:h val="6.7742914377516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11507938271145"/>
          <c:y val="0.1046260209093975"/>
          <c:w val="0.7410108064118659"/>
          <c:h val="0.701920556019883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DE-4ABB-BCAD-8F181B2A57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5-4905-A601-97E83CE64340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'Percentage 7and 14days'!$A$11:$A$12</c:f>
              <c:strCache>
                <c:ptCount val="2"/>
                <c:pt idx="0">
                  <c:v>T1LB7</c:v>
                </c:pt>
                <c:pt idx="1">
                  <c:v>T1LB14</c:v>
                </c:pt>
              </c:strCache>
            </c:strRef>
          </c:cat>
          <c:val>
            <c:numRef>
              <c:f>'Percentage 7and 14days'!$B$11:$B$12</c:f>
              <c:numCache>
                <c:formatCode>General</c:formatCode>
                <c:ptCount val="2"/>
                <c:pt idx="0">
                  <c:v>8.5699999999999999E-11</c:v>
                </c:pt>
                <c:pt idx="1">
                  <c:v>5.0800000000000002E-11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905-A601-97E83CE6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92875744"/>
        <c:axId val="892873584"/>
      </c:barChart>
      <c:catAx>
        <c:axId val="89287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Cement-based</a:t>
                </a:r>
                <a:r>
                  <a:rPr lang="en-US" sz="2400" b="1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 grout</a:t>
                </a:r>
                <a:r>
                  <a:rPr lang="en-US" sz="2400" b="1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s</a:t>
                </a:r>
                <a:endParaRPr lang="en-US" sz="24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92873584"/>
        <c:crosses val="autoZero"/>
        <c:auto val="1"/>
        <c:lblAlgn val="ctr"/>
        <c:lblOffset val="100"/>
        <c:noMultiLvlLbl val="0"/>
      </c:catAx>
      <c:valAx>
        <c:axId val="89287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8.6814960746991465E-3"/>
              <c:y val="0.20966585059220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92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968199020680501"/>
          <c:y val="1.3035381750465549E-2"/>
          <c:w val="0.40687729808261441"/>
          <c:h val="5.00818193815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80591241552347"/>
          <c:y val="0.10758042432745198"/>
          <c:w val="0.6559889650739017"/>
          <c:h val="0.7018989839884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'Percentage 7 and 28days'!$A$7</c:f>
              <c:strCache>
                <c:ptCount val="1"/>
                <c:pt idx="0">
                  <c:v>T1L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'Percentage 7 and 28days'!$A$3:$A$14</c15:sqref>
                  </c15:fullRef>
                </c:ext>
              </c:extLst>
              <c:f>('Percentage 7 and 28days'!$A$6,'Percentage 7 and 28days'!$A$8)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'Percentage 7 and 28days'!$B$3:$B$14</c15:sqref>
                  </c15:fullRef>
                </c:ext>
              </c:extLst>
              <c:f>('Percentage 7 and 28days'!$B$6,'Percentage 7 and 28days'!$B$8)</c:f>
              <c:numCache>
                <c:formatCode>General</c:formatCode>
                <c:ptCount val="2"/>
                <c:pt idx="0">
                  <c:v>1.7000000000000001E-10</c:v>
                </c:pt>
                <c:pt idx="1">
                  <c:v>8.2000000000000001E-11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55E-99DC-8695161B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663292736"/>
        <c:axId val="663298136"/>
      </c:barChart>
      <c:catAx>
        <c:axId val="663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8136"/>
        <c:crosses val="autoZero"/>
        <c:auto val="1"/>
        <c:lblAlgn val="ctr"/>
        <c:lblOffset val="100"/>
        <c:noMultiLvlLbl val="0"/>
      </c:catAx>
      <c:valAx>
        <c:axId val="66329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791934021414487"/>
          <c:y val="1.4628538781753721E-2"/>
          <c:w val="0.12775103417100056"/>
          <c:h val="5.990962557851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7 and 28days'!$A$10</c:f>
              <c:strCache>
                <c:ptCount val="1"/>
                <c:pt idx="0">
                  <c:v>T1B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'Percentage 7 and 28days'!$A$3:$A$14</c15:sqref>
                  </c15:fullRef>
                </c:ext>
              </c:extLst>
              <c:f>('Percentage 7 and 28days'!$A$9,'Percentage 7 and 28days'!$A$11)</c:f>
              <c:strCache>
                <c:ptCount val="2"/>
                <c:pt idx="0">
                  <c:v>Short Term</c:v>
                </c:pt>
                <c:pt idx="1">
                  <c:v>Long Term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'Percentage 7 and 28days'!$B$3:$B$14</c15:sqref>
                  </c15:fullRef>
                </c:ext>
              </c:extLst>
              <c:f>('Percentage 7 and 28days'!$B$9,'Percentage 7 and 28days'!$B$11)</c:f>
              <c:numCache>
                <c:formatCode>General</c:formatCode>
                <c:ptCount val="2"/>
                <c:pt idx="0">
                  <c:v>6.2800000000000005E-11</c:v>
                </c:pt>
                <c:pt idx="1">
                  <c:v>2.9200000000000001E-12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4928-96CD-6FE99F0D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663292736"/>
        <c:axId val="663298136"/>
      </c:barChart>
      <c:catAx>
        <c:axId val="663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8136"/>
        <c:crosses val="autoZero"/>
        <c:auto val="1"/>
        <c:lblAlgn val="ctr"/>
        <c:lblOffset val="100"/>
        <c:noMultiLvlLbl val="0"/>
      </c:catAx>
      <c:valAx>
        <c:axId val="663298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Cambria" panose="02040503050406030204" pitchFamily="18" charset="0"/>
                    <a:cs typeface="Calibri" panose="020F0502020204030204" pitchFamily="34" charset="0"/>
                  </a:rPr>
                  <a:t>Permeability (cm/s)</a:t>
                </a:r>
              </a:p>
            </c:rich>
          </c:tx>
          <c:layout>
            <c:manualLayout>
              <c:xMode val="edge"/>
              <c:yMode val="edge"/>
              <c:x val="1.5936249947366206E-2"/>
              <c:y val="0.2412460809477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63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231420270327164"/>
          <c:y val="1.4556752613911365E-2"/>
          <c:w val="0.1972289784847128"/>
          <c:h val="5.96156329589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1174749</xdr:colOff>
      <xdr:row>16</xdr:row>
      <xdr:rowOff>168274</xdr:rowOff>
    </xdr:from>
    <xdr:to>
      <xdr:col>18</xdr:col>
      <xdr:colOff>52521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E4C3BAD3-FAE0-45B4-9FAF-DC9A55D25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289982</xdr:colOff>
      <xdr:row>17</xdr:row>
      <xdr:rowOff>155574</xdr:rowOff>
    </xdr:from>
    <xdr:to>
      <xdr:col>35</xdr:col>
      <xdr:colOff>229658</xdr:colOff>
      <xdr:row>53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04722-AA9A-585B-C995-04AA33A9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435548</xdr:colOff>
      <xdr:row>41</xdr:row>
      <xdr:rowOff>22225</xdr:rowOff>
    </xdr:from>
    <xdr:to>
      <xdr:col>28</xdr:col>
      <xdr:colOff>168275</xdr:colOff>
      <xdr:row>79</xdr:row>
      <xdr:rowOff>105882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57151</xdr:colOff>
      <xdr:row>1</xdr:row>
      <xdr:rowOff>31750</xdr:rowOff>
    </xdr:from>
    <xdr:to>
      <xdr:col>16</xdr:col>
      <xdr:colOff>503915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425450</xdr:colOff>
      <xdr:row>0</xdr:row>
      <xdr:rowOff>0</xdr:rowOff>
    </xdr:from>
    <xdr:to>
      <xdr:col>28</xdr:col>
      <xdr:colOff>539750</xdr:colOff>
      <xdr:row>39</xdr:row>
      <xdr:rowOff>69851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15875</xdr:colOff>
      <xdr:row>41</xdr:row>
      <xdr:rowOff>28574</xdr:rowOff>
    </xdr:from>
    <xdr:to>
      <xdr:col>14</xdr:col>
      <xdr:colOff>342900</xdr:colOff>
      <xdr:row>79</xdr:row>
      <xdr:rowOff>126980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412884-83FF-421B-075B-C3C898A5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610657</xdr:colOff>
      <xdr:row>2</xdr:row>
      <xdr:rowOff>28574</xdr:rowOff>
    </xdr:from>
    <xdr:to>
      <xdr:col>25</xdr:col>
      <xdr:colOff>127000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0736F-0D8F-A667-3211-CD6F6A66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0</xdr:row>
      <xdr:rowOff>187324</xdr:rowOff>
    </xdr:from>
    <xdr:to>
      <xdr:col>22</xdr:col>
      <xdr:colOff>542926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41274</xdr:rowOff>
    </xdr:from>
    <xdr:to>
      <xdr:col>12</xdr:col>
      <xdr:colOff>335728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</xdr:row>
      <xdr:rowOff>139700</xdr:rowOff>
    </xdr:from>
    <xdr:to>
      <xdr:col>22</xdr:col>
      <xdr:colOff>596900</xdr:colOff>
      <xdr:row>36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8A6579D2-C0CE-23CD-BA3D-893F1B92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247649</xdr:colOff>
      <xdr:row>42</xdr:row>
      <xdr:rowOff>95250</xdr:rowOff>
    </xdr:from>
    <xdr:to>
      <xdr:col>12</xdr:col>
      <xdr:colOff>387350</xdr:colOff>
      <xdr:row>77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9A2EEDEC-F149-11D2-E7B4-6C734303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42</xdr:row>
      <xdr:rowOff>168275</xdr:rowOff>
    </xdr:from>
    <xdr:to>
      <xdr:col>22</xdr:col>
      <xdr:colOff>22225</xdr:colOff>
      <xdr:row>79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1AEDD8C0-6088-3B6F-A970-5B0F8492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412749</xdr:colOff>
      <xdr:row>3</xdr:row>
      <xdr:rowOff>101600</xdr:rowOff>
    </xdr:from>
    <xdr:to>
      <xdr:col>20</xdr:col>
      <xdr:colOff>488950</xdr:colOff>
      <xdr:row>31</xdr:row>
      <xdr:rowOff>154396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511175</xdr:colOff>
      <xdr:row>33</xdr:row>
      <xdr:rowOff>88900</xdr:rowOff>
    </xdr:from>
    <xdr:to>
      <xdr:col>11</xdr:col>
      <xdr:colOff>381000</xdr:colOff>
      <xdr:row>61</xdr:row>
      <xdr:rowOff>167384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126999</xdr:colOff>
      <xdr:row>32</xdr:row>
      <xdr:rowOff>171450</xdr:rowOff>
    </xdr:from>
    <xdr:to>
      <xdr:col>22</xdr:col>
      <xdr:colOff>0</xdr:colOff>
      <xdr:row>61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146051</xdr:colOff>
      <xdr:row>3</xdr:row>
      <xdr:rowOff>146050</xdr:rowOff>
    </xdr:from>
    <xdr:to>
      <xdr:col>11</xdr:col>
      <xdr:colOff>241300</xdr:colOff>
      <xdr:row>32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12</xdr:row>
      <xdr:rowOff>31749</xdr:rowOff>
    </xdr:from>
    <xdr:to>
      <xdr:col>25</xdr:col>
      <xdr:colOff>22225</xdr:colOff>
      <xdr:row>53</xdr:row>
      <xdr:rowOff>137794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AF31C-FF63-0A77-5543-DD664347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453389</xdr:colOff>
      <xdr:row>0</xdr:row>
      <xdr:rowOff>0</xdr:rowOff>
    </xdr:from>
    <xdr:to>
      <xdr:col>25</xdr:col>
      <xdr:colOff>291295</xdr:colOff>
      <xdr:row>38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206375</xdr:colOff>
      <xdr:row>39</xdr:row>
      <xdr:rowOff>79374</xdr:rowOff>
    </xdr:from>
    <xdr:to>
      <xdr:col>23</xdr:col>
      <xdr:colOff>558865</xdr:colOff>
      <xdr:row>75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58</xdr:row>
      <xdr:rowOff>28575</xdr:rowOff>
    </xdr:from>
    <xdr:to>
      <xdr:col>19</xdr:col>
      <xdr:colOff>485775</xdr:colOff>
      <xdr:row>58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1134725" y="11077575"/>
          <a:ext cx="2286000" cy="0"/>
        </a:xfrm>
        <a:prstGeom prst="line">
          <a:avLst/>
        </a:prstGeom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41</xdr:row>
      <xdr:rowOff>47625</xdr:rowOff>
    </xdr:from>
    <xdr:to>
      <xdr:col>21</xdr:col>
      <xdr:colOff>600075</xdr:colOff>
      <xdr:row>41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9525000" y="7858125"/>
          <a:ext cx="5229225" cy="9525"/>
        </a:xfrm>
        <a:prstGeom prst="line">
          <a:avLst/>
        </a:prstGeom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49</xdr:row>
      <xdr:rowOff>0</xdr:rowOff>
    </xdr:from>
    <xdr:to>
      <xdr:col>20</xdr:col>
      <xdr:colOff>533400</xdr:colOff>
      <xdr:row>49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7800975" y="9334500"/>
          <a:ext cx="6276975" cy="9525"/>
        </a:xfrm>
        <a:prstGeom prst="line">
          <a:avLst/>
        </a:prstGeom>
        <a:ln w="28575">
          <a:solidFill>
            <a:sysClr val="windowText" lastClr="00000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333375</xdr:colOff>
      <xdr:row>58</xdr:row>
      <xdr:rowOff>38100</xdr:rowOff>
    </xdr:from>
    <xdr:to>
      <xdr:col>19</xdr:col>
      <xdr:colOff>342900</xdr:colOff>
      <xdr:row>62</xdr:row>
      <xdr:rowOff>152400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H="1" flipV="1">
          <a:off x="13268325" y="11087100"/>
          <a:ext cx="9525" cy="876300"/>
        </a:xfrm>
        <a:prstGeom prst="line">
          <a:avLst/>
        </a:prstGeom>
        <a:ln w="19050">
          <a:solidFill>
            <a:sysClr val="windowText" lastClr="000000"/>
          </a:solidFill>
          <a:prstDash val="solid"/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48</xdr:row>
      <xdr:rowOff>180975</xdr:rowOff>
    </xdr:from>
    <xdr:to>
      <xdr:col>20</xdr:col>
      <xdr:colOff>85725</xdr:colOff>
      <xdr:row>63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 flipV="1">
          <a:off x="13620750" y="9324975"/>
          <a:ext cx="9525" cy="2676525"/>
        </a:xfrm>
        <a:prstGeom prst="line">
          <a:avLst/>
        </a:prstGeom>
        <a:ln w="19050">
          <a:solidFill>
            <a:sysClr val="windowText" lastClr="000000"/>
          </a:solidFill>
          <a:prstDash val="solid"/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41</xdr:row>
      <xdr:rowOff>57150</xdr:rowOff>
    </xdr:from>
    <xdr:to>
      <xdr:col>21</xdr:col>
      <xdr:colOff>428625</xdr:colOff>
      <xdr:row>62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 flipH="1" flipV="1">
          <a:off x="14573250" y="7867650"/>
          <a:ext cx="9525" cy="4057650"/>
        </a:xfrm>
        <a:prstGeom prst="line">
          <a:avLst/>
        </a:prstGeom>
        <a:ln w="19050">
          <a:solidFill>
            <a:sysClr val="windowText" lastClr="000000"/>
          </a:solidFill>
          <a:prstDash val="solid"/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0.68784</cdr:x>
      <cdr:y>0.76818</cdr:y>
    </cdr:from>
    <cdr:to>
      <cdr:x>0.94488</cdr:x>
      <cdr:y>0.77088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C13D8D-2F64-565C-542C-56CE226E4A8C}"/>
            </a:ext>
          </a:extLst>
        </cdr:cNvPr>
        <cdr:cNvCxnSpPr/>
      </cdr:nvCxnSpPr>
      <cdr:spPr>
        <a:xfrm xmlns:a="http://schemas.openxmlformats.org/drawingml/2006/main" flipV="1">
          <a:off x="7370666" y="5334001"/>
          <a:ext cx="2754409" cy="1875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0.69955</cdr:x>
      <cdr:y>0.67764</cdr:y>
    </cdr:from>
    <cdr:to>
      <cdr:x>0.736</cdr:x>
      <cdr:y>0.72428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852E92E-5E39-A6C4-C48E-E7959489121A}"/>
            </a:ext>
          </a:extLst>
        </cdr:cNvPr>
        <cdr:cNvSpPr txBox="1"/>
      </cdr:nvSpPr>
      <cdr:spPr>
        <a:xfrm xmlns:a="http://schemas.openxmlformats.org/drawingml/2006/main">
          <a:off x="7496175" y="4705351"/>
          <a:ext cx="3905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409573</xdr:colOff>
      <xdr:row>3</xdr:row>
      <xdr:rowOff>98423</xdr:rowOff>
    </xdr:from>
    <xdr:to>
      <xdr:col>26</xdr:col>
      <xdr:colOff>514350</xdr:colOff>
      <xdr:row>52</xdr:row>
      <xdr:rowOff>90306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267609</xdr:colOff>
      <xdr:row>0</xdr:row>
      <xdr:rowOff>7259</xdr:rowOff>
    </xdr:from>
    <xdr:to>
      <xdr:col>16</xdr:col>
      <xdr:colOff>36286</xdr:colOff>
      <xdr:row>39</xdr:row>
      <xdr:rowOff>11594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95119-4A22-BDAD-6308-9CBC4E98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31752</xdr:colOff>
      <xdr:row>0</xdr:row>
      <xdr:rowOff>7</xdr:rowOff>
    </xdr:from>
    <xdr:to>
      <xdr:col>35</xdr:col>
      <xdr:colOff>320899</xdr:colOff>
      <xdr:row>39</xdr:row>
      <xdr:rowOff>36285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C1E9FD-4AF1-3B6F-5C94-EBA73B4CE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294818</xdr:colOff>
      <xdr:row>0</xdr:row>
      <xdr:rowOff>63499</xdr:rowOff>
    </xdr:from>
    <xdr:to>
      <xdr:col>44</xdr:col>
      <xdr:colOff>561045</xdr:colOff>
      <xdr:row>39</xdr:row>
      <xdr:rowOff>27214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6CD1E8-DF51-286E-3D86-D556611D1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385537</xdr:colOff>
      <xdr:row>0</xdr:row>
      <xdr:rowOff>5</xdr:rowOff>
    </xdr:from>
    <xdr:to>
      <xdr:col>26</xdr:col>
      <xdr:colOff>36284</xdr:colOff>
      <xdr:row>39</xdr:row>
      <xdr:rowOff>9272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D50016-4A60-4EE4-BD81-F7AC1093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2" displayName="Table112" ref="D9:H12" totalsRowShown="0" headerRowDxfId="57" dataDxfId="56">
  <autoFilter ref="D9:H12" xr:uid="{00000000-0009-0000-0100-00000B000000}"/>
  <tableColumns count="5">
    <tableColumn id="1" xr3:uid="{00000000-0010-0000-0000-000001000000}" name="Column1" dataDxfId="55"/>
    <tableColumn id="2" xr3:uid="{00000000-0010-0000-0000-000002000000}" name="T1" dataDxfId="54"/>
    <tableColumn id="3" xr3:uid="{00000000-0010-0000-0000-000003000000}" name="T1L" dataDxfId="53"/>
    <tableColumn id="4" xr3:uid="{00000000-0010-0000-0000-000004000000}" name="T1B" dataDxfId="52"/>
    <tableColumn id="5" xr3:uid="{00000000-0010-0000-0000-000005000000}" name="T1LB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9:F12" totalsRowShown="0" headerRowDxfId="50" dataDxfId="49">
  <autoFilter ref="B9:F12" xr:uid="{00000000-0009-0000-0100-000001000000}"/>
  <tableColumns count="5">
    <tableColumn id="1" xr3:uid="{00000000-0010-0000-0100-000001000000}" name="Column1" dataDxfId="48"/>
    <tableColumn id="2" xr3:uid="{00000000-0010-0000-0100-000002000000}" name="T1" dataDxfId="47"/>
    <tableColumn id="3" xr3:uid="{00000000-0010-0000-0100-000003000000}" name="T1L" dataDxfId="46"/>
    <tableColumn id="4" xr3:uid="{00000000-0010-0000-0100-000004000000}" name="T1B" dataDxfId="45"/>
    <tableColumn id="5" xr3:uid="{00000000-0010-0000-0100-000005000000}" name="T1LB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B15:F18" totalsRowShown="0" headerRowDxfId="43" dataDxfId="42">
  <autoFilter ref="B15:F18" xr:uid="{00000000-0009-0000-0100-000005000000}"/>
  <tableColumns count="5">
    <tableColumn id="1" xr3:uid="{00000000-0010-0000-0200-000001000000}" name="Column1" dataDxfId="41"/>
    <tableColumn id="2" xr3:uid="{00000000-0010-0000-0200-000002000000}" name="T1" dataDxfId="40"/>
    <tableColumn id="3" xr3:uid="{00000000-0010-0000-0200-000003000000}" name="T1L" dataDxfId="39"/>
    <tableColumn id="4" xr3:uid="{00000000-0010-0000-0200-000004000000}" name="T1B" dataDxfId="38"/>
    <tableColumn id="5" xr3:uid="{00000000-0010-0000-0200-000005000000}" name="T1LB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B9:F13" totalsRowShown="0" headerRowDxfId="36" dataDxfId="35">
  <autoFilter ref="B9:F13" xr:uid="{00000000-0009-0000-0100-000002000000}"/>
  <tableColumns count="5">
    <tableColumn id="1" xr3:uid="{00000000-0010-0000-0300-000001000000}" name="Column1" dataDxfId="34"/>
    <tableColumn id="2" xr3:uid="{00000000-0010-0000-0300-000002000000}" name="T11" dataDxfId="33"/>
    <tableColumn id="3" xr3:uid="{00000000-0010-0000-0300-000003000000}" name="T1L1" dataDxfId="32"/>
    <tableColumn id="4" xr3:uid="{00000000-0010-0000-0300-000004000000}" name="T1B1" dataDxfId="31"/>
    <tableColumn id="5" xr3:uid="{00000000-0010-0000-0300-000005000000}" name="T1LB1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" displayName="Table134" ref="B9:F13" totalsRowShown="0" headerRowDxfId="29" dataDxfId="28">
  <autoFilter ref="B9:F13" xr:uid="{00000000-0009-0000-0100-000003000000}"/>
  <tableColumns count="5">
    <tableColumn id="1" xr3:uid="{00000000-0010-0000-0400-000001000000}" name="Column1" dataDxfId="27"/>
    <tableColumn id="2" xr3:uid="{00000000-0010-0000-0400-000002000000}" name="T1" dataDxfId="26"/>
    <tableColumn id="3" xr3:uid="{00000000-0010-0000-0400-000003000000}" name="T1L" dataDxfId="25"/>
    <tableColumn id="4" xr3:uid="{00000000-0010-0000-0400-000004000000}" name="T1B" dataDxfId="24"/>
    <tableColumn id="5" xr3:uid="{00000000-0010-0000-0400-000005000000}" name="T1LB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1345" displayName="Table1345" ref="B1:F5" totalsRowShown="0" headerRowDxfId="22" dataDxfId="21">
  <autoFilter ref="B1:F5" xr:uid="{00000000-0009-0000-0100-000004000000}"/>
  <tableColumns count="5">
    <tableColumn id="1" xr3:uid="{00000000-0010-0000-0500-000001000000}" name="Column1" dataDxfId="20"/>
    <tableColumn id="2" xr3:uid="{00000000-0010-0000-0500-000002000000}" name="T1" dataDxfId="19"/>
    <tableColumn id="3" xr3:uid="{00000000-0010-0000-0500-000003000000}" name="T1L" dataDxfId="18"/>
    <tableColumn id="4" xr3:uid="{00000000-0010-0000-0500-000004000000}" name="T1B" dataDxfId="17"/>
    <tableColumn id="5" xr3:uid="{00000000-0010-0000-0500-000005000000}" name="T1LB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110" displayName="Table110" ref="A1:E4" totalsRowShown="0" headerRowDxfId="15" dataDxfId="14">
  <autoFilter ref="A1:E4" xr:uid="{00000000-0009-0000-0100-000009000000}"/>
  <tableColumns count="5">
    <tableColumn id="1" xr3:uid="{00000000-0010-0000-0600-000001000000}" name="Column1" dataDxfId="13"/>
    <tableColumn id="2" xr3:uid="{00000000-0010-0000-0600-000002000000}" name="T1" dataDxfId="12"/>
    <tableColumn id="3" xr3:uid="{00000000-0010-0000-0600-000003000000}" name="T1L" dataDxfId="11"/>
    <tableColumn id="4" xr3:uid="{00000000-0010-0000-0600-000004000000}" name="T1B" dataDxfId="10"/>
    <tableColumn id="5" xr3:uid="{00000000-0010-0000-0600-000005000000}" name="T1LB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1011" displayName="Table11011" ref="A9:G13" totalsRowShown="0" headerRowDxfId="8" dataDxfId="7">
  <autoFilter ref="A9:G13" xr:uid="{00000000-0009-0000-0100-00000A000000}"/>
  <tableColumns count="7">
    <tableColumn id="1" xr3:uid="{00000000-0010-0000-0700-000001000000}" name="Column1" dataDxfId="6"/>
    <tableColumn id="2" xr3:uid="{00000000-0010-0000-0700-000002000000}" name="UCS " dataDxfId="5"/>
    <tableColumn id="8" xr3:uid="{00000000-0010-0000-0700-000008000000}" name="UCS B" dataDxfId="4"/>
    <tableColumn id="7" xr3:uid="{00000000-0010-0000-0700-000007000000}" name="Perm B" dataDxfId="3"/>
    <tableColumn id="3" xr3:uid="{00000000-0010-0000-0700-000003000000}" name="Permeability" dataDxfId="2"/>
    <tableColumn id="4" xr3:uid="{00000000-0010-0000-0700-000004000000}" name="Column2" dataDxfId="1"/>
    <tableColumn id="5" xr3:uid="{00000000-0010-0000-0700-000005000000}" name="TIL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workbookViewId="0">
      <selection activeCell="Y7" sqref="Y7"/>
    </sheetView>
  </sheetViews>
  <sheetFormatPr defaultRowHeight="15" x14ac:dyDescent="0.25"/>
  <cols>
    <col min="1" max="1" width="20.140625" customWidth="1"/>
    <col min="2" max="2" width="16" customWidth="1"/>
    <col min="4" max="4" width="16" customWidth="1"/>
    <col min="5" max="5" width="21.42578125" customWidth="1"/>
    <col min="6" max="6" width="13.140625" customWidth="1"/>
    <col min="7" max="7" width="12.85546875" customWidth="1"/>
  </cols>
  <sheetData>
    <row r="1" spans="1:9" ht="30" x14ac:dyDescent="0.25">
      <c r="A1" s="1" t="s">
        <v>0</v>
      </c>
      <c r="B1" s="1" t="s">
        <v>1</v>
      </c>
    </row>
    <row r="2" spans="1:9" x14ac:dyDescent="0.25">
      <c r="A2" s="2" t="s">
        <v>50</v>
      </c>
      <c r="B2" s="3">
        <v>4.34E-11</v>
      </c>
      <c r="D2" s="3"/>
      <c r="E2" s="48" t="s">
        <v>1</v>
      </c>
      <c r="F2" s="48"/>
      <c r="G2" s="48"/>
      <c r="H2" s="48"/>
    </row>
    <row r="3" spans="1:9" ht="30" x14ac:dyDescent="0.25">
      <c r="A3" s="2" t="s">
        <v>51</v>
      </c>
      <c r="B3" s="3">
        <v>3.2300000000000001E-11</v>
      </c>
      <c r="D3" s="1" t="s">
        <v>14</v>
      </c>
      <c r="E3" s="1" t="s">
        <v>0</v>
      </c>
      <c r="F3" s="1" t="s">
        <v>16</v>
      </c>
      <c r="G3" s="1" t="s">
        <v>17</v>
      </c>
      <c r="H3" s="1" t="s">
        <v>18</v>
      </c>
      <c r="I3" s="4" t="s">
        <v>21</v>
      </c>
    </row>
    <row r="4" spans="1:9" x14ac:dyDescent="0.25">
      <c r="A4" s="2" t="s">
        <v>52</v>
      </c>
      <c r="B4" s="3">
        <v>1.1700000000000001E-11</v>
      </c>
      <c r="D4" s="2" t="s">
        <v>15</v>
      </c>
      <c r="E4" s="2" t="s">
        <v>62</v>
      </c>
      <c r="F4" s="2">
        <v>1.39E-11</v>
      </c>
      <c r="G4" s="2">
        <v>3.2300000000000001E-11</v>
      </c>
      <c r="H4" s="2">
        <f>B4</f>
        <v>1.1700000000000001E-11</v>
      </c>
      <c r="I4">
        <f>((G4-F4)/F4)*100</f>
        <v>132.37410071942449</v>
      </c>
    </row>
    <row r="5" spans="1:9" x14ac:dyDescent="0.25">
      <c r="A5" s="2" t="s">
        <v>53</v>
      </c>
      <c r="B5" s="3">
        <v>1.7000000000000001E-10</v>
      </c>
      <c r="D5" s="47" t="s">
        <v>64</v>
      </c>
      <c r="E5" s="47" t="s">
        <v>63</v>
      </c>
      <c r="F5" s="47">
        <v>1.7000000000000001E-10</v>
      </c>
      <c r="G5" s="47">
        <v>1.4000000000000001E-10</v>
      </c>
      <c r="H5" s="23">
        <f>B7</f>
        <v>8.2000000000000001E-11</v>
      </c>
      <c r="I5">
        <f>((F5-G5)/F5)*100</f>
        <v>17.647058823529409</v>
      </c>
    </row>
    <row r="6" spans="1:9" ht="30" x14ac:dyDescent="0.25">
      <c r="A6" s="2" t="s">
        <v>54</v>
      </c>
      <c r="B6" s="3">
        <v>1.4000000000000001E-10</v>
      </c>
      <c r="D6" s="2" t="s">
        <v>65</v>
      </c>
      <c r="E6" s="2" t="s">
        <v>67</v>
      </c>
      <c r="F6" s="2">
        <v>6.2800000000000005E-11</v>
      </c>
      <c r="G6" s="2">
        <v>1.0499999999999999E-11</v>
      </c>
      <c r="H6" s="3">
        <f>B10</f>
        <v>2.9200000000000001E-12</v>
      </c>
      <c r="I6">
        <f>((F6-G6)/F6)*100</f>
        <v>83.280254777070056</v>
      </c>
    </row>
    <row r="7" spans="1:9" ht="30" x14ac:dyDescent="0.25">
      <c r="A7" s="2" t="s">
        <v>55</v>
      </c>
      <c r="B7" s="3">
        <v>8.2000000000000001E-11</v>
      </c>
      <c r="D7" s="2" t="s">
        <v>66</v>
      </c>
      <c r="E7" s="2" t="s">
        <v>68</v>
      </c>
      <c r="F7" s="2">
        <v>1.62E-11</v>
      </c>
      <c r="G7" s="2">
        <v>5.0800000000000002E-11</v>
      </c>
      <c r="H7" s="3">
        <f>B13</f>
        <v>1.27E-11</v>
      </c>
      <c r="I7">
        <f>((G7-F7)/F7)*100</f>
        <v>213.58024691358025</v>
      </c>
    </row>
    <row r="8" spans="1:9" x14ac:dyDescent="0.25">
      <c r="A8" s="2" t="s">
        <v>56</v>
      </c>
      <c r="B8" s="3">
        <v>6.2800000000000005E-11</v>
      </c>
    </row>
    <row r="9" spans="1:9" x14ac:dyDescent="0.25">
      <c r="A9" s="2" t="s">
        <v>57</v>
      </c>
      <c r="B9" s="3">
        <v>1.0499999999999999E-11</v>
      </c>
      <c r="D9" t="s">
        <v>35</v>
      </c>
      <c r="E9" s="16" t="s">
        <v>62</v>
      </c>
      <c r="F9" s="16" t="s">
        <v>63</v>
      </c>
      <c r="G9" s="16" t="s">
        <v>67</v>
      </c>
      <c r="H9" s="16" t="s">
        <v>68</v>
      </c>
    </row>
    <row r="10" spans="1:9" x14ac:dyDescent="0.25">
      <c r="A10" s="2" t="s">
        <v>58</v>
      </c>
      <c r="B10" s="3">
        <v>2.9200000000000001E-12</v>
      </c>
      <c r="D10" s="17" t="s">
        <v>46</v>
      </c>
      <c r="E10" s="22">
        <v>4.34E-11</v>
      </c>
      <c r="F10" s="22">
        <v>1.7000000000000001E-10</v>
      </c>
      <c r="G10" s="22">
        <v>6.2800000000000005E-11</v>
      </c>
      <c r="H10" s="22">
        <v>8.5699999999999999E-11</v>
      </c>
    </row>
    <row r="11" spans="1:9" x14ac:dyDescent="0.25">
      <c r="A11" s="2" t="s">
        <v>59</v>
      </c>
      <c r="B11" s="3">
        <v>8.5699999999999999E-11</v>
      </c>
      <c r="D11" s="17" t="s">
        <v>36</v>
      </c>
      <c r="E11" s="22">
        <v>3.2300000000000001E-11</v>
      </c>
      <c r="F11" s="22">
        <v>1.4000000000000001E-10</v>
      </c>
      <c r="G11" s="22">
        <v>1.0499999999999999E-11</v>
      </c>
      <c r="H11" s="22">
        <v>5.0800000000000002E-11</v>
      </c>
    </row>
    <row r="12" spans="1:9" x14ac:dyDescent="0.25">
      <c r="A12" s="2" t="s">
        <v>60</v>
      </c>
      <c r="B12" s="3">
        <v>5.0800000000000002E-11</v>
      </c>
      <c r="D12" s="17" t="s">
        <v>47</v>
      </c>
      <c r="E12" s="22">
        <v>1.1700000000000001E-11</v>
      </c>
      <c r="F12" s="22">
        <v>8.2000000000000001E-11</v>
      </c>
      <c r="G12" s="22">
        <v>2.9200000000000001E-12</v>
      </c>
      <c r="H12" s="22">
        <v>1.27E-11</v>
      </c>
    </row>
    <row r="13" spans="1:9" x14ac:dyDescent="0.25">
      <c r="A13" s="2" t="s">
        <v>61</v>
      </c>
      <c r="B13" s="3">
        <v>1.27E-11</v>
      </c>
    </row>
  </sheetData>
  <mergeCells count="1">
    <mergeCell ref="E2:H2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zoomScaleNormal="100" workbookViewId="0">
      <selection activeCell="F25" sqref="F25"/>
    </sheetView>
  </sheetViews>
  <sheetFormatPr defaultRowHeight="15" x14ac:dyDescent="0.25"/>
  <cols>
    <col min="5" max="5" width="19.140625" customWidth="1"/>
  </cols>
  <sheetData>
    <row r="1" spans="1:7" x14ac:dyDescent="0.25">
      <c r="A1" t="s">
        <v>35</v>
      </c>
      <c r="B1" s="16" t="s">
        <v>62</v>
      </c>
      <c r="C1" s="16" t="s">
        <v>63</v>
      </c>
      <c r="D1" s="16" t="s">
        <v>67</v>
      </c>
      <c r="E1" s="16" t="s">
        <v>68</v>
      </c>
    </row>
    <row r="2" spans="1:7" x14ac:dyDescent="0.25">
      <c r="A2" s="17" t="s">
        <v>16</v>
      </c>
      <c r="B2" s="18">
        <v>14.17</v>
      </c>
      <c r="C2" s="18">
        <v>12.84</v>
      </c>
      <c r="D2" s="18">
        <v>8.0500000000000007</v>
      </c>
      <c r="E2" s="18">
        <v>7.98</v>
      </c>
    </row>
    <row r="3" spans="1:7" x14ac:dyDescent="0.25">
      <c r="A3" s="17" t="s">
        <v>39</v>
      </c>
      <c r="B3" s="18">
        <v>19.62</v>
      </c>
      <c r="C3" s="18">
        <v>16.989999999999998</v>
      </c>
      <c r="D3" s="18">
        <v>16.670000000000002</v>
      </c>
      <c r="E3" s="18">
        <v>12.36</v>
      </c>
    </row>
    <row r="4" spans="1:7" x14ac:dyDescent="0.25">
      <c r="A4" s="17" t="s">
        <v>18</v>
      </c>
      <c r="B4" s="18">
        <v>20.92</v>
      </c>
      <c r="C4" s="18">
        <v>23.01</v>
      </c>
      <c r="D4" s="18">
        <v>18.48</v>
      </c>
      <c r="E4" s="18">
        <v>17.2</v>
      </c>
    </row>
    <row r="9" spans="1:7" x14ac:dyDescent="0.25">
      <c r="A9" t="s">
        <v>35</v>
      </c>
      <c r="B9" s="16" t="s">
        <v>40</v>
      </c>
      <c r="C9" s="16" t="s">
        <v>41</v>
      </c>
      <c r="D9" s="16" t="s">
        <v>42</v>
      </c>
      <c r="E9" s="16" t="s">
        <v>44</v>
      </c>
      <c r="F9" s="16" t="s">
        <v>43</v>
      </c>
      <c r="G9" s="16" t="s">
        <v>20</v>
      </c>
    </row>
    <row r="10" spans="1:7" x14ac:dyDescent="0.25">
      <c r="A10" s="17" t="s">
        <v>62</v>
      </c>
      <c r="B10" s="18">
        <v>20.92</v>
      </c>
      <c r="C10" s="18"/>
      <c r="D10" s="18"/>
      <c r="E10" s="22">
        <v>1.1700000000000001E-11</v>
      </c>
      <c r="F10" s="18"/>
      <c r="G10" s="18">
        <v>7.98</v>
      </c>
    </row>
    <row r="11" spans="1:7" x14ac:dyDescent="0.25">
      <c r="A11" s="17" t="s">
        <v>63</v>
      </c>
      <c r="B11" s="18">
        <v>23.01</v>
      </c>
      <c r="C11" s="18"/>
      <c r="D11" s="18"/>
      <c r="E11" s="22">
        <v>8.2000000000000001E-11</v>
      </c>
      <c r="F11" s="18"/>
      <c r="G11" s="18">
        <v>12.36</v>
      </c>
    </row>
    <row r="12" spans="1:7" x14ac:dyDescent="0.25">
      <c r="A12" s="17" t="s">
        <v>67</v>
      </c>
      <c r="B12" s="18">
        <v>18.48</v>
      </c>
      <c r="C12" s="18"/>
      <c r="D12" s="18"/>
      <c r="E12" s="22">
        <v>2.9200000000000001E-12</v>
      </c>
      <c r="F12" s="18"/>
      <c r="G12" s="18">
        <v>17.2</v>
      </c>
    </row>
    <row r="13" spans="1:7" x14ac:dyDescent="0.25">
      <c r="A13" s="17" t="s">
        <v>68</v>
      </c>
      <c r="B13" s="18">
        <v>17.2</v>
      </c>
      <c r="C13" s="18"/>
      <c r="D13" s="18"/>
      <c r="E13" s="22">
        <v>1.27E-11</v>
      </c>
      <c r="F13" s="18"/>
      <c r="G13" s="18"/>
    </row>
  </sheetData>
  <phoneticPr fontId="7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topLeftCell="B1" zoomScaleNormal="100" workbookViewId="0">
      <selection activeCell="AA35" sqref="AA35"/>
    </sheetView>
  </sheetViews>
  <sheetFormatPr defaultRowHeight="15" x14ac:dyDescent="0.25"/>
  <cols>
    <col min="2" max="4" width="13.42578125" customWidth="1"/>
    <col min="5" max="5" width="11.85546875" bestFit="1" customWidth="1"/>
  </cols>
  <sheetData>
    <row r="1" spans="1:5" ht="30" x14ac:dyDescent="0.25">
      <c r="A1" s="1" t="s">
        <v>0</v>
      </c>
      <c r="B1" s="1" t="s">
        <v>1</v>
      </c>
      <c r="C1" s="5"/>
      <c r="D1" s="49" t="s">
        <v>22</v>
      </c>
      <c r="E1" s="49"/>
    </row>
    <row r="2" spans="1:5" x14ac:dyDescent="0.25">
      <c r="A2" s="2" t="s">
        <v>2</v>
      </c>
      <c r="B2" s="3">
        <v>4.34E-11</v>
      </c>
      <c r="D2" t="s">
        <v>62</v>
      </c>
      <c r="E2" s="20">
        <f>AVERAGE(B2,B3)</f>
        <v>3.7850000000000004E-11</v>
      </c>
    </row>
    <row r="3" spans="1:5" x14ac:dyDescent="0.25">
      <c r="A3" s="2" t="s">
        <v>3</v>
      </c>
      <c r="B3" s="3">
        <v>3.2300000000000001E-11</v>
      </c>
    </row>
    <row r="4" spans="1:5" x14ac:dyDescent="0.25">
      <c r="A4" s="2" t="s">
        <v>4</v>
      </c>
      <c r="B4" s="3">
        <v>1.1700000000000001E-11</v>
      </c>
    </row>
    <row r="5" spans="1:5" x14ac:dyDescent="0.25">
      <c r="A5" s="2" t="s">
        <v>5</v>
      </c>
      <c r="B5" s="3">
        <v>1.7000000000000001E-10</v>
      </c>
      <c r="D5" t="s">
        <v>63</v>
      </c>
      <c r="E5" s="20">
        <f>AVERAGE(B5,B6)</f>
        <v>1.5500000000000001E-10</v>
      </c>
    </row>
    <row r="6" spans="1:5" x14ac:dyDescent="0.25">
      <c r="A6" s="2" t="s">
        <v>6</v>
      </c>
      <c r="B6" s="3">
        <v>1.4000000000000001E-10</v>
      </c>
    </row>
    <row r="7" spans="1:5" x14ac:dyDescent="0.25">
      <c r="A7" s="2" t="s">
        <v>7</v>
      </c>
      <c r="B7" s="3">
        <v>8.2000000000000001E-11</v>
      </c>
    </row>
    <row r="8" spans="1:5" x14ac:dyDescent="0.25">
      <c r="A8" s="2" t="s">
        <v>8</v>
      </c>
      <c r="B8" s="3">
        <v>6.2800000000000005E-11</v>
      </c>
      <c r="D8" t="s">
        <v>67</v>
      </c>
      <c r="E8" s="20">
        <f>AVERAGE(B8,B9)</f>
        <v>3.6650000000000004E-11</v>
      </c>
    </row>
    <row r="9" spans="1:5" x14ac:dyDescent="0.25">
      <c r="A9" s="2" t="s">
        <v>9</v>
      </c>
      <c r="B9" s="3">
        <v>1.0499999999999999E-11</v>
      </c>
    </row>
    <row r="10" spans="1:5" x14ac:dyDescent="0.25">
      <c r="A10" s="2" t="s">
        <v>10</v>
      </c>
      <c r="B10" s="3">
        <v>2.9200000000000001E-12</v>
      </c>
    </row>
    <row r="11" spans="1:5" x14ac:dyDescent="0.25">
      <c r="A11" s="2" t="s">
        <v>11</v>
      </c>
      <c r="B11" s="3">
        <v>8.5699999999999999E-11</v>
      </c>
      <c r="D11" t="s">
        <v>68</v>
      </c>
      <c r="E11" s="20">
        <f>AVERAGE(B11,B12)</f>
        <v>6.8249999999999997E-11</v>
      </c>
    </row>
    <row r="12" spans="1:5" x14ac:dyDescent="0.25">
      <c r="A12" s="2" t="s">
        <v>12</v>
      </c>
      <c r="B12" s="3">
        <v>5.0800000000000002E-11</v>
      </c>
    </row>
    <row r="13" spans="1:5" x14ac:dyDescent="0.25">
      <c r="A13" s="2" t="s">
        <v>13</v>
      </c>
      <c r="B13" s="3">
        <v>1.27E-11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topLeftCell="A27" workbookViewId="0">
      <selection activeCell="P12" sqref="P12"/>
    </sheetView>
  </sheetViews>
  <sheetFormatPr defaultRowHeight="15" x14ac:dyDescent="0.25"/>
  <cols>
    <col min="2" max="2" width="14.42578125" customWidth="1"/>
  </cols>
  <sheetData>
    <row r="1" spans="1:2" ht="30" x14ac:dyDescent="0.25">
      <c r="A1" s="1" t="s">
        <v>0</v>
      </c>
      <c r="B1" s="1" t="s">
        <v>1</v>
      </c>
    </row>
    <row r="2" spans="1:2" x14ac:dyDescent="0.25">
      <c r="A2" s="2" t="s">
        <v>50</v>
      </c>
      <c r="B2" s="3">
        <v>4.34E-11</v>
      </c>
    </row>
    <row r="3" spans="1:2" x14ac:dyDescent="0.25">
      <c r="A3" s="2" t="s">
        <v>51</v>
      </c>
      <c r="B3" s="3">
        <v>3.2300000000000001E-11</v>
      </c>
    </row>
    <row r="4" spans="1:2" x14ac:dyDescent="0.25">
      <c r="A4" s="2" t="s">
        <v>52</v>
      </c>
      <c r="B4" s="3">
        <v>0</v>
      </c>
    </row>
    <row r="5" spans="1:2" x14ac:dyDescent="0.25">
      <c r="A5" s="2" t="s">
        <v>53</v>
      </c>
      <c r="B5" s="3">
        <v>1.7000000000000001E-10</v>
      </c>
    </row>
    <row r="6" spans="1:2" x14ac:dyDescent="0.25">
      <c r="A6" s="2" t="s">
        <v>54</v>
      </c>
      <c r="B6" s="3">
        <v>1.4000000000000001E-10</v>
      </c>
    </row>
    <row r="7" spans="1:2" x14ac:dyDescent="0.25">
      <c r="A7" s="2" t="s">
        <v>55</v>
      </c>
      <c r="B7" s="3">
        <v>0</v>
      </c>
    </row>
    <row r="8" spans="1:2" x14ac:dyDescent="0.25">
      <c r="A8" s="2" t="s">
        <v>56</v>
      </c>
      <c r="B8" s="3">
        <v>6.2800000000000005E-11</v>
      </c>
    </row>
    <row r="9" spans="1:2" x14ac:dyDescent="0.25">
      <c r="A9" s="2" t="s">
        <v>57</v>
      </c>
      <c r="B9" s="3">
        <v>1.0499999999999999E-11</v>
      </c>
    </row>
    <row r="10" spans="1:2" x14ac:dyDescent="0.25">
      <c r="A10" s="2" t="s">
        <v>58</v>
      </c>
      <c r="B10" s="3">
        <v>0</v>
      </c>
    </row>
    <row r="11" spans="1:2" x14ac:dyDescent="0.25">
      <c r="A11" s="2" t="s">
        <v>59</v>
      </c>
      <c r="B11" s="3">
        <v>8.5699999999999999E-11</v>
      </c>
    </row>
    <row r="12" spans="1:2" x14ac:dyDescent="0.25">
      <c r="A12" s="2" t="s">
        <v>60</v>
      </c>
      <c r="B12" s="3">
        <v>5.0800000000000002E-11</v>
      </c>
    </row>
    <row r="13" spans="1:2" x14ac:dyDescent="0.25">
      <c r="A13" s="2" t="s">
        <v>61</v>
      </c>
      <c r="B13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4"/>
  <sheetViews>
    <sheetView workbookViewId="0">
      <selection activeCell="AC37" sqref="AC37"/>
    </sheetView>
  </sheetViews>
  <sheetFormatPr defaultRowHeight="15" x14ac:dyDescent="0.25"/>
  <cols>
    <col min="1" max="1" width="12.140625" customWidth="1"/>
    <col min="2" max="2" width="18" customWidth="1"/>
  </cols>
  <sheetData>
    <row r="2" spans="1:2" ht="30" x14ac:dyDescent="0.25">
      <c r="A2" s="1" t="s">
        <v>0</v>
      </c>
      <c r="B2" s="1" t="s">
        <v>1</v>
      </c>
    </row>
    <row r="3" spans="1:2" x14ac:dyDescent="0.25">
      <c r="A3" s="2" t="s">
        <v>46</v>
      </c>
      <c r="B3" s="3">
        <v>4.34E-11</v>
      </c>
    </row>
    <row r="4" spans="1:2" x14ac:dyDescent="0.25">
      <c r="A4" s="2" t="s">
        <v>62</v>
      </c>
      <c r="B4" s="3">
        <v>3.2300000000000001E-11</v>
      </c>
    </row>
    <row r="5" spans="1:2" x14ac:dyDescent="0.25">
      <c r="A5" s="2" t="s">
        <v>49</v>
      </c>
      <c r="B5" s="23">
        <v>1.1700000000000001E-11</v>
      </c>
    </row>
    <row r="6" spans="1:2" x14ac:dyDescent="0.25">
      <c r="A6" s="2" t="s">
        <v>46</v>
      </c>
      <c r="B6" s="3">
        <v>1.7000000000000001E-10</v>
      </c>
    </row>
    <row r="7" spans="1:2" x14ac:dyDescent="0.25">
      <c r="A7" s="2" t="s">
        <v>63</v>
      </c>
      <c r="B7" s="3">
        <v>1.4000000000000001E-10</v>
      </c>
    </row>
    <row r="8" spans="1:2" x14ac:dyDescent="0.25">
      <c r="A8" s="2" t="s">
        <v>47</v>
      </c>
      <c r="B8" s="23">
        <v>8.2000000000000001E-11</v>
      </c>
    </row>
    <row r="9" spans="1:2" x14ac:dyDescent="0.25">
      <c r="A9" s="2" t="s">
        <v>46</v>
      </c>
      <c r="B9" s="3">
        <v>6.2800000000000005E-11</v>
      </c>
    </row>
    <row r="10" spans="1:2" x14ac:dyDescent="0.25">
      <c r="A10" s="2" t="s">
        <v>67</v>
      </c>
      <c r="B10" s="3">
        <v>1.0499999999999999E-11</v>
      </c>
    </row>
    <row r="11" spans="1:2" x14ac:dyDescent="0.25">
      <c r="A11" s="2" t="s">
        <v>47</v>
      </c>
      <c r="B11" s="23">
        <v>2.9200000000000001E-12</v>
      </c>
    </row>
    <row r="12" spans="1:2" x14ac:dyDescent="0.25">
      <c r="A12" s="2" t="s">
        <v>46</v>
      </c>
      <c r="B12" s="3">
        <v>8.5699999999999999E-11</v>
      </c>
    </row>
    <row r="13" spans="1:2" x14ac:dyDescent="0.25">
      <c r="A13" s="2" t="s">
        <v>68</v>
      </c>
      <c r="B13" s="3">
        <v>5.0800000000000002E-11</v>
      </c>
    </row>
    <row r="14" spans="1:2" x14ac:dyDescent="0.25">
      <c r="A14" s="2" t="s">
        <v>47</v>
      </c>
      <c r="B14" s="23">
        <v>1.27E-11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zoomScale="80" zoomScaleNormal="80" workbookViewId="0">
      <selection activeCell="P63" sqref="P63"/>
    </sheetView>
  </sheetViews>
  <sheetFormatPr defaultRowHeight="15" x14ac:dyDescent="0.25"/>
  <cols>
    <col min="1" max="1" width="14.42578125" customWidth="1"/>
    <col min="2" max="2" width="20.140625" customWidth="1"/>
    <col min="5" max="5" width="10.42578125" customWidth="1"/>
  </cols>
  <sheetData>
    <row r="1" spans="1:9" x14ac:dyDescent="0.25">
      <c r="A1" s="1" t="s">
        <v>72</v>
      </c>
      <c r="B1" s="1" t="s">
        <v>45</v>
      </c>
    </row>
    <row r="2" spans="1:9" x14ac:dyDescent="0.25">
      <c r="A2" s="2" t="s">
        <v>69</v>
      </c>
      <c r="B2" s="3">
        <v>14.17</v>
      </c>
      <c r="E2" s="7"/>
      <c r="F2" s="8"/>
      <c r="G2" s="8"/>
      <c r="H2" s="8"/>
      <c r="I2" s="9"/>
    </row>
    <row r="3" spans="1:9" x14ac:dyDescent="0.25">
      <c r="A3" s="2" t="s">
        <v>70</v>
      </c>
      <c r="B3" s="3">
        <v>19.62</v>
      </c>
      <c r="E3" s="10"/>
      <c r="F3" s="11"/>
      <c r="G3" s="11"/>
      <c r="H3" s="11"/>
      <c r="I3" s="12"/>
    </row>
    <row r="4" spans="1:9" x14ac:dyDescent="0.25">
      <c r="A4" s="2" t="s">
        <v>71</v>
      </c>
      <c r="B4" s="3">
        <v>20.92</v>
      </c>
      <c r="E4" s="10"/>
      <c r="F4" s="11"/>
      <c r="G4" s="11"/>
      <c r="H4" s="11"/>
      <c r="I4" s="12"/>
    </row>
    <row r="5" spans="1:9" x14ac:dyDescent="0.25">
      <c r="A5" s="2" t="s">
        <v>73</v>
      </c>
      <c r="B5" s="3">
        <v>12.84</v>
      </c>
      <c r="E5" s="10"/>
      <c r="F5" s="11"/>
      <c r="G5" s="11"/>
      <c r="H5" s="11"/>
      <c r="I5" s="12"/>
    </row>
    <row r="6" spans="1:9" ht="15.75" thickBot="1" x14ac:dyDescent="0.3">
      <c r="A6" s="2" t="s">
        <v>74</v>
      </c>
      <c r="B6" s="3">
        <v>16.989999999999998</v>
      </c>
      <c r="E6" s="13"/>
      <c r="F6" s="14"/>
      <c r="G6" s="14"/>
      <c r="H6" s="14"/>
      <c r="I6" s="15"/>
    </row>
    <row r="7" spans="1:9" x14ac:dyDescent="0.25">
      <c r="A7" s="2" t="s">
        <v>75</v>
      </c>
      <c r="B7" s="3">
        <v>23.01</v>
      </c>
    </row>
    <row r="8" spans="1:9" x14ac:dyDescent="0.25">
      <c r="A8" s="2" t="s">
        <v>76</v>
      </c>
      <c r="B8" s="3">
        <v>8.0500000000000007</v>
      </c>
    </row>
    <row r="9" spans="1:9" x14ac:dyDescent="0.25">
      <c r="A9" s="2" t="s">
        <v>77</v>
      </c>
      <c r="B9" s="3">
        <v>16.670000000000002</v>
      </c>
    </row>
    <row r="10" spans="1:9" x14ac:dyDescent="0.25">
      <c r="A10" s="2" t="s">
        <v>78</v>
      </c>
      <c r="B10" s="3">
        <v>18.48</v>
      </c>
    </row>
    <row r="11" spans="1:9" x14ac:dyDescent="0.25">
      <c r="A11" s="2" t="s">
        <v>79</v>
      </c>
      <c r="B11" s="3">
        <v>7.98</v>
      </c>
    </row>
    <row r="12" spans="1:9" x14ac:dyDescent="0.25">
      <c r="A12" s="2" t="s">
        <v>80</v>
      </c>
      <c r="B12" s="3">
        <v>12.36</v>
      </c>
    </row>
    <row r="13" spans="1:9" x14ac:dyDescent="0.25">
      <c r="A13" s="2" t="s">
        <v>81</v>
      </c>
      <c r="B13" s="25">
        <v>17.2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"/>
  <sheetViews>
    <sheetView topLeftCell="A4" workbookViewId="0">
      <selection activeCell="I19" sqref="I19"/>
    </sheetView>
  </sheetViews>
  <sheetFormatPr defaultRowHeight="15" x14ac:dyDescent="0.25"/>
  <cols>
    <col min="1" max="1" width="18" bestFit="1" customWidth="1"/>
    <col min="2" max="2" width="12.140625" bestFit="1" customWidth="1"/>
    <col min="3" max="4" width="11.140625" customWidth="1"/>
    <col min="5" max="5" width="13.42578125" customWidth="1"/>
  </cols>
  <sheetData>
    <row r="1" spans="1:6" x14ac:dyDescent="0.25">
      <c r="A1" s="6" t="s">
        <v>23</v>
      </c>
      <c r="B1" s="50" t="s">
        <v>89</v>
      </c>
      <c r="C1" s="50"/>
      <c r="D1" s="50"/>
      <c r="E1" s="51"/>
    </row>
    <row r="2" spans="1:6" x14ac:dyDescent="0.25">
      <c r="A2" s="7" t="s">
        <v>14</v>
      </c>
      <c r="B2" s="8" t="s">
        <v>0</v>
      </c>
      <c r="C2" s="8" t="s">
        <v>16</v>
      </c>
      <c r="D2" s="8" t="s">
        <v>24</v>
      </c>
      <c r="E2" s="9" t="s">
        <v>18</v>
      </c>
    </row>
    <row r="3" spans="1:6" x14ac:dyDescent="0.25">
      <c r="A3" s="10" t="s">
        <v>15</v>
      </c>
      <c r="B3" s="11" t="s">
        <v>62</v>
      </c>
      <c r="C3" s="11" t="s">
        <v>25</v>
      </c>
      <c r="D3" s="11" t="s">
        <v>26</v>
      </c>
      <c r="E3" s="12">
        <v>20.92</v>
      </c>
    </row>
    <row r="4" spans="1:6" x14ac:dyDescent="0.25">
      <c r="A4" s="10" t="s">
        <v>19</v>
      </c>
      <c r="B4" s="11" t="s">
        <v>63</v>
      </c>
      <c r="C4" s="11" t="s">
        <v>27</v>
      </c>
      <c r="D4" s="11" t="s">
        <v>28</v>
      </c>
      <c r="E4" s="12">
        <v>23.01</v>
      </c>
    </row>
    <row r="5" spans="1:6" x14ac:dyDescent="0.25">
      <c r="A5" s="10" t="s">
        <v>29</v>
      </c>
      <c r="B5" s="11" t="s">
        <v>67</v>
      </c>
      <c r="C5" s="11" t="s">
        <v>30</v>
      </c>
      <c r="D5" s="11" t="s">
        <v>31</v>
      </c>
      <c r="E5" s="12">
        <v>18.48</v>
      </c>
    </row>
    <row r="6" spans="1:6" x14ac:dyDescent="0.25">
      <c r="A6" s="13" t="s">
        <v>32</v>
      </c>
      <c r="B6" s="14" t="s">
        <v>68</v>
      </c>
      <c r="C6" s="14" t="s">
        <v>33</v>
      </c>
      <c r="D6" s="14" t="s">
        <v>34</v>
      </c>
      <c r="E6" s="15">
        <v>17.2</v>
      </c>
    </row>
    <row r="7" spans="1:6" x14ac:dyDescent="0.25">
      <c r="A7" s="16"/>
      <c r="B7" s="16"/>
      <c r="C7" s="16"/>
      <c r="D7" s="16"/>
      <c r="E7" s="16"/>
    </row>
    <row r="8" spans="1:6" x14ac:dyDescent="0.25">
      <c r="A8" s="16"/>
      <c r="B8" s="16"/>
      <c r="C8" s="16"/>
      <c r="D8" s="16"/>
      <c r="E8" s="16"/>
    </row>
    <row r="9" spans="1:6" x14ac:dyDescent="0.25">
      <c r="B9" t="s">
        <v>35</v>
      </c>
      <c r="C9" s="16" t="s">
        <v>62</v>
      </c>
      <c r="D9" s="16" t="s">
        <v>63</v>
      </c>
      <c r="E9" s="16" t="s">
        <v>67</v>
      </c>
      <c r="F9" s="16" t="s">
        <v>68</v>
      </c>
    </row>
    <row r="10" spans="1:6" x14ac:dyDescent="0.25">
      <c r="B10" s="17" t="s">
        <v>46</v>
      </c>
      <c r="C10" s="18">
        <v>14.17</v>
      </c>
      <c r="D10" s="18">
        <v>12.84</v>
      </c>
      <c r="E10" s="18">
        <v>8.0500000000000007</v>
      </c>
      <c r="F10" s="18">
        <v>7.98</v>
      </c>
    </row>
    <row r="11" spans="1:6" x14ac:dyDescent="0.25">
      <c r="B11" s="17" t="s">
        <v>36</v>
      </c>
      <c r="C11" s="18">
        <v>19.62</v>
      </c>
      <c r="D11" s="18">
        <v>16.989999999999998</v>
      </c>
      <c r="E11" s="18">
        <v>16.670000000000002</v>
      </c>
      <c r="F11" s="18">
        <v>12.36</v>
      </c>
    </row>
    <row r="12" spans="1:6" x14ac:dyDescent="0.25">
      <c r="B12" s="17" t="s">
        <v>47</v>
      </c>
      <c r="C12" s="18">
        <v>20.92</v>
      </c>
      <c r="D12" s="18">
        <v>23.01</v>
      </c>
      <c r="E12" s="18">
        <v>18.48</v>
      </c>
      <c r="F12" s="18">
        <v>17.2</v>
      </c>
    </row>
    <row r="15" spans="1:6" x14ac:dyDescent="0.25">
      <c r="B15" t="s">
        <v>35</v>
      </c>
      <c r="C15" s="16" t="s">
        <v>62</v>
      </c>
      <c r="D15" s="16" t="s">
        <v>63</v>
      </c>
      <c r="E15" s="16" t="s">
        <v>67</v>
      </c>
      <c r="F15" s="16" t="s">
        <v>68</v>
      </c>
    </row>
    <row r="16" spans="1:6" x14ac:dyDescent="0.25">
      <c r="B16" s="17" t="s">
        <v>16</v>
      </c>
      <c r="C16" s="18">
        <v>14.17</v>
      </c>
      <c r="D16" s="18">
        <v>12.84</v>
      </c>
      <c r="E16" s="18">
        <v>8.0500000000000007</v>
      </c>
      <c r="F16" s="18">
        <v>7.98</v>
      </c>
    </row>
    <row r="17" spans="2:6" x14ac:dyDescent="0.25">
      <c r="B17" s="17" t="s">
        <v>24</v>
      </c>
      <c r="C17" s="18">
        <v>19.62</v>
      </c>
      <c r="D17" s="18">
        <v>16.989999999999998</v>
      </c>
      <c r="E17" s="18">
        <v>16.670000000000002</v>
      </c>
      <c r="F17" s="18">
        <v>12.36</v>
      </c>
    </row>
    <row r="18" spans="2:6" x14ac:dyDescent="0.25">
      <c r="B18" s="17" t="s">
        <v>18</v>
      </c>
      <c r="C18" s="18">
        <v>20.92</v>
      </c>
      <c r="D18" s="18">
        <v>23.01</v>
      </c>
      <c r="E18" s="18">
        <v>18.48</v>
      </c>
      <c r="F18" s="18">
        <v>17.2</v>
      </c>
    </row>
    <row r="24" spans="2:6" x14ac:dyDescent="0.25">
      <c r="B24" t="s">
        <v>37</v>
      </c>
      <c r="F24" s="21"/>
    </row>
    <row r="25" spans="2:6" x14ac:dyDescent="0.25">
      <c r="B25" s="19"/>
      <c r="C25" s="19"/>
      <c r="D25" s="19"/>
      <c r="E25" s="19"/>
    </row>
    <row r="26" spans="2:6" x14ac:dyDescent="0.25">
      <c r="B26" s="19"/>
      <c r="C26" s="19"/>
      <c r="D26" s="19"/>
      <c r="E26" s="19"/>
    </row>
  </sheetData>
  <mergeCells count="1">
    <mergeCell ref="B1:E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E24" sqref="E24"/>
    </sheetView>
  </sheetViews>
  <sheetFormatPr defaultRowHeight="15" x14ac:dyDescent="0.25"/>
  <cols>
    <col min="1" max="1" width="16.42578125" bestFit="1" customWidth="1"/>
    <col min="2" max="2" width="12.42578125" bestFit="1" customWidth="1"/>
    <col min="3" max="3" width="10.85546875" bestFit="1" customWidth="1"/>
    <col min="4" max="4" width="12.42578125" bestFit="1" customWidth="1"/>
    <col min="5" max="5" width="11.85546875" bestFit="1" customWidth="1"/>
  </cols>
  <sheetData>
    <row r="1" spans="1:6" x14ac:dyDescent="0.25">
      <c r="A1" s="6" t="s">
        <v>23</v>
      </c>
      <c r="B1" s="50" t="s">
        <v>89</v>
      </c>
      <c r="C1" s="50"/>
      <c r="D1" s="50"/>
      <c r="E1" s="51"/>
    </row>
    <row r="2" spans="1:6" x14ac:dyDescent="0.25">
      <c r="A2" s="7" t="s">
        <v>14</v>
      </c>
      <c r="B2" s="8" t="s">
        <v>0</v>
      </c>
      <c r="C2" s="8" t="s">
        <v>16</v>
      </c>
      <c r="D2" s="8" t="s">
        <v>24</v>
      </c>
      <c r="E2" s="9" t="s">
        <v>18</v>
      </c>
    </row>
    <row r="3" spans="1:6" x14ac:dyDescent="0.25">
      <c r="A3" s="10" t="s">
        <v>15</v>
      </c>
      <c r="B3" s="11" t="s">
        <v>62</v>
      </c>
      <c r="C3" s="11" t="s">
        <v>25</v>
      </c>
      <c r="D3" s="11" t="s">
        <v>26</v>
      </c>
      <c r="E3" s="12">
        <v>20.92</v>
      </c>
    </row>
    <row r="4" spans="1:6" x14ac:dyDescent="0.25">
      <c r="A4" s="10" t="s">
        <v>19</v>
      </c>
      <c r="B4" s="11" t="s">
        <v>63</v>
      </c>
      <c r="C4" s="11" t="s">
        <v>27</v>
      </c>
      <c r="D4" s="11" t="s">
        <v>28</v>
      </c>
      <c r="E4" s="12">
        <v>23.01</v>
      </c>
    </row>
    <row r="5" spans="1:6" x14ac:dyDescent="0.25">
      <c r="A5" s="10" t="s">
        <v>29</v>
      </c>
      <c r="B5" s="11" t="s">
        <v>67</v>
      </c>
      <c r="C5" s="11" t="s">
        <v>30</v>
      </c>
      <c r="D5" s="11" t="s">
        <v>31</v>
      </c>
      <c r="E5" s="12">
        <v>18.48</v>
      </c>
    </row>
    <row r="6" spans="1:6" ht="15.75" thickBot="1" x14ac:dyDescent="0.3">
      <c r="A6" s="13" t="s">
        <v>32</v>
      </c>
      <c r="B6" s="14" t="s">
        <v>68</v>
      </c>
      <c r="C6" s="14" t="s">
        <v>33</v>
      </c>
      <c r="D6" s="14" t="s">
        <v>34</v>
      </c>
      <c r="E6" s="15">
        <v>17.2</v>
      </c>
    </row>
    <row r="7" spans="1:6" x14ac:dyDescent="0.25">
      <c r="A7" s="16"/>
      <c r="B7" s="16"/>
      <c r="C7" s="16"/>
      <c r="D7" s="16"/>
      <c r="E7" s="16"/>
    </row>
    <row r="8" spans="1:6" x14ac:dyDescent="0.25">
      <c r="A8" s="16"/>
      <c r="B8" s="16"/>
      <c r="C8" s="16"/>
      <c r="D8" s="16"/>
      <c r="E8" s="16"/>
    </row>
    <row r="9" spans="1:6" x14ac:dyDescent="0.25">
      <c r="B9" t="s">
        <v>35</v>
      </c>
      <c r="C9" s="16" t="s">
        <v>82</v>
      </c>
      <c r="D9" s="16" t="s">
        <v>83</v>
      </c>
      <c r="E9" s="16" t="s">
        <v>84</v>
      </c>
      <c r="F9" s="16" t="s">
        <v>85</v>
      </c>
    </row>
    <row r="10" spans="1:6" x14ac:dyDescent="0.25">
      <c r="B10" s="17" t="s">
        <v>16</v>
      </c>
      <c r="C10" s="18">
        <v>14.17</v>
      </c>
      <c r="D10" s="18">
        <v>12.84</v>
      </c>
      <c r="E10" s="18">
        <v>8.0500000000000007</v>
      </c>
      <c r="F10" s="18">
        <v>7.98</v>
      </c>
    </row>
    <row r="11" spans="1:6" x14ac:dyDescent="0.25">
      <c r="B11" s="17" t="s">
        <v>24</v>
      </c>
      <c r="C11" s="18">
        <v>19.62</v>
      </c>
      <c r="D11" s="18">
        <v>16.989999999999998</v>
      </c>
      <c r="E11" s="18">
        <v>16.670000000000002</v>
      </c>
      <c r="F11" s="18">
        <v>12.36</v>
      </c>
    </row>
    <row r="12" spans="1:6" x14ac:dyDescent="0.25">
      <c r="B12" s="17" t="s">
        <v>18</v>
      </c>
      <c r="C12" s="18">
        <v>20.92</v>
      </c>
      <c r="D12" s="18">
        <v>23.01</v>
      </c>
      <c r="E12" s="18">
        <v>18.48</v>
      </c>
      <c r="F12" s="18">
        <v>17.2</v>
      </c>
    </row>
    <row r="13" spans="1:6" x14ac:dyDescent="0.25">
      <c r="B13" s="17" t="s">
        <v>22</v>
      </c>
      <c r="C13" s="18">
        <f>AVERAGE(C10:C11)</f>
        <v>16.895</v>
      </c>
      <c r="D13" s="18">
        <f>AVERAGE(D10:D11)</f>
        <v>14.914999999999999</v>
      </c>
      <c r="E13" s="18">
        <f>AVERAGE(E10:E11)</f>
        <v>12.360000000000001</v>
      </c>
      <c r="F13" s="18">
        <f>AVERAGE(F10:F11)</f>
        <v>10.17</v>
      </c>
    </row>
  </sheetData>
  <mergeCells count="1">
    <mergeCell ref="B1:E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9"/>
  <sheetViews>
    <sheetView topLeftCell="I1" zoomScaleNormal="100" workbookViewId="0">
      <selection activeCell="AK34" sqref="AK34"/>
    </sheetView>
  </sheetViews>
  <sheetFormatPr defaultRowHeight="15" x14ac:dyDescent="0.25"/>
  <cols>
    <col min="1" max="1" width="16.42578125" bestFit="1" customWidth="1"/>
    <col min="2" max="2" width="12.42578125" bestFit="1" customWidth="1"/>
    <col min="3" max="3" width="10.85546875" bestFit="1" customWidth="1"/>
    <col min="4" max="4" width="12.42578125" bestFit="1" customWidth="1"/>
    <col min="5" max="5" width="11.85546875" bestFit="1" customWidth="1"/>
  </cols>
  <sheetData>
    <row r="1" spans="1:6" x14ac:dyDescent="0.25">
      <c r="A1" s="26" t="s">
        <v>23</v>
      </c>
      <c r="B1" s="52" t="s">
        <v>90</v>
      </c>
      <c r="C1" s="52"/>
      <c r="D1" s="52"/>
      <c r="E1" s="53"/>
    </row>
    <row r="2" spans="1:6" x14ac:dyDescent="0.25">
      <c r="A2" s="27" t="s">
        <v>14</v>
      </c>
      <c r="B2" s="28" t="s">
        <v>0</v>
      </c>
      <c r="C2" s="28" t="s">
        <v>16</v>
      </c>
      <c r="D2" s="28" t="s">
        <v>24</v>
      </c>
      <c r="E2" s="29" t="s">
        <v>18</v>
      </c>
    </row>
    <row r="3" spans="1:6" x14ac:dyDescent="0.25">
      <c r="A3" s="30" t="s">
        <v>15</v>
      </c>
      <c r="B3" s="31" t="s">
        <v>62</v>
      </c>
      <c r="C3" s="31">
        <v>14.17</v>
      </c>
      <c r="D3" s="31" t="s">
        <v>26</v>
      </c>
      <c r="E3" s="32">
        <v>20.92</v>
      </c>
    </row>
    <row r="4" spans="1:6" x14ac:dyDescent="0.25">
      <c r="A4" s="30" t="s">
        <v>19</v>
      </c>
      <c r="B4" s="31" t="s">
        <v>63</v>
      </c>
      <c r="C4" s="31">
        <v>12.84</v>
      </c>
      <c r="D4" s="31" t="s">
        <v>28</v>
      </c>
      <c r="E4" s="32">
        <v>23.01</v>
      </c>
    </row>
    <row r="5" spans="1:6" x14ac:dyDescent="0.25">
      <c r="A5" s="30" t="s">
        <v>29</v>
      </c>
      <c r="B5" s="31" t="s">
        <v>67</v>
      </c>
      <c r="C5" s="31">
        <v>8.0500000000000007</v>
      </c>
      <c r="D5" s="31" t="s">
        <v>31</v>
      </c>
      <c r="E5" s="32">
        <v>18.48</v>
      </c>
    </row>
    <row r="6" spans="1:6" ht="15.75" thickBot="1" x14ac:dyDescent="0.3">
      <c r="A6" s="33" t="s">
        <v>32</v>
      </c>
      <c r="B6" s="34" t="s">
        <v>68</v>
      </c>
      <c r="C6" s="34">
        <v>7.98</v>
      </c>
      <c r="D6" s="34" t="s">
        <v>34</v>
      </c>
      <c r="E6" s="35">
        <v>17.2</v>
      </c>
    </row>
    <row r="7" spans="1:6" x14ac:dyDescent="0.25">
      <c r="A7" s="36"/>
      <c r="B7" s="36"/>
      <c r="C7" s="36"/>
      <c r="D7" s="36"/>
      <c r="E7" s="36"/>
    </row>
    <row r="8" spans="1:6" x14ac:dyDescent="0.25">
      <c r="A8" s="36"/>
      <c r="B8" s="36"/>
      <c r="C8" s="36"/>
      <c r="D8" s="36"/>
      <c r="E8" s="36"/>
    </row>
    <row r="9" spans="1:6" x14ac:dyDescent="0.25">
      <c r="B9" t="s">
        <v>35</v>
      </c>
      <c r="C9" s="36" t="s">
        <v>62</v>
      </c>
      <c r="D9" s="36" t="s">
        <v>63</v>
      </c>
      <c r="E9" s="36" t="s">
        <v>67</v>
      </c>
      <c r="F9" s="36" t="s">
        <v>68</v>
      </c>
    </row>
    <row r="10" spans="1:6" x14ac:dyDescent="0.25">
      <c r="B10" s="37" t="s">
        <v>69</v>
      </c>
      <c r="C10" s="38">
        <v>14.17</v>
      </c>
      <c r="D10" s="38">
        <v>12.84</v>
      </c>
      <c r="E10" s="38">
        <v>8.0500000000000007</v>
      </c>
      <c r="F10" s="38">
        <v>7.98</v>
      </c>
    </row>
    <row r="11" spans="1:6" x14ac:dyDescent="0.25">
      <c r="B11" s="37" t="s">
        <v>86</v>
      </c>
      <c r="C11" s="38">
        <v>19.62</v>
      </c>
      <c r="D11" s="38">
        <v>16.989999999999998</v>
      </c>
      <c r="E11" s="38">
        <v>16.670000000000002</v>
      </c>
      <c r="F11" s="38">
        <v>12.36</v>
      </c>
    </row>
    <row r="12" spans="1:6" x14ac:dyDescent="0.25">
      <c r="B12" s="37" t="s">
        <v>18</v>
      </c>
      <c r="C12" s="38">
        <v>20.92</v>
      </c>
      <c r="D12" s="38">
        <v>23.01</v>
      </c>
      <c r="E12" s="38">
        <v>18.48</v>
      </c>
      <c r="F12" s="38">
        <v>17.2</v>
      </c>
    </row>
    <row r="13" spans="1:6" x14ac:dyDescent="0.25">
      <c r="B13" s="37" t="s">
        <v>38</v>
      </c>
      <c r="C13" s="38"/>
      <c r="D13" s="38"/>
      <c r="E13" s="38"/>
      <c r="F13" s="38"/>
    </row>
    <row r="15" spans="1:6" x14ac:dyDescent="0.25">
      <c r="B15" s="24" t="s">
        <v>35</v>
      </c>
      <c r="C15" s="39" t="s">
        <v>62</v>
      </c>
    </row>
    <row r="16" spans="1:6" x14ac:dyDescent="0.25">
      <c r="B16" s="40" t="s">
        <v>69</v>
      </c>
      <c r="C16" s="41">
        <v>14.17</v>
      </c>
    </row>
    <row r="17" spans="2:6" x14ac:dyDescent="0.25">
      <c r="B17" s="42" t="s">
        <v>86</v>
      </c>
      <c r="C17" s="43">
        <v>19.62</v>
      </c>
    </row>
    <row r="19" spans="2:6" x14ac:dyDescent="0.25">
      <c r="B19" s="24" t="s">
        <v>35</v>
      </c>
      <c r="C19" s="39" t="s">
        <v>63</v>
      </c>
      <c r="D19" s="39"/>
    </row>
    <row r="20" spans="2:6" x14ac:dyDescent="0.25">
      <c r="B20" s="40" t="s">
        <v>73</v>
      </c>
      <c r="C20" s="41">
        <v>12.84</v>
      </c>
    </row>
    <row r="21" spans="2:6" x14ac:dyDescent="0.25">
      <c r="B21" s="42" t="s">
        <v>74</v>
      </c>
      <c r="C21" s="43">
        <v>16.989999999999998</v>
      </c>
    </row>
    <row r="23" spans="2:6" x14ac:dyDescent="0.25">
      <c r="B23" s="24" t="s">
        <v>35</v>
      </c>
      <c r="C23" s="39" t="s">
        <v>67</v>
      </c>
      <c r="D23" s="39"/>
      <c r="E23" s="39"/>
    </row>
    <row r="24" spans="2:6" x14ac:dyDescent="0.25">
      <c r="B24" s="40" t="s">
        <v>76</v>
      </c>
      <c r="C24" s="41">
        <v>8.0500000000000007</v>
      </c>
      <c r="D24" s="41"/>
    </row>
    <row r="25" spans="2:6" x14ac:dyDescent="0.25">
      <c r="B25" s="42" t="s">
        <v>87</v>
      </c>
      <c r="C25" s="43">
        <v>16.670000000000002</v>
      </c>
      <c r="D25" s="43"/>
    </row>
    <row r="27" spans="2:6" x14ac:dyDescent="0.25">
      <c r="B27" s="24" t="s">
        <v>35</v>
      </c>
      <c r="C27" s="39" t="s">
        <v>68</v>
      </c>
      <c r="D27" s="39"/>
      <c r="E27" s="39"/>
      <c r="F27" s="44"/>
    </row>
    <row r="28" spans="2:6" x14ac:dyDescent="0.25">
      <c r="B28" s="40" t="s">
        <v>79</v>
      </c>
      <c r="C28" s="45">
        <v>7.98</v>
      </c>
      <c r="D28" s="41"/>
      <c r="E28" s="41"/>
    </row>
    <row r="29" spans="2:6" x14ac:dyDescent="0.25">
      <c r="B29" s="42" t="s">
        <v>88</v>
      </c>
      <c r="C29" s="46">
        <v>12.36</v>
      </c>
      <c r="D29" s="43"/>
      <c r="E29" s="43"/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5"/>
  <sheetViews>
    <sheetView workbookViewId="0">
      <selection activeCell="E10" sqref="E10"/>
    </sheetView>
  </sheetViews>
  <sheetFormatPr defaultRowHeight="15" x14ac:dyDescent="0.25"/>
  <cols>
    <col min="2" max="2" width="12.42578125" bestFit="1" customWidth="1"/>
    <col min="3" max="3" width="9" customWidth="1"/>
    <col min="4" max="4" width="8.140625" customWidth="1"/>
    <col min="5" max="6" width="9" customWidth="1"/>
  </cols>
  <sheetData>
    <row r="1" spans="2:6" x14ac:dyDescent="0.25">
      <c r="B1" t="s">
        <v>35</v>
      </c>
      <c r="C1" s="16" t="s">
        <v>62</v>
      </c>
      <c r="D1" s="16" t="s">
        <v>63</v>
      </c>
      <c r="E1" s="16" t="s">
        <v>67</v>
      </c>
      <c r="F1" s="16" t="s">
        <v>68</v>
      </c>
    </row>
    <row r="2" spans="2:6" x14ac:dyDescent="0.25">
      <c r="B2" s="17" t="s">
        <v>48</v>
      </c>
      <c r="C2" s="18">
        <v>14.17</v>
      </c>
      <c r="D2" s="18">
        <v>12.84</v>
      </c>
      <c r="E2" s="18">
        <v>8.0500000000000007</v>
      </c>
      <c r="F2" s="18">
        <v>7.98</v>
      </c>
    </row>
    <row r="3" spans="2:6" x14ac:dyDescent="0.25">
      <c r="B3" s="17" t="s">
        <v>24</v>
      </c>
      <c r="C3" s="18">
        <v>19.62</v>
      </c>
      <c r="D3" s="18">
        <v>16.989999999999998</v>
      </c>
      <c r="E3" s="18">
        <v>16.670000000000002</v>
      </c>
      <c r="F3" s="18">
        <v>12.36</v>
      </c>
    </row>
    <row r="4" spans="2:6" x14ac:dyDescent="0.25">
      <c r="B4" s="17" t="s">
        <v>49</v>
      </c>
      <c r="C4" s="18">
        <v>20.92</v>
      </c>
      <c r="D4" s="18">
        <v>23.01</v>
      </c>
      <c r="E4" s="18">
        <v>18.48</v>
      </c>
      <c r="F4" s="18">
        <v>17.2</v>
      </c>
    </row>
    <row r="5" spans="2:6" x14ac:dyDescent="0.25">
      <c r="B5" s="17" t="s">
        <v>38</v>
      </c>
      <c r="C5" s="18"/>
      <c r="D5" s="18"/>
      <c r="E5" s="18"/>
      <c r="F5" s="1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Permeability Main</vt:lpstr>
      <vt:lpstr>Average Permeability</vt:lpstr>
      <vt:lpstr>Percentage 7and 14days</vt:lpstr>
      <vt:lpstr>Percentage 7 and 28days</vt:lpstr>
      <vt:lpstr>UCS Main</vt:lpstr>
      <vt:lpstr>UCS</vt:lpstr>
      <vt:lpstr>Average UCS</vt:lpstr>
      <vt:lpstr>UCS 7 and 14days</vt:lpstr>
      <vt:lpstr>Percent</vt:lpstr>
      <vt:lpstr>Longterm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Oppong, Felix</dc:creator>
  <cp:keywords/>
  <dc:description/>
  <cp:lastModifiedBy>Kolawole, Oladoyin</cp:lastModifiedBy>
  <cp:revision/>
  <dcterms:created xsi:type="dcterms:W3CDTF">2024-03-10T04:39:02Z</dcterms:created>
  <dcterms:modified xsi:type="dcterms:W3CDTF">2025-06-20T19:28:28Z</dcterms:modified>
  <cp:category/>
  <cp:contentStatus/>
</cp:coreProperties>
</file>