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MS_PROJ" sheetId="1" r:id="rId1"/>
    <sheet name="DMS_DEL" sheetId="3" r:id="rId2"/>
    <sheet name="DMS_CMN" sheetId="2" r:id="rId3"/>
  </sheets>
  <calcPr calcId="152511"/>
</workbook>
</file>

<file path=xl/calcChain.xml><?xml version="1.0" encoding="utf-8"?>
<calcChain xmlns="http://schemas.openxmlformats.org/spreadsheetml/2006/main">
  <c r="J27" i="3" l="1"/>
  <c r="J28" i="3"/>
  <c r="J29" i="3"/>
  <c r="J30" i="3"/>
  <c r="J31" i="3"/>
  <c r="J32" i="3"/>
  <c r="J26" i="3"/>
  <c r="J77" i="2" l="1"/>
  <c r="J80" i="2"/>
  <c r="J78" i="2"/>
  <c r="J79" i="2"/>
  <c r="J76" i="2"/>
  <c r="J75" i="2"/>
  <c r="J74" i="2"/>
  <c r="J73" i="2"/>
  <c r="J68" i="2"/>
  <c r="J67" i="2"/>
  <c r="J66" i="2"/>
  <c r="J65" i="2"/>
  <c r="J64" i="2"/>
  <c r="J59" i="2"/>
  <c r="J58" i="2"/>
  <c r="J57" i="2"/>
  <c r="J56" i="2"/>
  <c r="J55" i="2"/>
  <c r="J54" i="2"/>
  <c r="J49" i="2"/>
  <c r="J48" i="2"/>
  <c r="J47" i="2"/>
  <c r="J46" i="2"/>
  <c r="J45" i="2"/>
  <c r="J44" i="2"/>
  <c r="J39" i="2"/>
  <c r="J38" i="2"/>
  <c r="J37" i="2"/>
  <c r="J36" i="2"/>
  <c r="J35" i="2"/>
  <c r="J30" i="2"/>
  <c r="J21" i="2"/>
  <c r="J20" i="2"/>
  <c r="J19" i="2"/>
  <c r="J18" i="2"/>
  <c r="J17" i="2"/>
  <c r="J16" i="2"/>
  <c r="J29" i="2"/>
  <c r="J28" i="2"/>
  <c r="J27" i="2"/>
  <c r="J26" i="2"/>
  <c r="J11" i="2"/>
  <c r="J9" i="2"/>
  <c r="J10" i="2"/>
  <c r="J8" i="2"/>
  <c r="J7" i="2"/>
  <c r="J6" i="2"/>
  <c r="J5" i="2"/>
  <c r="J4" i="2"/>
  <c r="J33" i="3"/>
  <c r="J11" i="3"/>
  <c r="J10" i="3"/>
  <c r="J24" i="3"/>
  <c r="J23" i="3"/>
  <c r="J22" i="3"/>
  <c r="J25" i="3"/>
  <c r="J21" i="3"/>
  <c r="J20" i="3"/>
  <c r="J19" i="3"/>
  <c r="J18" i="3"/>
  <c r="J17" i="3"/>
  <c r="J12" i="3"/>
  <c r="J9" i="3"/>
  <c r="J8" i="3"/>
  <c r="J7" i="3"/>
  <c r="J6" i="3"/>
  <c r="J5" i="3"/>
  <c r="J4" i="3"/>
  <c r="J28" i="1"/>
  <c r="J27" i="1"/>
  <c r="J26" i="1"/>
  <c r="J25" i="1"/>
  <c r="J24" i="1"/>
  <c r="J18" i="1"/>
  <c r="J6" i="1"/>
  <c r="J7" i="1"/>
  <c r="J8" i="1"/>
  <c r="J9" i="1"/>
  <c r="J10" i="1"/>
  <c r="J11" i="1"/>
  <c r="J12" i="1"/>
  <c r="J13" i="1"/>
  <c r="J14" i="1"/>
  <c r="J15" i="1"/>
  <c r="J16" i="1"/>
  <c r="J17" i="1"/>
  <c r="J5" i="1"/>
  <c r="J19" i="1"/>
  <c r="J4" i="1"/>
</calcChain>
</file>

<file path=xl/sharedStrings.xml><?xml version="1.0" encoding="utf-8"?>
<sst xmlns="http://schemas.openxmlformats.org/spreadsheetml/2006/main" count="487" uniqueCount="199">
  <si>
    <t>TABLE NAME</t>
    <phoneticPr fontId="3" type="noConversion"/>
  </si>
  <si>
    <t>TABEL DESCRIPTION</t>
    <phoneticPr fontId="3" type="noConversion"/>
  </si>
  <si>
    <t>COLUMN</t>
    <phoneticPr fontId="3" type="noConversion"/>
  </si>
  <si>
    <t>DATA TYPE</t>
    <phoneticPr fontId="3" type="noConversion"/>
  </si>
  <si>
    <t>LENGTH</t>
    <phoneticPr fontId="3" type="noConversion"/>
  </si>
  <si>
    <t>NULL</t>
    <phoneticPr fontId="3" type="noConversion"/>
  </si>
  <si>
    <t>KEY</t>
    <phoneticPr fontId="3" type="noConversion"/>
  </si>
  <si>
    <t>DEF</t>
    <phoneticPr fontId="3" type="noConversion"/>
  </si>
  <si>
    <t>DESCRIPTION</t>
    <phoneticPr fontId="3" type="noConversion"/>
  </si>
  <si>
    <t>CODE</t>
    <phoneticPr fontId="3" type="noConversion"/>
  </si>
  <si>
    <t>VARCHAR2</t>
  </si>
  <si>
    <t>N</t>
    <phoneticPr fontId="3" type="noConversion"/>
  </si>
  <si>
    <t>VARCHAR2</t>
    <phoneticPr fontId="3" type="noConversion"/>
  </si>
  <si>
    <t>인덱스 이름</t>
    <phoneticPr fontId="3" type="noConversion"/>
  </si>
  <si>
    <t>인덱스 컬럼</t>
    <phoneticPr fontId="3" type="noConversion"/>
  </si>
  <si>
    <t>PK</t>
    <phoneticPr fontId="3" type="noConversion"/>
  </si>
  <si>
    <t>DELETE_YN</t>
  </si>
  <si>
    <t>NUMBER</t>
    <phoneticPr fontId="3" type="noConversion"/>
  </si>
  <si>
    <t>CHAR</t>
    <phoneticPr fontId="2" type="noConversion"/>
  </si>
  <si>
    <t>PROJECT_NAME</t>
  </si>
  <si>
    <t>USER_ID</t>
  </si>
  <si>
    <t>USER_PASSWORD</t>
  </si>
  <si>
    <t>USER_NAME</t>
  </si>
  <si>
    <t>프로젝트 테이블</t>
    <phoneticPr fontId="2" type="noConversion"/>
  </si>
  <si>
    <t>사용자 테이블</t>
    <phoneticPr fontId="2" type="noConversion"/>
  </si>
  <si>
    <t>프로젝트명</t>
    <phoneticPr fontId="2" type="noConversion"/>
  </si>
  <si>
    <t>삭제여부</t>
    <phoneticPr fontId="2" type="noConversion"/>
  </si>
  <si>
    <t>사용자이름</t>
    <phoneticPr fontId="2" type="noConversion"/>
  </si>
  <si>
    <t>USER_EMAIL</t>
    <phoneticPr fontId="2" type="noConversion"/>
  </si>
  <si>
    <t>사용자이메일</t>
    <phoneticPr fontId="2" type="noConversion"/>
  </si>
  <si>
    <t>사용자ID</t>
    <phoneticPr fontId="2" type="noConversion"/>
  </si>
  <si>
    <t>프로젝트아이디</t>
    <phoneticPr fontId="2" type="noConversion"/>
  </si>
  <si>
    <t>PROJECT_ID</t>
    <phoneticPr fontId="2" type="noConversion"/>
  </si>
  <si>
    <t>프로젝트 담당자 테이블</t>
    <phoneticPr fontId="2" type="noConversion"/>
  </si>
  <si>
    <t>PROJECT_CODE</t>
    <phoneticPr fontId="3" type="noConversion"/>
  </si>
  <si>
    <t>HUB_CONTRACT_COUNT</t>
    <phoneticPr fontId="3" type="noConversion"/>
  </si>
  <si>
    <t>AGENT_CONTRACT_COUNT</t>
    <phoneticPr fontId="3" type="noConversion"/>
  </si>
  <si>
    <t>허브계약수량</t>
    <phoneticPr fontId="2" type="noConversion"/>
  </si>
  <si>
    <t>에이전트계약수량</t>
    <phoneticPr fontId="2" type="noConversion"/>
  </si>
  <si>
    <t>고객사 명</t>
    <phoneticPr fontId="2" type="noConversion"/>
  </si>
  <si>
    <t>CUSTOMER_NAME</t>
    <phoneticPr fontId="3" type="noConversion"/>
  </si>
  <si>
    <t>검수 상태</t>
    <phoneticPr fontId="3" type="noConversion"/>
  </si>
  <si>
    <t>프로젝트코드</t>
    <phoneticPr fontId="2" type="noConversion"/>
  </si>
  <si>
    <t>0:미검수, 1:검수요청, 2:검수완료, 3:반려</t>
    <phoneticPr fontId="3" type="noConversion"/>
  </si>
  <si>
    <t>PROJECT_ID</t>
    <phoneticPr fontId="3" type="noConversion"/>
  </si>
  <si>
    <t>프로젝트ID</t>
    <phoneticPr fontId="2" type="noConversion"/>
  </si>
  <si>
    <t>AUTHORITY_ID</t>
    <phoneticPr fontId="2" type="noConversion"/>
  </si>
  <si>
    <t>사용자권한 ID</t>
    <phoneticPr fontId="2" type="noConversion"/>
  </si>
  <si>
    <t>AUTHORITY_NAME</t>
    <phoneticPr fontId="2" type="noConversion"/>
  </si>
  <si>
    <t>사용자권한 명</t>
    <phoneticPr fontId="2" type="noConversion"/>
  </si>
  <si>
    <t>DESCRIPTION</t>
    <phoneticPr fontId="2" type="noConversion"/>
  </si>
  <si>
    <t>설명</t>
    <phoneticPr fontId="2" type="noConversion"/>
  </si>
  <si>
    <t>메뉴 테이블</t>
    <phoneticPr fontId="2" type="noConversion"/>
  </si>
  <si>
    <t>MENU_ID</t>
    <phoneticPr fontId="2" type="noConversion"/>
  </si>
  <si>
    <t>MENU_NAME</t>
    <phoneticPr fontId="2" type="noConversion"/>
  </si>
  <si>
    <t>메뉴 명</t>
    <phoneticPr fontId="2" type="noConversion"/>
  </si>
  <si>
    <t>TOP_MENU_ID</t>
    <phoneticPr fontId="3" type="noConversion"/>
  </si>
  <si>
    <t>메뉴 ID</t>
    <phoneticPr fontId="2" type="noConversion"/>
  </si>
  <si>
    <t>API 정보 테이블</t>
    <phoneticPr fontId="2" type="noConversion"/>
  </si>
  <si>
    <t>API_NAME</t>
    <phoneticPr fontId="2" type="noConversion"/>
  </si>
  <si>
    <t>API 명</t>
    <phoneticPr fontId="2" type="noConversion"/>
  </si>
  <si>
    <t>AUTHORITY_ID</t>
    <phoneticPr fontId="3" type="noConversion"/>
  </si>
  <si>
    <t>상위 메뉴 ID</t>
    <phoneticPr fontId="3" type="noConversion"/>
  </si>
  <si>
    <t>MAIL_CONTENT</t>
    <phoneticPr fontId="2" type="noConversion"/>
  </si>
  <si>
    <t>산출물 목록 테이블</t>
    <phoneticPr fontId="2" type="noConversion"/>
  </si>
  <si>
    <t>DELIVERABLES_ID</t>
    <phoneticPr fontId="3" type="noConversion"/>
  </si>
  <si>
    <t>산출물ID</t>
  </si>
  <si>
    <t>산출물ID</t>
    <phoneticPr fontId="2" type="noConversion"/>
  </si>
  <si>
    <t>DELIVERABLES_NAME</t>
    <phoneticPr fontId="3" type="noConversion"/>
  </si>
  <si>
    <t>산출물 명</t>
    <phoneticPr fontId="2" type="noConversion"/>
  </si>
  <si>
    <t>DELIVERABLES_TOP_ID</t>
    <phoneticPr fontId="3" type="noConversion"/>
  </si>
  <si>
    <t>산출물 상위ID</t>
    <phoneticPr fontId="2" type="noConversion"/>
  </si>
  <si>
    <t>REQUIRED_ITEMS</t>
    <phoneticPr fontId="3" type="noConversion"/>
  </si>
  <si>
    <t>필수항목</t>
    <phoneticPr fontId="2" type="noConversion"/>
  </si>
  <si>
    <t>CONTENT_TYPE</t>
    <phoneticPr fontId="3" type="noConversion"/>
  </si>
  <si>
    <t>내용구분</t>
    <phoneticPr fontId="2" type="noConversion"/>
  </si>
  <si>
    <t>N</t>
  </si>
  <si>
    <t>검수 반려 사유</t>
    <phoneticPr fontId="3" type="noConversion"/>
  </si>
  <si>
    <t>INSPECTION_REJECTION_REASON</t>
    <phoneticPr fontId="3" type="noConversion"/>
  </si>
  <si>
    <t>0:필수, 1:준필수, 2:선택</t>
    <phoneticPr fontId="3" type="noConversion"/>
  </si>
  <si>
    <t>TEAM_ID</t>
    <phoneticPr fontId="3" type="noConversion"/>
  </si>
  <si>
    <t>부서 ID</t>
    <phoneticPr fontId="3" type="noConversion"/>
  </si>
  <si>
    <t>INSPECTION_STATUS</t>
    <phoneticPr fontId="3" type="noConversion"/>
  </si>
  <si>
    <t>INSPECTION_DATE</t>
    <phoneticPr fontId="3" type="noConversion"/>
  </si>
  <si>
    <t>TO_CHAR(SYSDATE, 'YYYYMMDDHH24MISS')</t>
  </si>
  <si>
    <t>검수일</t>
    <phoneticPr fontId="3" type="noConversion"/>
  </si>
  <si>
    <t>공통코드 테이블</t>
    <phoneticPr fontId="2" type="noConversion"/>
  </si>
  <si>
    <t>CODE_ID</t>
    <phoneticPr fontId="3" type="noConversion"/>
  </si>
  <si>
    <t>CODE_NAME</t>
    <phoneticPr fontId="3" type="noConversion"/>
  </si>
  <si>
    <t>CODE_GROUP_ID</t>
    <phoneticPr fontId="2" type="noConversion"/>
  </si>
  <si>
    <t>공통코드 명</t>
    <phoneticPr fontId="2" type="noConversion"/>
  </si>
  <si>
    <t>CODE_GROUP_NAME</t>
    <phoneticPr fontId="2" type="noConversion"/>
  </si>
  <si>
    <t>CODE_TOP_ID</t>
    <phoneticPr fontId="2" type="noConversion"/>
  </si>
  <si>
    <t>영어+숫자 조합</t>
    <phoneticPr fontId="3" type="noConversion"/>
  </si>
  <si>
    <t>공통코드 그룹 명</t>
    <phoneticPr fontId="2" type="noConversion"/>
  </si>
  <si>
    <t>공통코드 그룹 ID</t>
    <phoneticPr fontId="2" type="noConversion"/>
  </si>
  <si>
    <t>상위 공통코드 ID</t>
    <phoneticPr fontId="2" type="noConversion"/>
  </si>
  <si>
    <t>공통코드 ID</t>
    <phoneticPr fontId="2" type="noConversion"/>
  </si>
  <si>
    <t>사용자PW</t>
    <phoneticPr fontId="2" type="noConversion"/>
  </si>
  <si>
    <t>공통코드 그룹 테이블</t>
    <phoneticPr fontId="2" type="noConversion"/>
  </si>
  <si>
    <t>영어+숫자 조합(중복불가)</t>
    <phoneticPr fontId="3" type="noConversion"/>
  </si>
  <si>
    <t>(중복불가)</t>
    <phoneticPr fontId="3" type="noConversion"/>
  </si>
  <si>
    <t>산출물 등록 테이블</t>
    <phoneticPr fontId="2" type="noConversion"/>
  </si>
  <si>
    <t>DELIVERABLES_TITLE</t>
    <phoneticPr fontId="3" type="noConversion"/>
  </si>
  <si>
    <t>산출물 제목</t>
    <phoneticPr fontId="3" type="noConversion"/>
  </si>
  <si>
    <t>FILE_NAME</t>
    <phoneticPr fontId="3" type="noConversion"/>
  </si>
  <si>
    <t>파일 명</t>
    <phoneticPr fontId="3" type="noConversion"/>
  </si>
  <si>
    <t>TEXT_CONTENTS</t>
  </si>
  <si>
    <t>텍스트 내용</t>
  </si>
  <si>
    <t>프로젝트ID</t>
  </si>
  <si>
    <t>PROJECT_ID</t>
  </si>
  <si>
    <t>산출물 등록 ID</t>
    <phoneticPr fontId="2" type="noConversion"/>
  </si>
  <si>
    <t>파일 경로</t>
    <phoneticPr fontId="3" type="noConversion"/>
  </si>
  <si>
    <t>FILE_PATH</t>
    <phoneticPr fontId="3" type="noConversion"/>
  </si>
  <si>
    <t>REGISTRATION_ID</t>
    <phoneticPr fontId="3" type="noConversion"/>
  </si>
  <si>
    <t>NOT_REGISTRATION_REASON</t>
    <phoneticPr fontId="2" type="noConversion"/>
  </si>
  <si>
    <t>미등록 사유(준필수 일경우)</t>
    <phoneticPr fontId="2" type="noConversion"/>
  </si>
  <si>
    <t>PROJECT_STATUS</t>
    <phoneticPr fontId="3" type="noConversion"/>
  </si>
  <si>
    <t>프로젝트 상태</t>
    <phoneticPr fontId="3" type="noConversion"/>
  </si>
  <si>
    <t>API_KEY</t>
  </si>
  <si>
    <t>PK</t>
  </si>
  <si>
    <t>API 인증키</t>
  </si>
  <si>
    <t>API_ID</t>
    <phoneticPr fontId="2" type="noConversion"/>
  </si>
  <si>
    <t>API ID</t>
    <phoneticPr fontId="2" type="noConversion"/>
  </si>
  <si>
    <t>SUB_SYSTEM</t>
    <phoneticPr fontId="2" type="noConversion"/>
  </si>
  <si>
    <t>서브 시스템 명</t>
    <phoneticPr fontId="2" type="noConversion"/>
  </si>
  <si>
    <t>ALL 또는 API_ID</t>
    <phoneticPr fontId="3" type="noConversion"/>
  </si>
  <si>
    <t>"프로젝트 상태" 공통코드 ID</t>
    <phoneticPr fontId="3" type="noConversion"/>
  </si>
  <si>
    <t xml:space="preserve"> 'D' || TO_CHAR(SYSDATE, 'YYYYMMDDHH24MISS')</t>
    <phoneticPr fontId="3" type="noConversion"/>
  </si>
  <si>
    <t xml:space="preserve"> 'R' || TO_CHAR(SYSDATE, 'YYYYMMDDHH24MISS')</t>
    <phoneticPr fontId="3" type="noConversion"/>
  </si>
  <si>
    <t xml:space="preserve"> 'U' || TO_CHAR(SYSDATE, 'YYYYMMDDHH24MISS')</t>
    <phoneticPr fontId="3" type="noConversion"/>
  </si>
  <si>
    <t xml:space="preserve"> 'C' || TO_CHAR(SYSDATE, 'YYYYMMDDHH24MISS')</t>
    <phoneticPr fontId="3" type="noConversion"/>
  </si>
  <si>
    <t xml:space="preserve"> 'M' || TO_CHAR(SYSDATE, 'YYYYMMDDHH24MISS')</t>
    <phoneticPr fontId="3" type="noConversion"/>
  </si>
  <si>
    <t>MAIL_INFO_ID</t>
    <phoneticPr fontId="2" type="noConversion"/>
  </si>
  <si>
    <t>메일정보 ID</t>
    <phoneticPr fontId="2" type="noConversion"/>
  </si>
  <si>
    <t>API_URL</t>
  </si>
  <si>
    <t>API URL</t>
  </si>
  <si>
    <t xml:space="preserve"> 'L' || TO_CHAR(SYSDATE, 'YYYYMMDDHH24MISS')</t>
    <phoneticPr fontId="3" type="noConversion"/>
  </si>
  <si>
    <t xml:space="preserve"> 'A' || TO_CHAR(SYSDATE, 'YYYYMMDDHH24MISS')</t>
    <phoneticPr fontId="3" type="noConversion"/>
  </si>
  <si>
    <t>FK</t>
    <phoneticPr fontId="3" type="noConversion"/>
  </si>
  <si>
    <t>0:System Manager
1:Director
2:Manager
3:Developer
4:Advisor</t>
    <phoneticPr fontId="3" type="noConversion"/>
  </si>
  <si>
    <t>사용자 권한 테이블 (산출물 관리 시스템에서만 사용)</t>
    <phoneticPr fontId="2" type="noConversion"/>
  </si>
  <si>
    <t xml:space="preserve"> 'H' || TO_CHAR(SYSDATE, 'YYYYMMDDHH24MISS')</t>
    <phoneticPr fontId="3" type="noConversion"/>
  </si>
  <si>
    <t>메일 이력 ID</t>
    <phoneticPr fontId="2" type="noConversion"/>
  </si>
  <si>
    <t>MAIL_HISTORY_ID</t>
    <phoneticPr fontId="2" type="noConversion"/>
  </si>
  <si>
    <t>MAIL_TITLE</t>
    <phoneticPr fontId="3" type="noConversion"/>
  </si>
  <si>
    <t>MAIL_RECIEVER</t>
    <phoneticPr fontId="3" type="noConversion"/>
  </si>
  <si>
    <t>메일 수신자(참조)</t>
    <phoneticPr fontId="3" type="noConversion"/>
  </si>
  <si>
    <t>메일 제목</t>
    <phoneticPr fontId="3" type="noConversion"/>
  </si>
  <si>
    <t>메일 내용</t>
    <phoneticPr fontId="2" type="noConversion"/>
  </si>
  <si>
    <t>메일 템플릿</t>
    <phoneticPr fontId="2" type="noConversion"/>
  </si>
  <si>
    <t>MAIL_STATUS</t>
    <phoneticPr fontId="3" type="noConversion"/>
  </si>
  <si>
    <t>MAIL_SEND_DATE</t>
    <phoneticPr fontId="2" type="noConversion"/>
  </si>
  <si>
    <t>메일 상태</t>
    <phoneticPr fontId="3" type="noConversion"/>
  </si>
  <si>
    <t>메일 송신 날짜</t>
    <phoneticPr fontId="2" type="noConversion"/>
  </si>
  <si>
    <t>PROJECT</t>
    <phoneticPr fontId="3" type="noConversion"/>
  </si>
  <si>
    <t>DELIVERABLES_REGISTRATION</t>
    <phoneticPr fontId="3" type="noConversion"/>
  </si>
  <si>
    <t>사용자아이디</t>
  </si>
  <si>
    <t>USERS</t>
    <phoneticPr fontId="3" type="noConversion"/>
  </si>
  <si>
    <t>PROJECT_MANAGER</t>
    <phoneticPr fontId="3" type="noConversion"/>
  </si>
  <si>
    <t>USERS_AUTHORITY</t>
    <phoneticPr fontId="3" type="noConversion"/>
  </si>
  <si>
    <t>MENU</t>
    <phoneticPr fontId="3" type="noConversion"/>
  </si>
  <si>
    <t>API_INFO</t>
    <phoneticPr fontId="3" type="noConversion"/>
  </si>
  <si>
    <t>MAIL_INFO</t>
    <phoneticPr fontId="3" type="noConversion"/>
  </si>
  <si>
    <t>MAIL_HISTORY</t>
    <phoneticPr fontId="3" type="noConversion"/>
  </si>
  <si>
    <t>CLOB</t>
    <phoneticPr fontId="3" type="noConversion"/>
  </si>
  <si>
    <t>메일 이력 테이블</t>
    <phoneticPr fontId="2" type="noConversion"/>
  </si>
  <si>
    <t>'0'</t>
    <phoneticPr fontId="3" type="noConversion"/>
  </si>
  <si>
    <t>'N'</t>
    <phoneticPr fontId="2" type="noConversion"/>
  </si>
  <si>
    <t>DMS0_CommonUI:공통UI, 8080
DMS1_CommonAPI:공통API, 8081
DMS2_ProjectAPI:프로젝트 API, 8082
DMS3_DeliverablesAPI:산출물API, 8083</t>
    <phoneticPr fontId="3" type="noConversion"/>
  </si>
  <si>
    <t>메일 정보 테이블(비밀번호 초기화, 검수요청)</t>
    <phoneticPr fontId="2" type="noConversion"/>
  </si>
  <si>
    <t>파일구분</t>
    <phoneticPr fontId="2" type="noConversion"/>
  </si>
  <si>
    <t>0:디렉터리, 1:파일</t>
    <phoneticPr fontId="3" type="noConversion"/>
  </si>
  <si>
    <t>FILE_GUBUN</t>
    <phoneticPr fontId="3" type="noConversion"/>
  </si>
  <si>
    <t xml:space="preserve"> 'P' || TO_CHAR(SYSDATE, 'YYYYMMDDHH24MISS')</t>
    <phoneticPr fontId="3" type="noConversion"/>
  </si>
  <si>
    <t>INSPECTION_USER_ID</t>
    <phoneticPr fontId="3" type="noConversion"/>
  </si>
  <si>
    <t>검수자 ID</t>
    <phoneticPr fontId="3" type="noConversion"/>
  </si>
  <si>
    <t>검수자 이름</t>
    <phoneticPr fontId="3" type="noConversion"/>
  </si>
  <si>
    <t>DELIVERABLES_LIST</t>
    <phoneticPr fontId="3" type="noConversion"/>
  </si>
  <si>
    <t>CONSTRAINT DELIVERABLES_REGISTRATION_FK FOREIGN KEY(DELIVERABLES_ID)
REFERENCES DELIVERABLES_LIST(DELIVERABLES_ID));</t>
    <phoneticPr fontId="2" type="noConversion"/>
  </si>
  <si>
    <t>CODE_GROUP_ID</t>
    <phoneticPr fontId="2" type="noConversion"/>
  </si>
  <si>
    <t>COMMON_CODE_GROUP</t>
    <phoneticPr fontId="3" type="noConversion"/>
  </si>
  <si>
    <t>COMMON_CODE</t>
    <phoneticPr fontId="3" type="noConversion"/>
  </si>
  <si>
    <t>CONSTRAINT COMMON_CODE_FK FOREIGN KEY(CODE_GROUP_ID)
REFERENCES COMMON_CODE_GROUP(CODE_GROUP_ID));</t>
    <phoneticPr fontId="2" type="noConversion"/>
  </si>
  <si>
    <t>0:파일, 1:텍스트</t>
    <phoneticPr fontId="3" type="noConversion"/>
  </si>
  <si>
    <t>S:성공, F:실패</t>
    <phoneticPr fontId="3" type="noConversion"/>
  </si>
  <si>
    <t>INSPECTION_USER_NAME</t>
    <phoneticPr fontId="3" type="noConversion"/>
  </si>
  <si>
    <t>REGISTRATION_USER_ID</t>
    <phoneticPr fontId="2" type="noConversion"/>
  </si>
  <si>
    <t>REGISTRATION_USER_NAME</t>
    <phoneticPr fontId="2" type="noConversion"/>
  </si>
  <si>
    <t>REGISTRATION_DATE</t>
    <phoneticPr fontId="2" type="noConversion"/>
  </si>
  <si>
    <t>DELETE_USER_ID</t>
    <phoneticPr fontId="2" type="noConversion"/>
  </si>
  <si>
    <t>DELETE_USER_NAME</t>
    <phoneticPr fontId="2" type="noConversion"/>
  </si>
  <si>
    <t>DELETE_DATE</t>
    <phoneticPr fontId="2" type="noConversion"/>
  </si>
  <si>
    <t>등록자 ID</t>
    <phoneticPr fontId="2" type="noConversion"/>
  </si>
  <si>
    <t>등록자 이름</t>
    <phoneticPr fontId="2" type="noConversion"/>
  </si>
  <si>
    <t>등록일</t>
    <phoneticPr fontId="2" type="noConversion"/>
  </si>
  <si>
    <t>삭제자 ID</t>
    <phoneticPr fontId="2" type="noConversion"/>
  </si>
  <si>
    <t>삭제자 이름</t>
    <phoneticPr fontId="2" type="noConversion"/>
  </si>
  <si>
    <t>삭제일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</si>
</sst>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rgb="FFFF0000"/>
      <name val="돋움"/>
      <family val="3"/>
      <charset val="129"/>
    </font>
    <font>
      <sz val="12"/>
      <color rgb="FF1E1E1E"/>
      <name val="Segoe UI"/>
      <family val="2"/>
    </font>
    <font>
      <sz val="11"/>
      <color rgb="FF0055FF"/>
      <name val="Arial Unicode MS"/>
      <family val="3"/>
      <charset val="129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3">
    <xf numFmtId="0" fontId="0" fillId="0" borderId="0" xfId="0"/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9" fillId="0" borderId="0" xfId="0" applyNumberFormat="1" applyFont="1"/>
    <xf numFmtId="0" fontId="10" fillId="0" borderId="0" xfId="0" applyFont="1" applyAlignment="1">
      <alignment vertical="center"/>
    </xf>
    <xf numFmtId="0" fontId="11" fillId="0" borderId="0" xfId="1"/>
    <xf numFmtId="0" fontId="5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zoomScaleNormal="100" workbookViewId="0">
      <selection activeCell="H26" sqref="H26"/>
    </sheetView>
  </sheetViews>
  <sheetFormatPr defaultColWidth="9" defaultRowHeight="13.5" x14ac:dyDescent="0.3"/>
  <cols>
    <col min="1" max="1" width="2.5" style="1" customWidth="1"/>
    <col min="2" max="2" width="26" style="1" bestFit="1" customWidth="1"/>
    <col min="3" max="3" width="9.75" style="1" bestFit="1" customWidth="1"/>
    <col min="4" max="4" width="7.375" style="1" bestFit="1" customWidth="1"/>
    <col min="5" max="5" width="5.25" style="1" bestFit="1" customWidth="1"/>
    <col min="6" max="6" width="4.375" style="1" bestFit="1" customWidth="1"/>
    <col min="7" max="7" width="34.5" style="1" customWidth="1"/>
    <col min="8" max="8" width="25.75" style="1" customWidth="1"/>
    <col min="9" max="9" width="41.25" style="1" bestFit="1" customWidth="1"/>
    <col min="10" max="10" width="28.5" style="34" customWidth="1"/>
    <col min="11" max="11" width="13.125" style="1" bestFit="1" customWidth="1"/>
    <col min="12" max="16384" width="9" style="1"/>
  </cols>
  <sheetData>
    <row r="2" spans="2:10" x14ac:dyDescent="0.3">
      <c r="B2" s="3" t="s">
        <v>0</v>
      </c>
      <c r="C2" s="52" t="s">
        <v>155</v>
      </c>
      <c r="D2" s="53"/>
      <c r="E2" s="53"/>
      <c r="F2" s="53"/>
      <c r="G2" s="53"/>
      <c r="H2" s="53"/>
      <c r="I2" s="54"/>
    </row>
    <row r="3" spans="2:10" x14ac:dyDescent="0.3">
      <c r="B3" s="3" t="s">
        <v>1</v>
      </c>
      <c r="C3" s="42" t="s">
        <v>23</v>
      </c>
      <c r="D3" s="43"/>
      <c r="E3" s="43"/>
      <c r="F3" s="43"/>
      <c r="G3" s="43"/>
      <c r="H3" s="43"/>
      <c r="I3" s="44"/>
    </row>
    <row r="4" spans="2:10" ht="17.25" x14ac:dyDescent="0.3"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5" t="s">
        <v>9</v>
      </c>
      <c r="J4" s="35" t="str">
        <f>CONCATENATE("CREATE TABLE ", C2,"(")</f>
        <v>CREATE TABLE PROJECT(</v>
      </c>
    </row>
    <row r="5" spans="2:10" ht="17.25" x14ac:dyDescent="0.3">
      <c r="B5" s="16" t="s">
        <v>44</v>
      </c>
      <c r="C5" s="14" t="s">
        <v>12</v>
      </c>
      <c r="D5" s="14">
        <v>15</v>
      </c>
      <c r="E5" s="14" t="s">
        <v>11</v>
      </c>
      <c r="F5" s="14" t="s">
        <v>15</v>
      </c>
      <c r="G5" s="14"/>
      <c r="H5" s="23" t="s">
        <v>45</v>
      </c>
      <c r="I5" s="17" t="s">
        <v>174</v>
      </c>
      <c r="J5" s="35" t="str">
        <f>CONCATENATE(B5," ",C5,"(",D5,") ",IF(G5&lt;&gt;"",CONCATENATE("DEFAULT ", G5),""),IF(E5="N"," NOT NULL",""),",")</f>
        <v>PROJECT_ID VARCHAR2(15)  NOT NULL,</v>
      </c>
    </row>
    <row r="6" spans="2:10" ht="17.25" x14ac:dyDescent="0.3">
      <c r="B6" s="5" t="s">
        <v>34</v>
      </c>
      <c r="C6" s="19" t="s">
        <v>10</v>
      </c>
      <c r="D6" s="19">
        <v>50</v>
      </c>
      <c r="E6" s="19" t="s">
        <v>11</v>
      </c>
      <c r="F6" s="19"/>
      <c r="G6" s="19"/>
      <c r="H6" s="24" t="s">
        <v>42</v>
      </c>
      <c r="I6" s="18"/>
      <c r="J6" s="35" t="str">
        <f t="shared" ref="J6:J18" si="0">CONCATENATE(B6," ",C6,"(",D6,") ",IF(G6&lt;&gt;"",CONCATENATE("DEFAULT ", G6),""),IF(E6="N"," NOT NULL",""),",")</f>
        <v>PROJECT_CODE VARCHAR2(50)  NOT NULL,</v>
      </c>
    </row>
    <row r="7" spans="2:10" ht="17.25" x14ac:dyDescent="0.3">
      <c r="B7" s="5" t="s">
        <v>19</v>
      </c>
      <c r="C7" s="19" t="s">
        <v>10</v>
      </c>
      <c r="D7" s="19">
        <v>500</v>
      </c>
      <c r="E7" s="19" t="s">
        <v>11</v>
      </c>
      <c r="F7" s="19"/>
      <c r="G7" s="19"/>
      <c r="H7" s="24" t="s">
        <v>25</v>
      </c>
      <c r="I7" s="18"/>
      <c r="J7" s="35" t="str">
        <f t="shared" si="0"/>
        <v>PROJECT_NAME VARCHAR2(500)  NOT NULL,</v>
      </c>
    </row>
    <row r="8" spans="2:10" ht="17.25" x14ac:dyDescent="0.3">
      <c r="B8" s="5" t="s">
        <v>35</v>
      </c>
      <c r="C8" s="19" t="s">
        <v>17</v>
      </c>
      <c r="D8" s="19">
        <v>22</v>
      </c>
      <c r="E8" s="19"/>
      <c r="F8" s="19"/>
      <c r="G8" s="19"/>
      <c r="H8" s="24" t="s">
        <v>37</v>
      </c>
      <c r="I8" s="18"/>
      <c r="J8" s="35" t="str">
        <f t="shared" si="0"/>
        <v>HUB_CONTRACT_COUNT NUMBER(22) ,</v>
      </c>
    </row>
    <row r="9" spans="2:10" ht="17.25" x14ac:dyDescent="0.3">
      <c r="B9" s="5" t="s">
        <v>36</v>
      </c>
      <c r="C9" s="19" t="s">
        <v>17</v>
      </c>
      <c r="D9" s="19">
        <v>22</v>
      </c>
      <c r="E9" s="19"/>
      <c r="F9" s="19"/>
      <c r="G9" s="19"/>
      <c r="H9" s="24" t="s">
        <v>38</v>
      </c>
      <c r="I9" s="18"/>
      <c r="J9" s="35" t="str">
        <f t="shared" si="0"/>
        <v>AGENT_CONTRACT_COUNT NUMBER(22) ,</v>
      </c>
    </row>
    <row r="10" spans="2:10" ht="17.25" x14ac:dyDescent="0.3">
      <c r="B10" s="5" t="s">
        <v>16</v>
      </c>
      <c r="C10" s="19" t="s">
        <v>18</v>
      </c>
      <c r="D10" s="19">
        <v>1</v>
      </c>
      <c r="E10" s="19" t="s">
        <v>11</v>
      </c>
      <c r="F10" s="19"/>
      <c r="G10" s="22" t="s">
        <v>168</v>
      </c>
      <c r="H10" s="24" t="s">
        <v>26</v>
      </c>
      <c r="I10" s="18"/>
      <c r="J10" s="35" t="str">
        <f t="shared" si="0"/>
        <v>DELETE_YN CHAR(1) DEFAULT 'N' NOT NULL,</v>
      </c>
    </row>
    <row r="11" spans="2:10" ht="17.25" x14ac:dyDescent="0.3">
      <c r="B11" s="5" t="s">
        <v>40</v>
      </c>
      <c r="C11" s="19" t="s">
        <v>10</v>
      </c>
      <c r="D11" s="19">
        <v>500</v>
      </c>
      <c r="E11" s="19" t="s">
        <v>11</v>
      </c>
      <c r="F11" s="19"/>
      <c r="G11" s="19"/>
      <c r="H11" s="24" t="s">
        <v>39</v>
      </c>
      <c r="I11" s="18"/>
      <c r="J11" s="35" t="str">
        <f t="shared" si="0"/>
        <v>CUSTOMER_NAME VARCHAR2(500)  NOT NULL,</v>
      </c>
    </row>
    <row r="12" spans="2:10" ht="17.25" x14ac:dyDescent="0.3">
      <c r="B12" s="5" t="s">
        <v>80</v>
      </c>
      <c r="C12" s="19" t="s">
        <v>10</v>
      </c>
      <c r="D12" s="19">
        <v>15</v>
      </c>
      <c r="E12" s="19" t="s">
        <v>76</v>
      </c>
      <c r="F12" s="19"/>
      <c r="G12" s="19"/>
      <c r="H12" s="24" t="s">
        <v>81</v>
      </c>
      <c r="I12" s="18"/>
      <c r="J12" s="35" t="str">
        <f t="shared" si="0"/>
        <v>TEAM_ID VARCHAR2(15)  NOT NULL,</v>
      </c>
    </row>
    <row r="13" spans="2:10" ht="17.25" x14ac:dyDescent="0.3">
      <c r="B13" s="5" t="s">
        <v>117</v>
      </c>
      <c r="C13" s="8" t="s">
        <v>12</v>
      </c>
      <c r="D13" s="8">
        <v>15</v>
      </c>
      <c r="E13" s="8" t="s">
        <v>11</v>
      </c>
      <c r="F13" s="19"/>
      <c r="G13" s="25"/>
      <c r="H13" s="24" t="s">
        <v>118</v>
      </c>
      <c r="I13" s="18" t="s">
        <v>127</v>
      </c>
      <c r="J13" s="35" t="str">
        <f t="shared" si="0"/>
        <v>PROJECT_STATUS VARCHAR2(15)  NOT NULL,</v>
      </c>
    </row>
    <row r="14" spans="2:10" ht="17.25" x14ac:dyDescent="0.3">
      <c r="B14" s="5" t="s">
        <v>82</v>
      </c>
      <c r="C14" s="8" t="s">
        <v>18</v>
      </c>
      <c r="D14" s="8">
        <v>1</v>
      </c>
      <c r="E14" s="8" t="s">
        <v>11</v>
      </c>
      <c r="F14" s="19"/>
      <c r="G14" s="25" t="s">
        <v>167</v>
      </c>
      <c r="H14" s="24" t="s">
        <v>41</v>
      </c>
      <c r="I14" s="18" t="s">
        <v>43</v>
      </c>
      <c r="J14" s="35" t="str">
        <f t="shared" si="0"/>
        <v>INSPECTION_STATUS CHAR(1) DEFAULT '0' NOT NULL,</v>
      </c>
    </row>
    <row r="15" spans="2:10" ht="17.25" x14ac:dyDescent="0.3">
      <c r="B15" s="5" t="s">
        <v>83</v>
      </c>
      <c r="C15" s="8" t="s">
        <v>10</v>
      </c>
      <c r="D15" s="8">
        <v>14</v>
      </c>
      <c r="E15" s="8"/>
      <c r="F15" s="19"/>
      <c r="G15" s="25"/>
      <c r="H15" s="24" t="s">
        <v>85</v>
      </c>
      <c r="I15" s="25" t="s">
        <v>84</v>
      </c>
      <c r="J15" s="35" t="str">
        <f t="shared" si="0"/>
        <v>INSPECTION_DATE VARCHAR2(14) ,</v>
      </c>
    </row>
    <row r="16" spans="2:10" ht="17.25" x14ac:dyDescent="0.3">
      <c r="B16" s="5" t="s">
        <v>175</v>
      </c>
      <c r="C16" s="8" t="s">
        <v>12</v>
      </c>
      <c r="D16" s="8">
        <v>15</v>
      </c>
      <c r="E16" s="8"/>
      <c r="F16" s="19"/>
      <c r="G16" s="25"/>
      <c r="H16" s="24" t="s">
        <v>176</v>
      </c>
      <c r="I16" s="18"/>
      <c r="J16" s="35" t="str">
        <f t="shared" si="0"/>
        <v>INSPECTION_USER_ID VARCHAR2(15) ,</v>
      </c>
    </row>
    <row r="17" spans="2:10" ht="17.25" x14ac:dyDescent="0.3">
      <c r="B17" s="5" t="s">
        <v>186</v>
      </c>
      <c r="C17" s="8" t="s">
        <v>12</v>
      </c>
      <c r="D17" s="8">
        <v>50</v>
      </c>
      <c r="E17" s="8"/>
      <c r="F17" s="19"/>
      <c r="G17" s="25"/>
      <c r="H17" s="24" t="s">
        <v>177</v>
      </c>
      <c r="I17" s="18"/>
      <c r="J17" s="35" t="str">
        <f t="shared" si="0"/>
        <v>INSPECTION_USER_NAME VARCHAR2(50) ,</v>
      </c>
    </row>
    <row r="18" spans="2:10" ht="17.25" x14ac:dyDescent="0.3">
      <c r="B18" s="5" t="s">
        <v>78</v>
      </c>
      <c r="C18" s="19" t="s">
        <v>10</v>
      </c>
      <c r="D18" s="19">
        <v>2000</v>
      </c>
      <c r="E18" s="8"/>
      <c r="F18" s="19"/>
      <c r="G18" s="25"/>
      <c r="H18" s="24" t="s">
        <v>77</v>
      </c>
      <c r="I18" s="18"/>
      <c r="J18" s="35" t="str">
        <f t="shared" si="0"/>
        <v>INSPECTION_REJECTION_REASON VARCHAR2(2000) ,</v>
      </c>
    </row>
    <row r="19" spans="2:10" ht="17.25" x14ac:dyDescent="0.3">
      <c r="B19" s="45" t="s">
        <v>13</v>
      </c>
      <c r="C19" s="46"/>
      <c r="D19" s="46"/>
      <c r="E19" s="46"/>
      <c r="F19" s="46"/>
      <c r="G19" s="47"/>
      <c r="H19" s="45" t="s">
        <v>14</v>
      </c>
      <c r="I19" s="47"/>
      <c r="J19" s="35" t="str">
        <f>CONCATENATE("CONSTRAINT ", C2, "_PK PRIMARY KEY(", B5, "));" )</f>
        <v>CONSTRAINT PROJECT_PK PRIMARY KEY(PROJECT_ID));</v>
      </c>
    </row>
    <row r="20" spans="2:10" x14ac:dyDescent="0.3">
      <c r="B20" s="48"/>
      <c r="C20" s="49"/>
      <c r="D20" s="49"/>
      <c r="E20" s="49"/>
      <c r="F20" s="49"/>
      <c r="G20" s="49"/>
      <c r="H20" s="50"/>
      <c r="I20" s="51"/>
    </row>
    <row r="22" spans="2:10" x14ac:dyDescent="0.3">
      <c r="B22" s="6" t="s">
        <v>0</v>
      </c>
      <c r="C22" s="39" t="s">
        <v>159</v>
      </c>
      <c r="D22" s="40"/>
      <c r="E22" s="40"/>
      <c r="F22" s="40"/>
      <c r="G22" s="40"/>
      <c r="H22" s="40"/>
      <c r="I22" s="41"/>
    </row>
    <row r="23" spans="2:10" x14ac:dyDescent="0.3">
      <c r="B23" s="6" t="s">
        <v>1</v>
      </c>
      <c r="C23" s="42" t="s">
        <v>33</v>
      </c>
      <c r="D23" s="43"/>
      <c r="E23" s="43"/>
      <c r="F23" s="43"/>
      <c r="G23" s="43"/>
      <c r="H23" s="43"/>
      <c r="I23" s="44"/>
    </row>
    <row r="24" spans="2:10" ht="17.25" x14ac:dyDescent="0.3"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35" t="str">
        <f>CONCATENATE("CREATE TABLE ", C22,"(")</f>
        <v>CREATE TABLE PROJECT_MANAGER(</v>
      </c>
    </row>
    <row r="25" spans="2:10" ht="17.25" x14ac:dyDescent="0.3">
      <c r="B25" s="7" t="s">
        <v>32</v>
      </c>
      <c r="C25" s="8" t="s">
        <v>12</v>
      </c>
      <c r="D25" s="14">
        <v>15</v>
      </c>
      <c r="E25" s="8" t="s">
        <v>11</v>
      </c>
      <c r="F25" s="9" t="s">
        <v>15</v>
      </c>
      <c r="G25" s="9"/>
      <c r="H25" s="10" t="s">
        <v>31</v>
      </c>
      <c r="I25" s="11"/>
      <c r="J25" s="35" t="str">
        <f>CONCATENATE(B25," ",C25,"(",D25,") ",IF(G25&lt;&gt;"",CONCATENATE("DEFAULT ", G25),""),IF(E25="N"," NOT NULL",""),",")</f>
        <v>PROJECT_ID VARCHAR2(15)  NOT NULL,</v>
      </c>
    </row>
    <row r="26" spans="2:10" ht="17.25" x14ac:dyDescent="0.3">
      <c r="B26" s="7" t="s">
        <v>20</v>
      </c>
      <c r="C26" s="8" t="s">
        <v>10</v>
      </c>
      <c r="D26" s="8">
        <v>15</v>
      </c>
      <c r="E26" s="8" t="s">
        <v>76</v>
      </c>
      <c r="F26" s="9" t="s">
        <v>120</v>
      </c>
      <c r="G26" s="9"/>
      <c r="H26" s="10" t="s">
        <v>157</v>
      </c>
      <c r="I26" s="11"/>
      <c r="J26" s="35" t="str">
        <f t="shared" ref="J26:J27" si="1">CONCATENATE(B26," ",C26,"(",D26,") ",IF(G26&lt;&gt;"",CONCATENATE("DEFAULT ", G26),""),IF(E26="N"," NOT NULL",""),",")</f>
        <v>USER_ID VARCHAR2(15)  NOT NULL,</v>
      </c>
    </row>
    <row r="27" spans="2:10" ht="17.25" x14ac:dyDescent="0.3">
      <c r="B27" s="7" t="s">
        <v>22</v>
      </c>
      <c r="C27" s="8" t="s">
        <v>12</v>
      </c>
      <c r="D27" s="8">
        <v>50</v>
      </c>
      <c r="E27" s="8" t="s">
        <v>11</v>
      </c>
      <c r="F27" s="9"/>
      <c r="G27" s="9"/>
      <c r="H27" s="10" t="s">
        <v>27</v>
      </c>
      <c r="I27" s="11"/>
      <c r="J27" s="35" t="str">
        <f t="shared" si="1"/>
        <v>USER_NAME VARCHAR2(50)  NOT NULL,</v>
      </c>
    </row>
    <row r="28" spans="2:10" ht="17.25" x14ac:dyDescent="0.3">
      <c r="B28" s="45" t="s">
        <v>13</v>
      </c>
      <c r="C28" s="46"/>
      <c r="D28" s="46"/>
      <c r="E28" s="46"/>
      <c r="F28" s="46"/>
      <c r="G28" s="47"/>
      <c r="H28" s="45" t="s">
        <v>14</v>
      </c>
      <c r="I28" s="47"/>
      <c r="J28" s="35" t="str">
        <f>CONCATENATE("CONSTRAINT ", C22, "_PK PRIMARY KEY(", B25,",",B26, "));" )</f>
        <v>CONSTRAINT PROJECT_MANAGER_PK PRIMARY KEY(PROJECT_ID,USER_ID));</v>
      </c>
    </row>
    <row r="29" spans="2:10" x14ac:dyDescent="0.3">
      <c r="B29" s="48"/>
      <c r="C29" s="49"/>
      <c r="D29" s="49"/>
      <c r="E29" s="49"/>
      <c r="F29" s="49"/>
      <c r="G29" s="49"/>
      <c r="H29" s="50"/>
      <c r="I29" s="51"/>
    </row>
  </sheetData>
  <mergeCells count="12">
    <mergeCell ref="C2:I2"/>
    <mergeCell ref="C3:I3"/>
    <mergeCell ref="B19:G19"/>
    <mergeCell ref="H19:I19"/>
    <mergeCell ref="B20:G20"/>
    <mergeCell ref="H20:I20"/>
    <mergeCell ref="C22:I22"/>
    <mergeCell ref="C23:I23"/>
    <mergeCell ref="B28:G28"/>
    <mergeCell ref="H28:I28"/>
    <mergeCell ref="B29:G29"/>
    <mergeCell ref="H29:I2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zoomScaleNormal="100" workbookViewId="0">
      <selection activeCell="I26" sqref="I26"/>
    </sheetView>
  </sheetViews>
  <sheetFormatPr defaultColWidth="9" defaultRowHeight="13.5" x14ac:dyDescent="0.3"/>
  <cols>
    <col min="1" max="1" width="2.5" style="1" customWidth="1"/>
    <col min="2" max="2" width="26" style="1" bestFit="1" customWidth="1"/>
    <col min="3" max="3" width="9.75" style="1" bestFit="1" customWidth="1"/>
    <col min="4" max="4" width="7.375" style="1" bestFit="1" customWidth="1"/>
    <col min="5" max="5" width="5.25" style="1" bestFit="1" customWidth="1"/>
    <col min="6" max="6" width="4.375" style="1" bestFit="1" customWidth="1"/>
    <col min="7" max="7" width="34.5" style="1" customWidth="1"/>
    <col min="8" max="8" width="25.25" style="1" customWidth="1"/>
    <col min="9" max="9" width="41.25" style="1" bestFit="1" customWidth="1"/>
    <col min="10" max="10" width="74.25" style="1" customWidth="1"/>
    <col min="11" max="11" width="13.125" style="1" bestFit="1" customWidth="1"/>
    <col min="12" max="16384" width="9" style="1"/>
  </cols>
  <sheetData>
    <row r="2" spans="2:10" x14ac:dyDescent="0.3">
      <c r="B2" s="29" t="s">
        <v>0</v>
      </c>
      <c r="C2" s="52" t="s">
        <v>178</v>
      </c>
      <c r="D2" s="53"/>
      <c r="E2" s="53"/>
      <c r="F2" s="53"/>
      <c r="G2" s="53"/>
      <c r="H2" s="53"/>
      <c r="I2" s="54"/>
    </row>
    <row r="3" spans="2:10" x14ac:dyDescent="0.3">
      <c r="B3" s="29" t="s">
        <v>1</v>
      </c>
      <c r="C3" s="42" t="s">
        <v>64</v>
      </c>
      <c r="D3" s="43"/>
      <c r="E3" s="43"/>
      <c r="F3" s="43"/>
      <c r="G3" s="43"/>
      <c r="H3" s="43"/>
      <c r="I3" s="44"/>
    </row>
    <row r="4" spans="2:10" ht="17.25" x14ac:dyDescent="0.3"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5" t="s">
        <v>9</v>
      </c>
      <c r="J4" s="35" t="str">
        <f>CONCATENATE("CREATE TABLE ", C2,"(")</f>
        <v>CREATE TABLE DELIVERABLES_LIST(</v>
      </c>
    </row>
    <row r="5" spans="2:10" ht="17.25" x14ac:dyDescent="0.3">
      <c r="B5" s="16" t="s">
        <v>65</v>
      </c>
      <c r="C5" s="14" t="s">
        <v>12</v>
      </c>
      <c r="D5" s="14">
        <v>15</v>
      </c>
      <c r="E5" s="14" t="s">
        <v>11</v>
      </c>
      <c r="F5" s="14" t="s">
        <v>15</v>
      </c>
      <c r="G5" s="14"/>
      <c r="H5" s="23" t="s">
        <v>67</v>
      </c>
      <c r="I5" s="17" t="s">
        <v>128</v>
      </c>
      <c r="J5" s="35" t="str">
        <f>CONCATENATE(B5," ",C5,"(",D5,") ",IF(G5&lt;&gt;"",CONCATENATE("DEFAULT ", G5),""),IF(E5="N"," NOT NULL",""),",")</f>
        <v>DELIVERABLES_ID VARCHAR2(15)  NOT NULL,</v>
      </c>
    </row>
    <row r="6" spans="2:10" ht="17.25" x14ac:dyDescent="0.3">
      <c r="B6" s="5" t="s">
        <v>68</v>
      </c>
      <c r="C6" s="21" t="s">
        <v>10</v>
      </c>
      <c r="D6" s="19">
        <v>500</v>
      </c>
      <c r="E6" s="26" t="s">
        <v>11</v>
      </c>
      <c r="F6" s="19"/>
      <c r="G6" s="19"/>
      <c r="H6" s="24" t="s">
        <v>69</v>
      </c>
      <c r="I6" s="18"/>
      <c r="J6" s="35" t="str">
        <f t="shared" ref="J6:J11" si="0">CONCATENATE(B6," ",C6,"(",D6,") ",IF(G6&lt;&gt;"",CONCATENATE("DEFAULT ", G6),""),IF(E6="N"," NOT NULL",""),",")</f>
        <v>DELIVERABLES_NAME VARCHAR2(500)  NOT NULL,</v>
      </c>
    </row>
    <row r="7" spans="2:10" ht="17.25" x14ac:dyDescent="0.3">
      <c r="B7" s="5" t="s">
        <v>70</v>
      </c>
      <c r="C7" s="8" t="s">
        <v>12</v>
      </c>
      <c r="D7" s="8">
        <v>15</v>
      </c>
      <c r="E7" s="19"/>
      <c r="F7" s="19"/>
      <c r="G7" s="19"/>
      <c r="H7" s="24" t="s">
        <v>71</v>
      </c>
      <c r="I7" s="18"/>
      <c r="J7" s="35" t="str">
        <f t="shared" si="0"/>
        <v>DELIVERABLES_TOP_ID VARCHAR2(15) ,</v>
      </c>
    </row>
    <row r="8" spans="2:10" ht="17.25" x14ac:dyDescent="0.3">
      <c r="B8" s="5" t="s">
        <v>72</v>
      </c>
      <c r="C8" s="19" t="s">
        <v>18</v>
      </c>
      <c r="D8" s="19">
        <v>1</v>
      </c>
      <c r="E8" s="19" t="s">
        <v>11</v>
      </c>
      <c r="F8" s="19"/>
      <c r="G8" s="19"/>
      <c r="H8" s="24" t="s">
        <v>73</v>
      </c>
      <c r="I8" s="18" t="s">
        <v>79</v>
      </c>
      <c r="J8" s="35" t="str">
        <f t="shared" si="0"/>
        <v>REQUIRED_ITEMS CHAR(1)  NOT NULL,</v>
      </c>
    </row>
    <row r="9" spans="2:10" ht="17.25" x14ac:dyDescent="0.3">
      <c r="B9" s="5" t="s">
        <v>173</v>
      </c>
      <c r="C9" s="19" t="s">
        <v>18</v>
      </c>
      <c r="D9" s="19">
        <v>1</v>
      </c>
      <c r="E9" s="19" t="s">
        <v>11</v>
      </c>
      <c r="F9" s="19"/>
      <c r="G9" s="22"/>
      <c r="H9" s="24" t="s">
        <v>171</v>
      </c>
      <c r="I9" s="18" t="s">
        <v>172</v>
      </c>
      <c r="J9" s="35" t="str">
        <f t="shared" si="0"/>
        <v>FILE_GUBUN CHAR(1)  NOT NULL,</v>
      </c>
    </row>
    <row r="10" spans="2:10" ht="17.25" x14ac:dyDescent="0.3">
      <c r="B10" s="7" t="s">
        <v>50</v>
      </c>
      <c r="C10" s="8" t="s">
        <v>165</v>
      </c>
      <c r="D10" s="19"/>
      <c r="E10" s="9"/>
      <c r="F10" s="9"/>
      <c r="G10" s="9"/>
      <c r="H10" s="10" t="s">
        <v>51</v>
      </c>
      <c r="I10" s="18"/>
      <c r="J10" s="35" t="str">
        <f t="shared" si="0"/>
        <v>DESCRIPTION CLOB() ,</v>
      </c>
    </row>
    <row r="11" spans="2:10" ht="17.25" x14ac:dyDescent="0.3">
      <c r="B11" s="5" t="s">
        <v>16</v>
      </c>
      <c r="C11" s="19" t="s">
        <v>18</v>
      </c>
      <c r="D11" s="19">
        <v>1</v>
      </c>
      <c r="E11" s="19" t="s">
        <v>11</v>
      </c>
      <c r="F11" s="19"/>
      <c r="G11" s="22" t="s">
        <v>168</v>
      </c>
      <c r="H11" s="24" t="s">
        <v>26</v>
      </c>
      <c r="I11" s="11"/>
      <c r="J11" s="35" t="str">
        <f t="shared" si="0"/>
        <v>DELETE_YN CHAR(1) DEFAULT 'N' NOT NULL,</v>
      </c>
    </row>
    <row r="12" spans="2:10" ht="17.25" x14ac:dyDescent="0.3">
      <c r="B12" s="45" t="s">
        <v>13</v>
      </c>
      <c r="C12" s="46"/>
      <c r="D12" s="46"/>
      <c r="E12" s="46"/>
      <c r="F12" s="46"/>
      <c r="G12" s="47"/>
      <c r="H12" s="45" t="s">
        <v>14</v>
      </c>
      <c r="I12" s="47"/>
      <c r="J12" s="35" t="str">
        <f>CONCATENATE("CONSTRAINT ",C2, "_PK PRIMARY KEY(",B5, "));" )</f>
        <v>CONSTRAINT DELIVERABLES_LIST_PK PRIMARY KEY(DELIVERABLES_ID));</v>
      </c>
    </row>
    <row r="13" spans="2:10" ht="16.5" x14ac:dyDescent="0.3">
      <c r="B13" s="48"/>
      <c r="C13" s="49"/>
      <c r="D13" s="49"/>
      <c r="E13" s="49"/>
      <c r="F13" s="49"/>
      <c r="G13" s="49"/>
      <c r="H13" s="50"/>
      <c r="I13" s="51"/>
      <c r="J13" s="36"/>
    </row>
    <row r="14" spans="2:10" ht="16.5" x14ac:dyDescent="0.3">
      <c r="J14"/>
    </row>
    <row r="15" spans="2:10" ht="16.5" x14ac:dyDescent="0.3">
      <c r="B15" s="29" t="s">
        <v>0</v>
      </c>
      <c r="C15" s="52" t="s">
        <v>156</v>
      </c>
      <c r="D15" s="53"/>
      <c r="E15" s="53"/>
      <c r="F15" s="53"/>
      <c r="G15" s="53"/>
      <c r="H15" s="53"/>
      <c r="I15" s="54"/>
      <c r="J15" s="37"/>
    </row>
    <row r="16" spans="2:10" x14ac:dyDescent="0.3">
      <c r="B16" s="29" t="s">
        <v>1</v>
      </c>
      <c r="C16" s="42" t="s">
        <v>102</v>
      </c>
      <c r="D16" s="43"/>
      <c r="E16" s="43"/>
      <c r="F16" s="43"/>
      <c r="G16" s="43"/>
      <c r="H16" s="43"/>
      <c r="I16" s="44"/>
    </row>
    <row r="17" spans="2:10" ht="17.25" x14ac:dyDescent="0.3">
      <c r="B17" s="15" t="s">
        <v>2</v>
      </c>
      <c r="C17" s="15" t="s">
        <v>3</v>
      </c>
      <c r="D17" s="15" t="s">
        <v>4</v>
      </c>
      <c r="E17" s="15" t="s">
        <v>5</v>
      </c>
      <c r="F17" s="15" t="s">
        <v>6</v>
      </c>
      <c r="G17" s="15" t="s">
        <v>7</v>
      </c>
      <c r="H17" s="15" t="s">
        <v>8</v>
      </c>
      <c r="I17" s="15" t="s">
        <v>9</v>
      </c>
      <c r="J17" s="35" t="str">
        <f>CONCATENATE("CREATE TABLE ", C15,"(")</f>
        <v>CREATE TABLE DELIVERABLES_REGISTRATION(</v>
      </c>
    </row>
    <row r="18" spans="2:10" ht="17.25" x14ac:dyDescent="0.3">
      <c r="B18" s="16" t="s">
        <v>114</v>
      </c>
      <c r="C18" s="14" t="s">
        <v>12</v>
      </c>
      <c r="D18" s="14">
        <v>15</v>
      </c>
      <c r="E18" s="14" t="s">
        <v>11</v>
      </c>
      <c r="F18" s="14" t="s">
        <v>15</v>
      </c>
      <c r="G18" s="14"/>
      <c r="H18" s="23" t="s">
        <v>111</v>
      </c>
      <c r="I18" s="17" t="s">
        <v>129</v>
      </c>
      <c r="J18" s="35" t="str">
        <f>CONCATENATE(B18," ",C18,"(",D18,") ",IF(G18&lt;&gt;"",CONCATENATE("DEFAULT ", G18),""),IF(E18="N"," NOT NULL",""),",")</f>
        <v>REGISTRATION_ID VARCHAR2(15)  NOT NULL,</v>
      </c>
    </row>
    <row r="19" spans="2:10" ht="17.25" x14ac:dyDescent="0.3">
      <c r="B19" s="27" t="s">
        <v>110</v>
      </c>
      <c r="C19" s="9" t="s">
        <v>10</v>
      </c>
      <c r="D19" s="8">
        <v>15</v>
      </c>
      <c r="E19" s="20" t="s">
        <v>76</v>
      </c>
      <c r="F19" s="8"/>
      <c r="G19" s="8"/>
      <c r="H19" s="28" t="s">
        <v>109</v>
      </c>
      <c r="I19" s="18"/>
      <c r="J19" s="35" t="str">
        <f t="shared" ref="J19:J24" si="1">CONCATENATE(B19," ",C19,"(",D19,") ",IF(G19&lt;&gt;"",CONCATENATE("DEFAULT ", G19),""),IF(E19="N"," NOT NULL",""),",")</f>
        <v>PROJECT_ID VARCHAR2(15)  NOT NULL,</v>
      </c>
    </row>
    <row r="20" spans="2:10" ht="17.25" x14ac:dyDescent="0.3">
      <c r="B20" s="27" t="s">
        <v>65</v>
      </c>
      <c r="C20" s="9" t="s">
        <v>10</v>
      </c>
      <c r="D20" s="8">
        <v>15</v>
      </c>
      <c r="E20" s="20" t="s">
        <v>76</v>
      </c>
      <c r="F20" s="8" t="s">
        <v>139</v>
      </c>
      <c r="G20" s="8"/>
      <c r="H20" s="28" t="s">
        <v>66</v>
      </c>
      <c r="I20" s="18"/>
      <c r="J20" s="35" t="str">
        <f t="shared" si="1"/>
        <v>DELIVERABLES_ID VARCHAR2(15)  NOT NULL,</v>
      </c>
    </row>
    <row r="21" spans="2:10" ht="17.25" x14ac:dyDescent="0.3">
      <c r="B21" s="5" t="s">
        <v>74</v>
      </c>
      <c r="C21" s="19" t="s">
        <v>18</v>
      </c>
      <c r="D21" s="19">
        <v>1</v>
      </c>
      <c r="E21" s="19" t="s">
        <v>11</v>
      </c>
      <c r="F21" s="19"/>
      <c r="G21" s="22"/>
      <c r="H21" s="24" t="s">
        <v>75</v>
      </c>
      <c r="I21" s="18" t="s">
        <v>184</v>
      </c>
      <c r="J21" s="35" t="str">
        <f t="shared" si="1"/>
        <v>CONTENT_TYPE CHAR(1)  NOT NULL,</v>
      </c>
    </row>
    <row r="22" spans="2:10" ht="17.25" x14ac:dyDescent="0.3">
      <c r="B22" s="27" t="s">
        <v>103</v>
      </c>
      <c r="C22" s="9" t="s">
        <v>10</v>
      </c>
      <c r="D22" s="19">
        <v>500</v>
      </c>
      <c r="E22" s="20" t="s">
        <v>76</v>
      </c>
      <c r="F22" s="8"/>
      <c r="G22" s="8"/>
      <c r="H22" s="28" t="s">
        <v>104</v>
      </c>
      <c r="I22" s="18"/>
      <c r="J22" s="35" t="str">
        <f t="shared" si="1"/>
        <v>DELIVERABLES_TITLE VARCHAR2(500)  NOT NULL,</v>
      </c>
    </row>
    <row r="23" spans="2:10" ht="17.25" x14ac:dyDescent="0.3">
      <c r="B23" s="27" t="s">
        <v>105</v>
      </c>
      <c r="C23" s="9" t="s">
        <v>10</v>
      </c>
      <c r="D23" s="8">
        <v>200</v>
      </c>
      <c r="E23" s="20"/>
      <c r="F23" s="8"/>
      <c r="G23" s="8"/>
      <c r="H23" s="28" t="s">
        <v>106</v>
      </c>
      <c r="I23" s="18"/>
      <c r="J23" s="35" t="str">
        <f t="shared" si="1"/>
        <v>FILE_NAME VARCHAR2(200) ,</v>
      </c>
    </row>
    <row r="24" spans="2:10" ht="17.25" x14ac:dyDescent="0.3">
      <c r="B24" s="27" t="s">
        <v>113</v>
      </c>
      <c r="C24" s="9" t="s">
        <v>10</v>
      </c>
      <c r="D24" s="19">
        <v>2000</v>
      </c>
      <c r="E24" s="20"/>
      <c r="F24" s="8"/>
      <c r="G24" s="8"/>
      <c r="H24" s="28" t="s">
        <v>112</v>
      </c>
      <c r="I24" s="18"/>
      <c r="J24" s="35" t="str">
        <f t="shared" si="1"/>
        <v>FILE_PATH VARCHAR2(2000) ,</v>
      </c>
    </row>
    <row r="25" spans="2:10" ht="17.25" x14ac:dyDescent="0.3">
      <c r="B25" s="27" t="s">
        <v>107</v>
      </c>
      <c r="C25" s="8" t="s">
        <v>165</v>
      </c>
      <c r="D25" s="19"/>
      <c r="E25" s="20"/>
      <c r="F25" s="8"/>
      <c r="G25" s="8"/>
      <c r="H25" s="28" t="s">
        <v>108</v>
      </c>
      <c r="I25" s="18"/>
      <c r="J25" s="35" t="str">
        <f>CONCATENATE(B25," ",C25,IF(G25&lt;&gt;"",CONCATENATE("DEFAULT ", G25),""),IF(E25="N"," NOT NULL",""),",")</f>
        <v>TEXT_CONTENTS CLOB,</v>
      </c>
    </row>
    <row r="26" spans="2:10" ht="17.25" x14ac:dyDescent="0.3">
      <c r="B26" s="7" t="s">
        <v>115</v>
      </c>
      <c r="C26" s="8" t="s">
        <v>12</v>
      </c>
      <c r="D26" s="19">
        <v>2000</v>
      </c>
      <c r="E26" s="20"/>
      <c r="F26" s="9"/>
      <c r="G26" s="9"/>
      <c r="H26" s="10" t="s">
        <v>116</v>
      </c>
      <c r="I26" s="11"/>
      <c r="J26" s="35" t="str">
        <f t="shared" ref="J26:J32" si="2">CONCATENATE(B26," ",C26,"(",D26,") ",IF(G26&lt;&gt;"",CONCATENATE("DEFAULT ", G26),""),IF(E26="N"," NOT NULL",""),",")</f>
        <v>NOT_REGISTRATION_REASON VARCHAR2(2000) ,</v>
      </c>
    </row>
    <row r="27" spans="2:10" ht="17.25" x14ac:dyDescent="0.3">
      <c r="B27" s="27" t="s">
        <v>187</v>
      </c>
      <c r="C27" s="8" t="s">
        <v>10</v>
      </c>
      <c r="D27" s="8">
        <v>15</v>
      </c>
      <c r="E27" s="8" t="s">
        <v>76</v>
      </c>
      <c r="F27" s="9"/>
      <c r="G27" s="9"/>
      <c r="H27" s="10" t="s">
        <v>193</v>
      </c>
      <c r="I27" s="62"/>
      <c r="J27" s="35" t="str">
        <f t="shared" si="2"/>
        <v>REGISTRATION_USER_ID VARCHAR2(15)  NOT NULL,</v>
      </c>
    </row>
    <row r="28" spans="2:10" ht="17.25" x14ac:dyDescent="0.3">
      <c r="B28" s="27" t="s">
        <v>188</v>
      </c>
      <c r="C28" s="8" t="s">
        <v>12</v>
      </c>
      <c r="D28" s="8">
        <v>50</v>
      </c>
      <c r="E28" s="8" t="s">
        <v>11</v>
      </c>
      <c r="F28" s="9"/>
      <c r="G28" s="9"/>
      <c r="H28" s="10" t="s">
        <v>194</v>
      </c>
      <c r="I28" s="62"/>
      <c r="J28" s="35" t="str">
        <f t="shared" si="2"/>
        <v>REGISTRATION_USER_NAME VARCHAR2(50)  NOT NULL,</v>
      </c>
    </row>
    <row r="29" spans="2:10" ht="17.25" x14ac:dyDescent="0.3">
      <c r="B29" s="27" t="s">
        <v>189</v>
      </c>
      <c r="C29" s="8" t="s">
        <v>10</v>
      </c>
      <c r="D29" s="8">
        <v>14</v>
      </c>
      <c r="E29" s="8" t="s">
        <v>11</v>
      </c>
      <c r="F29" s="9"/>
      <c r="G29" s="9"/>
      <c r="H29" s="10" t="s">
        <v>195</v>
      </c>
      <c r="I29" s="25" t="s">
        <v>84</v>
      </c>
      <c r="J29" s="35" t="str">
        <f t="shared" si="2"/>
        <v>REGISTRATION_DATE VARCHAR2(14)  NOT NULL,</v>
      </c>
    </row>
    <row r="30" spans="2:10" ht="17.25" x14ac:dyDescent="0.3">
      <c r="B30" s="27" t="s">
        <v>190</v>
      </c>
      <c r="C30" s="8" t="s">
        <v>10</v>
      </c>
      <c r="D30" s="8">
        <v>15</v>
      </c>
      <c r="E30" s="8"/>
      <c r="F30" s="9"/>
      <c r="G30" s="9"/>
      <c r="H30" s="10" t="s">
        <v>196</v>
      </c>
      <c r="I30" s="62"/>
      <c r="J30" s="35" t="str">
        <f t="shared" si="2"/>
        <v>DELETE_USER_ID VARCHAR2(15) ,</v>
      </c>
    </row>
    <row r="31" spans="2:10" ht="17.25" x14ac:dyDescent="0.3">
      <c r="B31" s="27" t="s">
        <v>191</v>
      </c>
      <c r="C31" s="8" t="s">
        <v>12</v>
      </c>
      <c r="D31" s="8">
        <v>50</v>
      </c>
      <c r="E31" s="8"/>
      <c r="F31" s="9"/>
      <c r="G31" s="9"/>
      <c r="H31" s="10" t="s">
        <v>197</v>
      </c>
      <c r="I31" s="62"/>
      <c r="J31" s="35" t="str">
        <f t="shared" si="2"/>
        <v>DELETE_USER_NAME VARCHAR2(50) ,</v>
      </c>
    </row>
    <row r="32" spans="2:10" ht="17.25" x14ac:dyDescent="0.3">
      <c r="B32" s="27" t="s">
        <v>192</v>
      </c>
      <c r="C32" s="8" t="s">
        <v>10</v>
      </c>
      <c r="D32" s="8">
        <v>14</v>
      </c>
      <c r="E32" s="8"/>
      <c r="F32" s="9"/>
      <c r="G32" s="9"/>
      <c r="H32" s="10" t="s">
        <v>198</v>
      </c>
      <c r="I32" s="25" t="s">
        <v>84</v>
      </c>
      <c r="J32" s="35" t="str">
        <f t="shared" si="2"/>
        <v>DELETE_DATE VARCHAR2(14) ,</v>
      </c>
    </row>
    <row r="33" spans="2:10" ht="17.25" x14ac:dyDescent="0.3">
      <c r="B33" s="45" t="s">
        <v>13</v>
      </c>
      <c r="C33" s="46"/>
      <c r="D33" s="46"/>
      <c r="E33" s="46"/>
      <c r="F33" s="46"/>
      <c r="G33" s="47"/>
      <c r="H33" s="45" t="s">
        <v>14</v>
      </c>
      <c r="I33" s="47"/>
      <c r="J33" s="35" t="str">
        <f>CONCATENATE("CONSTRAINT ",C15, "_PK PRIMARY KEY(",B18, ")," )</f>
        <v>CONSTRAINT DELIVERABLES_REGISTRATION_PK PRIMARY KEY(REGISTRATION_ID),</v>
      </c>
    </row>
    <row r="34" spans="2:10" ht="27" x14ac:dyDescent="0.3">
      <c r="B34" s="48"/>
      <c r="C34" s="49"/>
      <c r="D34" s="49"/>
      <c r="E34" s="49"/>
      <c r="F34" s="49"/>
      <c r="G34" s="49"/>
      <c r="H34" s="50"/>
      <c r="I34" s="51"/>
      <c r="J34" s="38" t="s">
        <v>179</v>
      </c>
    </row>
  </sheetData>
  <mergeCells count="12">
    <mergeCell ref="C15:I15"/>
    <mergeCell ref="C16:I16"/>
    <mergeCell ref="B33:G33"/>
    <mergeCell ref="H33:I33"/>
    <mergeCell ref="B34:G34"/>
    <mergeCell ref="H34:I34"/>
    <mergeCell ref="C2:I2"/>
    <mergeCell ref="C3:I3"/>
    <mergeCell ref="B12:G12"/>
    <mergeCell ref="H12:I12"/>
    <mergeCell ref="B13:G13"/>
    <mergeCell ref="H13:I1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1"/>
  <sheetViews>
    <sheetView tabSelected="1" zoomScaleNormal="100" workbookViewId="0">
      <selection activeCell="C25" sqref="C25:I25"/>
    </sheetView>
  </sheetViews>
  <sheetFormatPr defaultColWidth="9" defaultRowHeight="13.5" x14ac:dyDescent="0.3"/>
  <cols>
    <col min="1" max="1" width="2.5" style="1" customWidth="1"/>
    <col min="2" max="2" width="26" style="1" bestFit="1" customWidth="1"/>
    <col min="3" max="3" width="9.75" style="1" bestFit="1" customWidth="1"/>
    <col min="4" max="4" width="7.375" style="1" bestFit="1" customWidth="1"/>
    <col min="5" max="5" width="5.25" style="1" bestFit="1" customWidth="1"/>
    <col min="6" max="6" width="4.375" style="1" bestFit="1" customWidth="1"/>
    <col min="7" max="7" width="34.5" style="1" customWidth="1"/>
    <col min="8" max="8" width="18.75" style="1" customWidth="1"/>
    <col min="9" max="9" width="41.25" style="1" bestFit="1" customWidth="1"/>
    <col min="10" max="10" width="74.625" style="1" customWidth="1"/>
    <col min="11" max="11" width="13.125" style="1" bestFit="1" customWidth="1"/>
    <col min="12" max="16384" width="9" style="1"/>
  </cols>
  <sheetData>
    <row r="2" spans="2:10" x14ac:dyDescent="0.3">
      <c r="B2" s="29" t="s">
        <v>0</v>
      </c>
      <c r="C2" s="39" t="s">
        <v>158</v>
      </c>
      <c r="D2" s="40"/>
      <c r="E2" s="40"/>
      <c r="F2" s="40"/>
      <c r="G2" s="40"/>
      <c r="H2" s="40"/>
      <c r="I2" s="41"/>
    </row>
    <row r="3" spans="2:10" x14ac:dyDescent="0.3">
      <c r="B3" s="29" t="s">
        <v>1</v>
      </c>
      <c r="C3" s="42" t="s">
        <v>24</v>
      </c>
      <c r="D3" s="43"/>
      <c r="E3" s="43"/>
      <c r="F3" s="43"/>
      <c r="G3" s="43"/>
      <c r="H3" s="43"/>
      <c r="I3" s="44"/>
    </row>
    <row r="4" spans="2:10" ht="17.25" x14ac:dyDescent="0.3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5" t="str">
        <f>CONCATENATE("CREATE TABLE ", C2,"(")</f>
        <v>CREATE TABLE USERS(</v>
      </c>
    </row>
    <row r="5" spans="2:10" ht="17.25" x14ac:dyDescent="0.3">
      <c r="B5" s="7" t="s">
        <v>20</v>
      </c>
      <c r="C5" s="8" t="s">
        <v>12</v>
      </c>
      <c r="D5" s="8">
        <v>15</v>
      </c>
      <c r="E5" s="8" t="s">
        <v>11</v>
      </c>
      <c r="F5" s="9" t="s">
        <v>15</v>
      </c>
      <c r="G5" s="9"/>
      <c r="H5" s="10" t="s">
        <v>30</v>
      </c>
      <c r="I5" s="17" t="s">
        <v>130</v>
      </c>
      <c r="J5" s="35" t="str">
        <f>CONCATENATE(B5," ",C5,"(",D5,") ",IF(G5&lt;&gt;"",CONCATENATE("DEFAULT ", G5),""),IF(E5="N"," NOT NULL",""),",")</f>
        <v>USER_ID VARCHAR2(15)  NOT NULL,</v>
      </c>
    </row>
    <row r="6" spans="2:10" ht="17.25" x14ac:dyDescent="0.3">
      <c r="B6" s="7" t="s">
        <v>21</v>
      </c>
      <c r="C6" s="8" t="s">
        <v>12</v>
      </c>
      <c r="D6" s="8">
        <v>500</v>
      </c>
      <c r="E6" s="8" t="s">
        <v>11</v>
      </c>
      <c r="F6" s="9"/>
      <c r="G6" s="9"/>
      <c r="H6" s="10" t="s">
        <v>98</v>
      </c>
      <c r="I6" s="11"/>
      <c r="J6" s="35" t="str">
        <f t="shared" ref="J6:J10" si="0">CONCATENATE(B6," ",C6,"(",D6,") ",IF(G6&lt;&gt;"",CONCATENATE("DEFAULT ", G6),""),IF(E6="N"," NOT NULL",""),",")</f>
        <v>USER_PASSWORD VARCHAR2(500)  NOT NULL,</v>
      </c>
    </row>
    <row r="7" spans="2:10" ht="17.25" x14ac:dyDescent="0.3">
      <c r="B7" s="7" t="s">
        <v>22</v>
      </c>
      <c r="C7" s="8" t="s">
        <v>12</v>
      </c>
      <c r="D7" s="8">
        <v>50</v>
      </c>
      <c r="E7" s="8" t="s">
        <v>11</v>
      </c>
      <c r="F7" s="9"/>
      <c r="G7" s="9"/>
      <c r="H7" s="10" t="s">
        <v>27</v>
      </c>
      <c r="I7" s="11"/>
      <c r="J7" s="35" t="str">
        <f t="shared" si="0"/>
        <v>USER_NAME VARCHAR2(50)  NOT NULL,</v>
      </c>
    </row>
    <row r="8" spans="2:10" ht="17.25" x14ac:dyDescent="0.3">
      <c r="B8" s="7" t="s">
        <v>28</v>
      </c>
      <c r="C8" s="8" t="s">
        <v>12</v>
      </c>
      <c r="D8" s="8">
        <v>100</v>
      </c>
      <c r="E8" s="8" t="s">
        <v>11</v>
      </c>
      <c r="F8" s="9"/>
      <c r="G8" s="9"/>
      <c r="H8" s="10" t="s">
        <v>29</v>
      </c>
      <c r="I8" s="11"/>
      <c r="J8" s="35" t="str">
        <f t="shared" si="0"/>
        <v>USER_EMAIL VARCHAR2(100)  NOT NULL,</v>
      </c>
    </row>
    <row r="9" spans="2:10" ht="17.25" x14ac:dyDescent="0.3">
      <c r="B9" s="5" t="s">
        <v>80</v>
      </c>
      <c r="C9" s="19" t="s">
        <v>10</v>
      </c>
      <c r="D9" s="19">
        <v>15</v>
      </c>
      <c r="E9" s="19" t="s">
        <v>76</v>
      </c>
      <c r="F9" s="19"/>
      <c r="G9" s="19"/>
      <c r="H9" s="24" t="s">
        <v>81</v>
      </c>
      <c r="I9" s="11"/>
      <c r="J9" s="35" t="str">
        <f t="shared" si="0"/>
        <v>TEAM_ID VARCHAR2(15)  NOT NULL,</v>
      </c>
    </row>
    <row r="10" spans="2:10" ht="17.25" x14ac:dyDescent="0.3">
      <c r="B10" s="7" t="s">
        <v>61</v>
      </c>
      <c r="C10" s="8" t="s">
        <v>10</v>
      </c>
      <c r="D10" s="8">
        <v>15</v>
      </c>
      <c r="E10" s="8" t="s">
        <v>11</v>
      </c>
      <c r="F10" s="9"/>
      <c r="G10" s="9"/>
      <c r="H10" s="10" t="s">
        <v>47</v>
      </c>
      <c r="I10" s="12"/>
      <c r="J10" s="35" t="str">
        <f t="shared" si="0"/>
        <v>AUTHORITY_ID VARCHAR2(15)  NOT NULL,</v>
      </c>
    </row>
    <row r="11" spans="2:10" ht="17.25" x14ac:dyDescent="0.3">
      <c r="B11" s="45" t="s">
        <v>13</v>
      </c>
      <c r="C11" s="46"/>
      <c r="D11" s="46"/>
      <c r="E11" s="46"/>
      <c r="F11" s="46"/>
      <c r="G11" s="47"/>
      <c r="H11" s="45" t="s">
        <v>14</v>
      </c>
      <c r="I11" s="47"/>
      <c r="J11" s="35" t="str">
        <f>CONCATENATE("CONSTRAINT ",C2, "_PK PRIMARY KEY(",B5, "));" )</f>
        <v>CONSTRAINT USERS_PK PRIMARY KEY(USER_ID));</v>
      </c>
    </row>
    <row r="12" spans="2:10" x14ac:dyDescent="0.3">
      <c r="B12" s="48"/>
      <c r="C12" s="49"/>
      <c r="D12" s="49"/>
      <c r="E12" s="49"/>
      <c r="F12" s="49"/>
      <c r="G12" s="49"/>
      <c r="H12" s="50"/>
      <c r="I12" s="51"/>
    </row>
    <row r="13" spans="2:10" x14ac:dyDescent="0.3">
      <c r="B13" s="30"/>
      <c r="C13" s="31"/>
      <c r="D13" s="31"/>
      <c r="E13" s="31"/>
      <c r="F13" s="31"/>
      <c r="G13" s="31"/>
      <c r="H13" s="13"/>
      <c r="I13" s="32"/>
    </row>
    <row r="14" spans="2:10" x14ac:dyDescent="0.3">
      <c r="B14" s="29" t="s">
        <v>0</v>
      </c>
      <c r="C14" s="39" t="s">
        <v>182</v>
      </c>
      <c r="D14" s="40"/>
      <c r="E14" s="40"/>
      <c r="F14" s="40"/>
      <c r="G14" s="40"/>
      <c r="H14" s="40"/>
      <c r="I14" s="41"/>
    </row>
    <row r="15" spans="2:10" x14ac:dyDescent="0.3">
      <c r="B15" s="29" t="s">
        <v>1</v>
      </c>
      <c r="C15" s="42" t="s">
        <v>86</v>
      </c>
      <c r="D15" s="43"/>
      <c r="E15" s="43"/>
      <c r="F15" s="43"/>
      <c r="G15" s="43"/>
      <c r="H15" s="43"/>
      <c r="I15" s="44"/>
    </row>
    <row r="16" spans="2:10" ht="17.25" x14ac:dyDescent="0.3"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35" t="str">
        <f>CONCATENATE("CREATE TABLE ", C14,"(")</f>
        <v>CREATE TABLE COMMON_CODE(</v>
      </c>
    </row>
    <row r="17" spans="2:10" ht="17.25" x14ac:dyDescent="0.3">
      <c r="B17" s="7" t="s">
        <v>87</v>
      </c>
      <c r="C17" s="8" t="s">
        <v>12</v>
      </c>
      <c r="D17" s="8">
        <v>15</v>
      </c>
      <c r="E17" s="8" t="s">
        <v>11</v>
      </c>
      <c r="F17" s="9" t="s">
        <v>15</v>
      </c>
      <c r="G17" s="9"/>
      <c r="H17" s="10" t="s">
        <v>97</v>
      </c>
      <c r="I17" s="17" t="s">
        <v>131</v>
      </c>
      <c r="J17" s="35" t="str">
        <f>CONCATENATE(B17," ",C17,"(",D17,") ",IF(G17&lt;&gt;"",CONCATENATE("DEFAULT ", G17),""),IF(E17="N"," NOT NULL",""),",")</f>
        <v>CODE_ID VARCHAR2(15)  NOT NULL,</v>
      </c>
    </row>
    <row r="18" spans="2:10" ht="17.25" x14ac:dyDescent="0.3">
      <c r="B18" s="7" t="s">
        <v>88</v>
      </c>
      <c r="C18" s="8" t="s">
        <v>12</v>
      </c>
      <c r="D18" s="8">
        <v>500</v>
      </c>
      <c r="E18" s="8" t="s">
        <v>11</v>
      </c>
      <c r="F18" s="9"/>
      <c r="G18" s="9"/>
      <c r="H18" s="10" t="s">
        <v>90</v>
      </c>
      <c r="I18" s="11"/>
      <c r="J18" s="35" t="str">
        <f t="shared" ref="J18:J20" si="1">CONCATENATE(B18," ",C18,"(",D18,") ",IF(G18&lt;&gt;"",CONCATENATE("DEFAULT ", G18),""),IF(E18="N"," NOT NULL",""),",")</f>
        <v>CODE_NAME VARCHAR2(500)  NOT NULL,</v>
      </c>
    </row>
    <row r="19" spans="2:10" ht="17.25" x14ac:dyDescent="0.3">
      <c r="B19" s="7" t="s">
        <v>180</v>
      </c>
      <c r="C19" s="8" t="s">
        <v>12</v>
      </c>
      <c r="D19" s="8">
        <v>100</v>
      </c>
      <c r="E19" s="8" t="s">
        <v>11</v>
      </c>
      <c r="F19" s="9" t="s">
        <v>139</v>
      </c>
      <c r="G19" s="9"/>
      <c r="H19" s="10" t="s">
        <v>95</v>
      </c>
      <c r="I19" s="11" t="s">
        <v>93</v>
      </c>
      <c r="J19" s="35" t="str">
        <f t="shared" si="1"/>
        <v>CODE_GROUP_ID VARCHAR2(100)  NOT NULL,</v>
      </c>
    </row>
    <row r="20" spans="2:10" ht="17.25" x14ac:dyDescent="0.3">
      <c r="B20" s="7" t="s">
        <v>92</v>
      </c>
      <c r="C20" s="8" t="s">
        <v>18</v>
      </c>
      <c r="D20" s="8">
        <v>1</v>
      </c>
      <c r="E20" s="8" t="s">
        <v>11</v>
      </c>
      <c r="F20" s="9"/>
      <c r="G20" s="9"/>
      <c r="H20" s="10" t="s">
        <v>96</v>
      </c>
      <c r="I20" s="12"/>
      <c r="J20" s="35" t="str">
        <f t="shared" si="1"/>
        <v>CODE_TOP_ID CHAR(1)  NOT NULL,</v>
      </c>
    </row>
    <row r="21" spans="2:10" ht="17.25" x14ac:dyDescent="0.3">
      <c r="B21" s="45" t="s">
        <v>13</v>
      </c>
      <c r="C21" s="46"/>
      <c r="D21" s="46"/>
      <c r="E21" s="46"/>
      <c r="F21" s="46"/>
      <c r="G21" s="47"/>
      <c r="H21" s="45" t="s">
        <v>14</v>
      </c>
      <c r="I21" s="47"/>
      <c r="J21" s="35" t="str">
        <f>CONCATENATE("CONSTRAINT ",C14, "_PK PRIMARY KEY(",B17, ")," )</f>
        <v>CONSTRAINT COMMON_CODE_PK PRIMARY KEY(CODE_ID),</v>
      </c>
    </row>
    <row r="22" spans="2:10" ht="27" x14ac:dyDescent="0.3">
      <c r="B22" s="48"/>
      <c r="C22" s="49"/>
      <c r="D22" s="49"/>
      <c r="E22" s="49"/>
      <c r="F22" s="49"/>
      <c r="G22" s="49"/>
      <c r="H22" s="50"/>
      <c r="I22" s="51"/>
      <c r="J22" s="38" t="s">
        <v>183</v>
      </c>
    </row>
    <row r="24" spans="2:10" x14ac:dyDescent="0.3">
      <c r="B24" s="29" t="s">
        <v>0</v>
      </c>
      <c r="C24" s="39" t="s">
        <v>181</v>
      </c>
      <c r="D24" s="40"/>
      <c r="E24" s="40"/>
      <c r="F24" s="40"/>
      <c r="G24" s="40"/>
      <c r="H24" s="40"/>
      <c r="I24" s="41"/>
    </row>
    <row r="25" spans="2:10" x14ac:dyDescent="0.3">
      <c r="B25" s="29" t="s">
        <v>1</v>
      </c>
      <c r="C25" s="42" t="s">
        <v>99</v>
      </c>
      <c r="D25" s="43"/>
      <c r="E25" s="43"/>
      <c r="F25" s="43"/>
      <c r="G25" s="43"/>
      <c r="H25" s="43"/>
      <c r="I25" s="44"/>
    </row>
    <row r="26" spans="2:10" ht="17.25" x14ac:dyDescent="0.3"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35" t="str">
        <f>CONCATENATE("CREATE TABLE ", C24,"(")</f>
        <v>CREATE TABLE COMMON_CODE_GROUP(</v>
      </c>
    </row>
    <row r="27" spans="2:10" ht="17.25" x14ac:dyDescent="0.3">
      <c r="B27" s="7" t="s">
        <v>89</v>
      </c>
      <c r="C27" s="8" t="s">
        <v>12</v>
      </c>
      <c r="D27" s="8">
        <v>100</v>
      </c>
      <c r="E27" s="8" t="s">
        <v>11</v>
      </c>
      <c r="F27" s="9" t="s">
        <v>15</v>
      </c>
      <c r="G27" s="9"/>
      <c r="H27" s="10" t="s">
        <v>95</v>
      </c>
      <c r="I27" s="11" t="s">
        <v>100</v>
      </c>
      <c r="J27" s="35" t="str">
        <f>CONCATENATE(B27," ",C27,"(",D27,") ",IF(G27&lt;&gt;"",CONCATENATE("DEFAULT ", G27),""),IF(E27="N"," NOT NULL",""),",")</f>
        <v>CODE_GROUP_ID VARCHAR2(100)  NOT NULL,</v>
      </c>
    </row>
    <row r="28" spans="2:10" ht="17.25" x14ac:dyDescent="0.3">
      <c r="B28" s="7" t="s">
        <v>91</v>
      </c>
      <c r="C28" s="8" t="s">
        <v>12</v>
      </c>
      <c r="D28" s="8">
        <v>500</v>
      </c>
      <c r="E28" s="8" t="s">
        <v>11</v>
      </c>
      <c r="F28" s="9"/>
      <c r="G28" s="9"/>
      <c r="H28" s="10" t="s">
        <v>94</v>
      </c>
      <c r="I28" s="11" t="s">
        <v>101</v>
      </c>
      <c r="J28" s="35" t="str">
        <f t="shared" ref="J28:J29" si="2">CONCATENATE(B28," ",C28,"(",D28,") ",IF(G28&lt;&gt;"",CONCATENATE("DEFAULT ", G28),""),IF(E28="N"," NOT NULL",""),",")</f>
        <v>CODE_GROUP_NAME VARCHAR2(500)  NOT NULL,</v>
      </c>
    </row>
    <row r="29" spans="2:10" ht="17.25" x14ac:dyDescent="0.3">
      <c r="B29" s="7" t="s">
        <v>124</v>
      </c>
      <c r="C29" s="8" t="s">
        <v>12</v>
      </c>
      <c r="D29" s="8">
        <v>15</v>
      </c>
      <c r="E29" s="8" t="s">
        <v>11</v>
      </c>
      <c r="F29" s="9"/>
      <c r="G29" s="9"/>
      <c r="H29" s="10" t="s">
        <v>125</v>
      </c>
      <c r="I29" s="11" t="s">
        <v>126</v>
      </c>
      <c r="J29" s="35" t="str">
        <f t="shared" si="2"/>
        <v>SUB_SYSTEM VARCHAR2(15)  NOT NULL,</v>
      </c>
    </row>
    <row r="30" spans="2:10" ht="17.25" x14ac:dyDescent="0.3">
      <c r="B30" s="45" t="s">
        <v>13</v>
      </c>
      <c r="C30" s="46"/>
      <c r="D30" s="46"/>
      <c r="E30" s="46"/>
      <c r="F30" s="46"/>
      <c r="G30" s="47"/>
      <c r="H30" s="45" t="s">
        <v>14</v>
      </c>
      <c r="I30" s="47"/>
      <c r="J30" s="35" t="str">
        <f>CONCATENATE("CONSTRAINT ",C24, "_PK PRIMARY KEY(",B27, "));" )</f>
        <v>CONSTRAINT COMMON_CODE_GROUP_PK PRIMARY KEY(CODE_GROUP_ID));</v>
      </c>
    </row>
    <row r="31" spans="2:10" ht="17.25" x14ac:dyDescent="0.3">
      <c r="B31" s="48"/>
      <c r="C31" s="49"/>
      <c r="D31" s="49"/>
      <c r="E31" s="49"/>
      <c r="F31" s="49"/>
      <c r="G31" s="49"/>
      <c r="H31" s="50"/>
      <c r="I31" s="51"/>
      <c r="J31" s="35"/>
    </row>
    <row r="32" spans="2:10" ht="17.25" x14ac:dyDescent="0.3">
      <c r="B32" s="30"/>
      <c r="C32" s="31"/>
      <c r="D32" s="31"/>
      <c r="E32" s="31"/>
      <c r="F32" s="31"/>
      <c r="G32" s="31"/>
      <c r="H32" s="13"/>
      <c r="I32" s="32"/>
      <c r="J32" s="35"/>
    </row>
    <row r="33" spans="2:10" ht="17.25" x14ac:dyDescent="0.3">
      <c r="B33" s="29" t="s">
        <v>0</v>
      </c>
      <c r="C33" s="52" t="s">
        <v>160</v>
      </c>
      <c r="D33" s="40"/>
      <c r="E33" s="40"/>
      <c r="F33" s="40"/>
      <c r="G33" s="40"/>
      <c r="H33" s="40"/>
      <c r="I33" s="41"/>
      <c r="J33" s="35"/>
    </row>
    <row r="34" spans="2:10" x14ac:dyDescent="0.3">
      <c r="B34" s="29" t="s">
        <v>1</v>
      </c>
      <c r="C34" s="42" t="s">
        <v>141</v>
      </c>
      <c r="D34" s="43"/>
      <c r="E34" s="43"/>
      <c r="F34" s="43"/>
      <c r="G34" s="43"/>
      <c r="H34" s="43"/>
      <c r="I34" s="44"/>
    </row>
    <row r="35" spans="2:10" ht="17.25" x14ac:dyDescent="0.3"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35" t="str">
        <f>CONCATENATE("CREATE TABLE ", C33,"(")</f>
        <v>CREATE TABLE USERS_AUTHORITY(</v>
      </c>
    </row>
    <row r="36" spans="2:10" ht="60" x14ac:dyDescent="0.3">
      <c r="B36" s="7" t="s">
        <v>46</v>
      </c>
      <c r="C36" s="8" t="s">
        <v>12</v>
      </c>
      <c r="D36" s="14">
        <v>15</v>
      </c>
      <c r="E36" s="8" t="s">
        <v>11</v>
      </c>
      <c r="F36" s="9" t="s">
        <v>15</v>
      </c>
      <c r="G36" s="9"/>
      <c r="H36" s="10" t="s">
        <v>47</v>
      </c>
      <c r="I36" s="12" t="s">
        <v>140</v>
      </c>
      <c r="J36" s="35" t="str">
        <f>CONCATENATE(B36," ",C36,"(",D36,") ",IF(G36&lt;&gt;"",CONCATENATE("DEFAULT ", G36),""),IF(E36="N"," NOT NULL",""),",")</f>
        <v>AUTHORITY_ID VARCHAR2(15)  NOT NULL,</v>
      </c>
    </row>
    <row r="37" spans="2:10" ht="17.25" x14ac:dyDescent="0.3">
      <c r="B37" s="7" t="s">
        <v>48</v>
      </c>
      <c r="C37" s="8" t="s">
        <v>12</v>
      </c>
      <c r="D37" s="2">
        <v>500</v>
      </c>
      <c r="E37" s="8" t="s">
        <v>11</v>
      </c>
      <c r="F37" s="9"/>
      <c r="G37" s="9"/>
      <c r="H37" s="10" t="s">
        <v>49</v>
      </c>
      <c r="I37" s="11"/>
      <c r="J37" s="35" t="str">
        <f t="shared" ref="J37:J38" si="3">CONCATENATE(B37," ",C37,"(",D37,") ",IF(G37&lt;&gt;"",CONCATENATE("DEFAULT ", G37),""),IF(E37="N"," NOT NULL",""),",")</f>
        <v>AUTHORITY_NAME VARCHAR2(500)  NOT NULL,</v>
      </c>
    </row>
    <row r="38" spans="2:10" ht="17.25" x14ac:dyDescent="0.3">
      <c r="B38" s="7" t="s">
        <v>124</v>
      </c>
      <c r="C38" s="8" t="s">
        <v>12</v>
      </c>
      <c r="D38" s="8">
        <v>15</v>
      </c>
      <c r="E38" s="8" t="s">
        <v>11</v>
      </c>
      <c r="F38" s="9"/>
      <c r="G38" s="9"/>
      <c r="H38" s="10" t="s">
        <v>125</v>
      </c>
      <c r="I38" s="11" t="s">
        <v>126</v>
      </c>
      <c r="J38" s="35" t="str">
        <f t="shared" si="3"/>
        <v>SUB_SYSTEM VARCHAR2(15)  NOT NULL,</v>
      </c>
    </row>
    <row r="39" spans="2:10" ht="17.25" x14ac:dyDescent="0.3">
      <c r="B39" s="45" t="s">
        <v>13</v>
      </c>
      <c r="C39" s="46"/>
      <c r="D39" s="46"/>
      <c r="E39" s="46"/>
      <c r="F39" s="46"/>
      <c r="G39" s="47"/>
      <c r="H39" s="45" t="s">
        <v>14</v>
      </c>
      <c r="I39" s="47"/>
      <c r="J39" s="35" t="str">
        <f>CONCATENATE("CONSTRAINT ",C33, "_PK PRIMARY KEY(",B36, "));" )</f>
        <v>CONSTRAINT USERS_AUTHORITY_PK PRIMARY KEY(AUTHORITY_ID));</v>
      </c>
    </row>
    <row r="40" spans="2:10" x14ac:dyDescent="0.3">
      <c r="B40" s="48"/>
      <c r="C40" s="49"/>
      <c r="D40" s="49"/>
      <c r="E40" s="49"/>
      <c r="F40" s="49"/>
      <c r="G40" s="49"/>
      <c r="H40" s="50"/>
      <c r="I40" s="51"/>
    </row>
    <row r="42" spans="2:10" x14ac:dyDescent="0.3">
      <c r="B42" s="29" t="s">
        <v>0</v>
      </c>
      <c r="C42" s="52" t="s">
        <v>161</v>
      </c>
      <c r="D42" s="40"/>
      <c r="E42" s="40"/>
      <c r="F42" s="40"/>
      <c r="G42" s="40"/>
      <c r="H42" s="40"/>
      <c r="I42" s="41"/>
    </row>
    <row r="43" spans="2:10" x14ac:dyDescent="0.3">
      <c r="B43" s="29" t="s">
        <v>1</v>
      </c>
      <c r="C43" s="42" t="s">
        <v>52</v>
      </c>
      <c r="D43" s="43"/>
      <c r="E43" s="43"/>
      <c r="F43" s="43"/>
      <c r="G43" s="43"/>
      <c r="H43" s="43"/>
      <c r="I43" s="44"/>
    </row>
    <row r="44" spans="2:10" ht="17.25" x14ac:dyDescent="0.3"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35" t="str">
        <f>CONCATENATE("CREATE TABLE ", C42,"(")</f>
        <v>CREATE TABLE MENU(</v>
      </c>
    </row>
    <row r="45" spans="2:10" ht="17.25" x14ac:dyDescent="0.3">
      <c r="B45" s="7" t="s">
        <v>53</v>
      </c>
      <c r="C45" s="8" t="s">
        <v>12</v>
      </c>
      <c r="D45" s="14">
        <v>15</v>
      </c>
      <c r="E45" s="8" t="s">
        <v>11</v>
      </c>
      <c r="F45" s="9" t="s">
        <v>15</v>
      </c>
      <c r="G45" s="9"/>
      <c r="H45" s="10" t="s">
        <v>57</v>
      </c>
      <c r="I45" s="17" t="s">
        <v>132</v>
      </c>
      <c r="J45" s="35" t="str">
        <f>CONCATENATE(B45," ",C45,"(",D45,") ",IF(G45&lt;&gt;"",CONCATENATE("DEFAULT ", G45),""),IF(E45="N"," NOT NULL",""),",")</f>
        <v>MENU_ID VARCHAR2(15)  NOT NULL,</v>
      </c>
    </row>
    <row r="46" spans="2:10" ht="17.25" x14ac:dyDescent="0.3">
      <c r="B46" s="7" t="s">
        <v>54</v>
      </c>
      <c r="C46" s="9" t="s">
        <v>12</v>
      </c>
      <c r="D46" s="2">
        <v>500</v>
      </c>
      <c r="E46" s="8" t="s">
        <v>11</v>
      </c>
      <c r="F46" s="9"/>
      <c r="G46" s="9"/>
      <c r="H46" s="10" t="s">
        <v>55</v>
      </c>
      <c r="I46" s="11"/>
      <c r="J46" s="35" t="str">
        <f t="shared" ref="J46:J48" si="4">CONCATENATE(B46," ",C46,"(",D46,") ",IF(G46&lt;&gt;"",CONCATENATE("DEFAULT ", G46),""),IF(E46="N"," NOT NULL",""),",")</f>
        <v>MENU_NAME VARCHAR2(500)  NOT NULL,</v>
      </c>
    </row>
    <row r="47" spans="2:10" ht="17.25" x14ac:dyDescent="0.3">
      <c r="B47" s="7" t="s">
        <v>56</v>
      </c>
      <c r="C47" s="8" t="s">
        <v>12</v>
      </c>
      <c r="D47" s="8">
        <v>15</v>
      </c>
      <c r="E47" s="9"/>
      <c r="F47" s="9"/>
      <c r="G47" s="9"/>
      <c r="H47" s="10" t="s">
        <v>62</v>
      </c>
      <c r="I47" s="11"/>
      <c r="J47" s="35" t="str">
        <f t="shared" si="4"/>
        <v>TOP_MENU_ID VARCHAR2(15) ,</v>
      </c>
    </row>
    <row r="48" spans="2:10" ht="17.25" x14ac:dyDescent="0.3">
      <c r="B48" s="7" t="s">
        <v>124</v>
      </c>
      <c r="C48" s="8" t="s">
        <v>12</v>
      </c>
      <c r="D48" s="8">
        <v>15</v>
      </c>
      <c r="E48" s="8" t="s">
        <v>11</v>
      </c>
      <c r="F48" s="9"/>
      <c r="G48" s="9"/>
      <c r="H48" s="10" t="s">
        <v>125</v>
      </c>
      <c r="I48" s="11" t="s">
        <v>126</v>
      </c>
      <c r="J48" s="35" t="str">
        <f t="shared" si="4"/>
        <v>SUB_SYSTEM VARCHAR2(15)  NOT NULL,</v>
      </c>
    </row>
    <row r="49" spans="2:10" ht="17.25" x14ac:dyDescent="0.3">
      <c r="B49" s="45" t="s">
        <v>13</v>
      </c>
      <c r="C49" s="46"/>
      <c r="D49" s="46"/>
      <c r="E49" s="46"/>
      <c r="F49" s="46"/>
      <c r="G49" s="47"/>
      <c r="H49" s="45" t="s">
        <v>14</v>
      </c>
      <c r="I49" s="47"/>
      <c r="J49" s="35" t="str">
        <f>CONCATENATE("CONSTRAINT ",C42, "_PK PRIMARY KEY(",B45, "));" )</f>
        <v>CONSTRAINT MENU_PK PRIMARY KEY(MENU_ID));</v>
      </c>
    </row>
    <row r="50" spans="2:10" x14ac:dyDescent="0.3">
      <c r="B50" s="48"/>
      <c r="C50" s="49"/>
      <c r="D50" s="49"/>
      <c r="E50" s="49"/>
      <c r="F50" s="49"/>
      <c r="G50" s="49"/>
      <c r="H50" s="50"/>
      <c r="I50" s="51"/>
    </row>
    <row r="52" spans="2:10" x14ac:dyDescent="0.3">
      <c r="B52" s="29" t="s">
        <v>0</v>
      </c>
      <c r="C52" s="52" t="s">
        <v>162</v>
      </c>
      <c r="D52" s="40"/>
      <c r="E52" s="40"/>
      <c r="F52" s="40"/>
      <c r="G52" s="40"/>
      <c r="H52" s="40"/>
      <c r="I52" s="41"/>
    </row>
    <row r="53" spans="2:10" x14ac:dyDescent="0.3">
      <c r="B53" s="29" t="s">
        <v>1</v>
      </c>
      <c r="C53" s="42" t="s">
        <v>58</v>
      </c>
      <c r="D53" s="43"/>
      <c r="E53" s="43"/>
      <c r="F53" s="43"/>
      <c r="G53" s="43"/>
      <c r="H53" s="43"/>
      <c r="I53" s="44"/>
    </row>
    <row r="54" spans="2:10" ht="17.25" x14ac:dyDescent="0.3">
      <c r="B54" s="4" t="s">
        <v>2</v>
      </c>
      <c r="C54" s="4" t="s">
        <v>3</v>
      </c>
      <c r="D54" s="4" t="s">
        <v>4</v>
      </c>
      <c r="E54" s="4" t="s">
        <v>5</v>
      </c>
      <c r="F54" s="4" t="s">
        <v>6</v>
      </c>
      <c r="G54" s="4" t="s">
        <v>7</v>
      </c>
      <c r="H54" s="4" t="s">
        <v>8</v>
      </c>
      <c r="I54" s="4" t="s">
        <v>9</v>
      </c>
      <c r="J54" s="35" t="str">
        <f>CONCATENATE("CREATE TABLE ", C52,"(")</f>
        <v>CREATE TABLE API_INFO(</v>
      </c>
    </row>
    <row r="55" spans="2:10" ht="17.25" x14ac:dyDescent="0.3">
      <c r="B55" s="7" t="s">
        <v>122</v>
      </c>
      <c r="C55" s="8" t="s">
        <v>12</v>
      </c>
      <c r="D55" s="14">
        <v>15</v>
      </c>
      <c r="E55" s="8" t="s">
        <v>11</v>
      </c>
      <c r="F55" s="9" t="s">
        <v>15</v>
      </c>
      <c r="G55" s="9"/>
      <c r="H55" s="10" t="s">
        <v>123</v>
      </c>
      <c r="I55" s="17" t="s">
        <v>138</v>
      </c>
      <c r="J55" s="35" t="str">
        <f>CONCATENATE(B55," ",C55,"(",D55,") ",IF(G55&lt;&gt;"",CONCATENATE("DEFAULT ", G55),""),IF(E55="N"," NOT NULL",""),",")</f>
        <v>API_ID VARCHAR2(15)  NOT NULL,</v>
      </c>
    </row>
    <row r="56" spans="2:10" ht="48" x14ac:dyDescent="0.3">
      <c r="B56" s="7" t="s">
        <v>119</v>
      </c>
      <c r="C56" s="9" t="s">
        <v>10</v>
      </c>
      <c r="D56" s="33">
        <v>15</v>
      </c>
      <c r="E56" s="8" t="s">
        <v>76</v>
      </c>
      <c r="F56" s="9"/>
      <c r="G56" s="9"/>
      <c r="H56" s="10" t="s">
        <v>121</v>
      </c>
      <c r="I56" s="12" t="s">
        <v>169</v>
      </c>
      <c r="J56" s="35" t="str">
        <f t="shared" ref="J56:J58" si="5">CONCATENATE(B56," ",C56,"(",D56,") ",IF(G56&lt;&gt;"",CONCATENATE("DEFAULT ", G56),""),IF(E56="N"," NOT NULL",""),",")</f>
        <v>API_KEY VARCHAR2(15)  NOT NULL,</v>
      </c>
    </row>
    <row r="57" spans="2:10" ht="17.25" x14ac:dyDescent="0.3">
      <c r="B57" s="7" t="s">
        <v>59</v>
      </c>
      <c r="C57" s="9" t="s">
        <v>12</v>
      </c>
      <c r="D57" s="2">
        <v>500</v>
      </c>
      <c r="E57" s="8" t="s">
        <v>11</v>
      </c>
      <c r="F57" s="9"/>
      <c r="G57" s="9"/>
      <c r="H57" s="10" t="s">
        <v>60</v>
      </c>
      <c r="I57" s="11"/>
      <c r="J57" s="35" t="str">
        <f t="shared" si="5"/>
        <v>API_NAME VARCHAR2(500)  NOT NULL,</v>
      </c>
    </row>
    <row r="58" spans="2:10" ht="17.25" x14ac:dyDescent="0.3">
      <c r="B58" s="7" t="s">
        <v>135</v>
      </c>
      <c r="C58" s="9" t="s">
        <v>10</v>
      </c>
      <c r="D58" s="2">
        <v>500</v>
      </c>
      <c r="E58" s="8" t="s">
        <v>76</v>
      </c>
      <c r="F58" s="9"/>
      <c r="G58" s="9"/>
      <c r="H58" s="10" t="s">
        <v>136</v>
      </c>
      <c r="I58" s="11"/>
      <c r="J58" s="35" t="str">
        <f t="shared" si="5"/>
        <v>API_URL VARCHAR2(500)  NOT NULL,</v>
      </c>
    </row>
    <row r="59" spans="2:10" ht="17.25" x14ac:dyDescent="0.3">
      <c r="B59" s="45" t="s">
        <v>13</v>
      </c>
      <c r="C59" s="46"/>
      <c r="D59" s="46"/>
      <c r="E59" s="46"/>
      <c r="F59" s="46"/>
      <c r="G59" s="47"/>
      <c r="H59" s="45" t="s">
        <v>14</v>
      </c>
      <c r="I59" s="47"/>
      <c r="J59" s="35" t="str">
        <f>CONCATENATE("CONSTRAINT ",C52, "_PK PRIMARY KEY(",B55, "));" )</f>
        <v>CONSTRAINT API_INFO_PK PRIMARY KEY(API_ID));</v>
      </c>
    </row>
    <row r="60" spans="2:10" x14ac:dyDescent="0.3">
      <c r="B60" s="48"/>
      <c r="C60" s="49"/>
      <c r="D60" s="49"/>
      <c r="E60" s="49"/>
      <c r="F60" s="49"/>
      <c r="G60" s="49"/>
      <c r="H60" s="50"/>
      <c r="I60" s="51"/>
    </row>
    <row r="62" spans="2:10" x14ac:dyDescent="0.3">
      <c r="B62" s="29" t="s">
        <v>0</v>
      </c>
      <c r="C62" s="52" t="s">
        <v>163</v>
      </c>
      <c r="D62" s="40"/>
      <c r="E62" s="40"/>
      <c r="F62" s="40"/>
      <c r="G62" s="40"/>
      <c r="H62" s="40"/>
      <c r="I62" s="41"/>
    </row>
    <row r="63" spans="2:10" x14ac:dyDescent="0.3">
      <c r="B63" s="29" t="s">
        <v>1</v>
      </c>
      <c r="C63" s="42" t="s">
        <v>170</v>
      </c>
      <c r="D63" s="43"/>
      <c r="E63" s="43"/>
      <c r="F63" s="43"/>
      <c r="G63" s="43"/>
      <c r="H63" s="43"/>
      <c r="I63" s="44"/>
    </row>
    <row r="64" spans="2:10" ht="17.25" x14ac:dyDescent="0.3">
      <c r="B64" s="4" t="s">
        <v>2</v>
      </c>
      <c r="C64" s="4" t="s">
        <v>3</v>
      </c>
      <c r="D64" s="4" t="s">
        <v>4</v>
      </c>
      <c r="E64" s="4" t="s">
        <v>5</v>
      </c>
      <c r="F64" s="4" t="s">
        <v>6</v>
      </c>
      <c r="G64" s="4" t="s">
        <v>7</v>
      </c>
      <c r="H64" s="4" t="s">
        <v>8</v>
      </c>
      <c r="I64" s="4" t="s">
        <v>9</v>
      </c>
      <c r="J64" s="35" t="str">
        <f>CONCATENATE("CREATE TABLE ", C62,"(")</f>
        <v>CREATE TABLE MAIL_INFO(</v>
      </c>
    </row>
    <row r="65" spans="2:10" ht="14.25" customHeight="1" x14ac:dyDescent="0.3">
      <c r="B65" s="7" t="s">
        <v>133</v>
      </c>
      <c r="C65" s="8" t="s">
        <v>12</v>
      </c>
      <c r="D65" s="14">
        <v>15</v>
      </c>
      <c r="E65" s="8" t="s">
        <v>11</v>
      </c>
      <c r="F65" s="9" t="s">
        <v>15</v>
      </c>
      <c r="G65" s="9"/>
      <c r="H65" s="10" t="s">
        <v>134</v>
      </c>
      <c r="I65" s="17" t="s">
        <v>137</v>
      </c>
      <c r="J65" s="35" t="str">
        <f>CONCATENATE(B65," ",C65,"(",D65,") ",IF(G65&lt;&gt;"",CONCATENATE("DEFAULT ", G65),""),IF(E65="N"," NOT NULL",""),",")</f>
        <v>MAIL_INFO_ID VARCHAR2(15)  NOT NULL,</v>
      </c>
    </row>
    <row r="66" spans="2:10" ht="14.25" customHeight="1" x14ac:dyDescent="0.3">
      <c r="B66" s="7" t="s">
        <v>63</v>
      </c>
      <c r="C66" s="9" t="s">
        <v>12</v>
      </c>
      <c r="D66" s="19">
        <v>2000</v>
      </c>
      <c r="E66" s="8" t="s">
        <v>11</v>
      </c>
      <c r="F66" s="9"/>
      <c r="G66" s="9"/>
      <c r="H66" s="10" t="s">
        <v>150</v>
      </c>
      <c r="I66" s="18"/>
      <c r="J66" s="35" t="str">
        <f t="shared" ref="J66:J67" si="6">CONCATENATE(B66," ",C66,"(",D66,") ",IF(G66&lt;&gt;"",CONCATENATE("DEFAULT ", G66),""),IF(E66="N"," NOT NULL",""),",")</f>
        <v>MAIL_CONTENT VARCHAR2(2000)  NOT NULL,</v>
      </c>
    </row>
    <row r="67" spans="2:10" ht="17.25" x14ac:dyDescent="0.3">
      <c r="B67" s="7" t="s">
        <v>124</v>
      </c>
      <c r="C67" s="8" t="s">
        <v>12</v>
      </c>
      <c r="D67" s="8">
        <v>15</v>
      </c>
      <c r="E67" s="8" t="s">
        <v>11</v>
      </c>
      <c r="F67" s="9"/>
      <c r="G67" s="9"/>
      <c r="H67" s="10" t="s">
        <v>125</v>
      </c>
      <c r="I67" s="11"/>
      <c r="J67" s="35" t="str">
        <f t="shared" si="6"/>
        <v>SUB_SYSTEM VARCHAR2(15)  NOT NULL,</v>
      </c>
    </row>
    <row r="68" spans="2:10" ht="17.25" x14ac:dyDescent="0.3">
      <c r="B68" s="45" t="s">
        <v>13</v>
      </c>
      <c r="C68" s="46"/>
      <c r="D68" s="46"/>
      <c r="E68" s="46"/>
      <c r="F68" s="46"/>
      <c r="G68" s="47"/>
      <c r="H68" s="45" t="s">
        <v>14</v>
      </c>
      <c r="I68" s="47"/>
      <c r="J68" s="35" t="str">
        <f>CONCATENATE("CONSTRAINT ",C62, "_PK PRIMARY KEY(",B65, "));" )</f>
        <v>CONSTRAINT MAIL_INFO_PK PRIMARY KEY(MAIL_INFO_ID));</v>
      </c>
    </row>
    <row r="69" spans="2:10" x14ac:dyDescent="0.3">
      <c r="B69" s="48"/>
      <c r="C69" s="49"/>
      <c r="D69" s="49"/>
      <c r="E69" s="49"/>
      <c r="F69" s="49"/>
      <c r="G69" s="49"/>
      <c r="H69" s="50"/>
      <c r="I69" s="51"/>
    </row>
    <row r="71" spans="2:10" ht="13.5" customHeight="1" x14ac:dyDescent="0.3">
      <c r="B71" s="29" t="s">
        <v>0</v>
      </c>
      <c r="C71" s="52" t="s">
        <v>164</v>
      </c>
      <c r="D71" s="55"/>
      <c r="E71" s="55"/>
      <c r="F71" s="55"/>
      <c r="G71" s="55"/>
      <c r="H71" s="55"/>
      <c r="I71" s="56"/>
    </row>
    <row r="72" spans="2:10" x14ac:dyDescent="0.3">
      <c r="B72" s="29" t="s">
        <v>1</v>
      </c>
      <c r="C72" s="42" t="s">
        <v>166</v>
      </c>
      <c r="D72" s="43"/>
      <c r="E72" s="43"/>
      <c r="F72" s="43"/>
      <c r="G72" s="43"/>
      <c r="H72" s="43"/>
      <c r="I72" s="44"/>
    </row>
    <row r="73" spans="2:10" ht="17.25" x14ac:dyDescent="0.3">
      <c r="B73" s="4" t="s">
        <v>2</v>
      </c>
      <c r="C73" s="4" t="s">
        <v>3</v>
      </c>
      <c r="D73" s="4" t="s">
        <v>4</v>
      </c>
      <c r="E73" s="4" t="s">
        <v>5</v>
      </c>
      <c r="F73" s="4" t="s">
        <v>6</v>
      </c>
      <c r="G73" s="4" t="s">
        <v>7</v>
      </c>
      <c r="H73" s="4" t="s">
        <v>8</v>
      </c>
      <c r="I73" s="4" t="s">
        <v>9</v>
      </c>
      <c r="J73" s="35" t="str">
        <f>CONCATENATE("CREATE TABLE ", C71,"(")</f>
        <v>CREATE TABLE MAIL_HISTORY(</v>
      </c>
    </row>
    <row r="74" spans="2:10" ht="14.25" customHeight="1" x14ac:dyDescent="0.3">
      <c r="B74" s="7" t="s">
        <v>144</v>
      </c>
      <c r="C74" s="8" t="s">
        <v>12</v>
      </c>
      <c r="D74" s="14">
        <v>15</v>
      </c>
      <c r="E74" s="8" t="s">
        <v>11</v>
      </c>
      <c r="F74" s="9" t="s">
        <v>15</v>
      </c>
      <c r="G74" s="9"/>
      <c r="H74" s="10" t="s">
        <v>143</v>
      </c>
      <c r="I74" s="17" t="s">
        <v>142</v>
      </c>
      <c r="J74" s="35" t="str">
        <f>CONCATENATE(B74," ",C74,"(",D74,") ",IF(G74&lt;&gt;"",CONCATENATE("DEFAULT ", G74),""),IF(E74="N"," NOT NULL",""),",")</f>
        <v>MAIL_HISTORY_ID VARCHAR2(15)  NOT NULL,</v>
      </c>
    </row>
    <row r="75" spans="2:10" ht="14.25" customHeight="1" x14ac:dyDescent="0.3">
      <c r="B75" s="7" t="s">
        <v>145</v>
      </c>
      <c r="C75" s="9" t="s">
        <v>12</v>
      </c>
      <c r="D75" s="2">
        <v>2000</v>
      </c>
      <c r="E75" s="8" t="s">
        <v>11</v>
      </c>
      <c r="F75" s="9"/>
      <c r="G75" s="9"/>
      <c r="H75" s="10" t="s">
        <v>148</v>
      </c>
      <c r="I75" s="18"/>
      <c r="J75" s="35" t="str">
        <f t="shared" ref="J75:J79" si="7">CONCATENATE(B75," ",C75,"(",D75,") ",IF(G75&lt;&gt;"",CONCATENATE("DEFAULT ", G75),""),IF(E75="N"," NOT NULL",""),",")</f>
        <v>MAIL_TITLE VARCHAR2(2000)  NOT NULL,</v>
      </c>
    </row>
    <row r="76" spans="2:10" ht="14.25" customHeight="1" x14ac:dyDescent="0.3">
      <c r="B76" s="7" t="s">
        <v>146</v>
      </c>
      <c r="C76" s="9" t="s">
        <v>12</v>
      </c>
      <c r="D76" s="2">
        <v>2000</v>
      </c>
      <c r="E76" s="8" t="s">
        <v>11</v>
      </c>
      <c r="F76" s="9"/>
      <c r="G76" s="9"/>
      <c r="H76" s="10" t="s">
        <v>147</v>
      </c>
      <c r="I76" s="18"/>
      <c r="J76" s="35" t="str">
        <f t="shared" si="7"/>
        <v>MAIL_RECIEVER VARCHAR2(2000)  NOT NULL,</v>
      </c>
    </row>
    <row r="77" spans="2:10" ht="14.25" customHeight="1" x14ac:dyDescent="0.3">
      <c r="B77" s="7" t="s">
        <v>63</v>
      </c>
      <c r="C77" s="9" t="s">
        <v>165</v>
      </c>
      <c r="D77" s="19"/>
      <c r="E77" s="8" t="s">
        <v>11</v>
      </c>
      <c r="F77" s="9"/>
      <c r="G77" s="9"/>
      <c r="H77" s="10" t="s">
        <v>149</v>
      </c>
      <c r="I77" s="18"/>
      <c r="J77" s="35" t="str">
        <f>CONCATENATE(B77," ",C77,IF(G77&lt;&gt;"",CONCATENATE("DEFAULT ", G77),""),IF(E77="N"," NOT NULL",""),",")</f>
        <v>MAIL_CONTENT CLOB NOT NULL,</v>
      </c>
    </row>
    <row r="78" spans="2:10" ht="14.25" customHeight="1" x14ac:dyDescent="0.3">
      <c r="B78" s="7" t="s">
        <v>151</v>
      </c>
      <c r="C78" s="8" t="s">
        <v>18</v>
      </c>
      <c r="D78" s="8">
        <v>1</v>
      </c>
      <c r="E78" s="8" t="s">
        <v>11</v>
      </c>
      <c r="F78" s="9"/>
      <c r="G78" s="9"/>
      <c r="H78" s="10" t="s">
        <v>153</v>
      </c>
      <c r="I78" s="18" t="s">
        <v>185</v>
      </c>
      <c r="J78" s="35" t="str">
        <f t="shared" si="7"/>
        <v>MAIL_STATUS CHAR(1)  NOT NULL,</v>
      </c>
    </row>
    <row r="79" spans="2:10" ht="17.25" x14ac:dyDescent="0.3">
      <c r="B79" s="7" t="s">
        <v>152</v>
      </c>
      <c r="C79" s="8" t="s">
        <v>10</v>
      </c>
      <c r="D79" s="8">
        <v>14</v>
      </c>
      <c r="E79" s="8" t="s">
        <v>11</v>
      </c>
      <c r="F79" s="9"/>
      <c r="G79" s="25"/>
      <c r="H79" s="10" t="s">
        <v>154</v>
      </c>
      <c r="I79" s="25" t="s">
        <v>84</v>
      </c>
      <c r="J79" s="35" t="str">
        <f t="shared" si="7"/>
        <v>MAIL_SEND_DATE VARCHAR2(14)  NOT NULL,</v>
      </c>
    </row>
    <row r="80" spans="2:10" ht="17.25" x14ac:dyDescent="0.3">
      <c r="B80" s="45" t="s">
        <v>13</v>
      </c>
      <c r="C80" s="46"/>
      <c r="D80" s="46"/>
      <c r="E80" s="46"/>
      <c r="F80" s="46"/>
      <c r="G80" s="47"/>
      <c r="H80" s="45" t="s">
        <v>14</v>
      </c>
      <c r="I80" s="47"/>
      <c r="J80" s="35" t="str">
        <f>CONCATENATE("CONSTRAINT ",C71, "_PK PRIMARY KEY(",B74, "));" )</f>
        <v>CONSTRAINT MAIL_HISTORY_PK PRIMARY KEY(MAIL_HISTORY_ID));</v>
      </c>
    </row>
    <row r="81" spans="2:9" x14ac:dyDescent="0.3">
      <c r="B81" s="57"/>
      <c r="C81" s="58"/>
      <c r="D81" s="58"/>
      <c r="E81" s="58"/>
      <c r="F81" s="58"/>
      <c r="G81" s="59"/>
      <c r="H81" s="60"/>
      <c r="I81" s="61"/>
    </row>
  </sheetData>
  <mergeCells count="48">
    <mergeCell ref="C71:I71"/>
    <mergeCell ref="C72:I72"/>
    <mergeCell ref="B80:G80"/>
    <mergeCell ref="H80:I80"/>
    <mergeCell ref="B81:G81"/>
    <mergeCell ref="H81:I81"/>
    <mergeCell ref="C62:I62"/>
    <mergeCell ref="C63:I63"/>
    <mergeCell ref="B68:G68"/>
    <mergeCell ref="H68:I68"/>
    <mergeCell ref="B69:G69"/>
    <mergeCell ref="H69:I69"/>
    <mergeCell ref="C52:I52"/>
    <mergeCell ref="C53:I53"/>
    <mergeCell ref="B59:G59"/>
    <mergeCell ref="H59:I59"/>
    <mergeCell ref="B60:G60"/>
    <mergeCell ref="H60:I60"/>
    <mergeCell ref="C42:I42"/>
    <mergeCell ref="C43:I43"/>
    <mergeCell ref="B49:G49"/>
    <mergeCell ref="H49:I49"/>
    <mergeCell ref="B50:G50"/>
    <mergeCell ref="H50:I50"/>
    <mergeCell ref="C33:I33"/>
    <mergeCell ref="C34:I34"/>
    <mergeCell ref="B39:G39"/>
    <mergeCell ref="H39:I39"/>
    <mergeCell ref="B40:G40"/>
    <mergeCell ref="H40:I40"/>
    <mergeCell ref="C24:I24"/>
    <mergeCell ref="C25:I25"/>
    <mergeCell ref="B30:G30"/>
    <mergeCell ref="H30:I30"/>
    <mergeCell ref="B31:G31"/>
    <mergeCell ref="H31:I31"/>
    <mergeCell ref="C14:I14"/>
    <mergeCell ref="C15:I15"/>
    <mergeCell ref="B21:G21"/>
    <mergeCell ref="H21:I21"/>
    <mergeCell ref="B22:G22"/>
    <mergeCell ref="H22:I22"/>
    <mergeCell ref="C2:I2"/>
    <mergeCell ref="C3:I3"/>
    <mergeCell ref="B11:G11"/>
    <mergeCell ref="H11:I11"/>
    <mergeCell ref="B12:G12"/>
    <mergeCell ref="H12:I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DMS_PROJ</vt:lpstr>
      <vt:lpstr>DMS_DEL</vt:lpstr>
      <vt:lpstr>DMS_CMN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2024-01-30T00:44:18Z</dcterms:modified>
</cp:coreProperties>
</file>