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375" activeTab="1"/>
  </bookViews>
  <sheets>
    <sheet name="上班" sheetId="1" r:id="rId1"/>
    <sheet name="日历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<sst xmlns="http://schemas.openxmlformats.org/spreadsheetml/2006/main" count="32" uniqueCount="16">
  <si>
    <t>月度</t>
  </si>
  <si>
    <t>理论正常上班</t>
  </si>
  <si>
    <t>理论周六上班</t>
  </si>
  <si>
    <t>实际正常上班</t>
  </si>
  <si>
    <t>实际周六上班</t>
  </si>
  <si>
    <t>理论总天数</t>
  </si>
  <si>
    <t>应加班一档时长</t>
  </si>
  <si>
    <t>应加班二档时长</t>
  </si>
  <si>
    <t>已加班时长</t>
  </si>
  <si>
    <t>二</t>
  </si>
  <si>
    <t>三</t>
  </si>
  <si>
    <t>四-请假</t>
  </si>
  <si>
    <t>五</t>
  </si>
  <si>
    <t>六</t>
  </si>
  <si>
    <t>一</t>
  </si>
  <si>
    <t>四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</si>
</sst>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7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8" borderId="4" applyNumberFormat="0" applyAlignment="0" applyProtection="0">
      <alignment vertical="center"/>
    </xf>
    <xf numFmtId="0" fontId="16" fillId="9" borderId="5" applyNumberFormat="0" applyAlignment="0" applyProtection="0">
      <alignment vertical="center"/>
    </xf>
    <xf numFmtId="0" fontId="17" fillId="9" borderId="4" applyNumberFormat="0" applyAlignment="0" applyProtection="0">
      <alignment vertical="center"/>
    </xf>
    <xf numFmtId="0" fontId="18" fillId="10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58" fontId="0" fillId="0" borderId="0" xfId="0" applyNumberFormat="1">
      <alignment vertical="center"/>
    </xf>
    <xf numFmtId="0" fontId="1" fillId="0" borderId="0" xfId="22" applyFont="1" applyFill="1">
      <alignment vertical="center"/>
    </xf>
    <xf numFmtId="49" fontId="2" fillId="2" borderId="0" xfId="22" applyNumberFormat="1" applyFont="1">
      <alignment vertical="center"/>
    </xf>
    <xf numFmtId="0" fontId="3" fillId="2" borderId="0" xfId="22">
      <alignment vertical="center"/>
    </xf>
    <xf numFmtId="0" fontId="1" fillId="0" borderId="0" xfId="23" applyFont="1" applyFill="1">
      <alignment vertical="center"/>
    </xf>
    <xf numFmtId="0" fontId="4" fillId="0" borderId="0" xfId="0" applyFont="1">
      <alignment vertical="center"/>
    </xf>
    <xf numFmtId="49" fontId="5" fillId="3" borderId="0" xfId="23" applyNumberFormat="1">
      <alignment vertical="center"/>
    </xf>
    <xf numFmtId="0" fontId="1" fillId="2" borderId="0" xfId="22" applyFont="1">
      <alignment vertical="center"/>
    </xf>
    <xf numFmtId="0" fontId="1" fillId="4" borderId="0" xfId="24" applyFont="1">
      <alignment vertical="center"/>
    </xf>
    <xf numFmtId="0" fontId="1" fillId="3" borderId="0" xfId="23" applyFont="1">
      <alignment vertical="center"/>
    </xf>
    <xf numFmtId="0" fontId="1" fillId="5" borderId="0" xfId="23" applyFont="1" applyFill="1">
      <alignment vertical="center"/>
    </xf>
    <xf numFmtId="0" fontId="1" fillId="6" borderId="0" xfId="23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L22"/>
  <sheetViews>
    <sheetView workbookViewId="0">
      <selection activeCell="C34" sqref="C34"/>
    </sheetView>
  </sheetViews>
  <sheetFormatPr defaultColWidth="9" defaultRowHeight="13.5"/>
  <cols>
    <col min="2" max="2" width="12" customWidth="1"/>
    <col min="3" max="5" width="13" customWidth="1"/>
    <col min="6" max="6" width="10.375" customWidth="1"/>
    <col min="7" max="7" width="14" customWidth="1"/>
    <col min="8" max="8" width="14.125" customWidth="1"/>
    <col min="9" max="10" width="10.375" customWidth="1"/>
  </cols>
  <sheetData>
    <row r="1" spans="7:8">
      <c r="G1">
        <v>2000</v>
      </c>
      <c r="H1">
        <v>1000</v>
      </c>
    </row>
    <row r="2" spans="1: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12">
      <c r="A3">
        <v>202505</v>
      </c>
      <c r="B3">
        <v>19</v>
      </c>
      <c r="C3">
        <v>2</v>
      </c>
      <c r="D3">
        <v>17</v>
      </c>
      <c r="E3">
        <v>1</v>
      </c>
      <c r="F3">
        <f>B3+C3</f>
        <v>21</v>
      </c>
      <c r="G3">
        <f>F3*1.5</f>
        <v>31.5</v>
      </c>
      <c r="H3">
        <f>G3-6</f>
        <v>25.5</v>
      </c>
      <c r="I3">
        <v>25.5</v>
      </c>
      <c r="J3">
        <f>(9291.26*D3/B3+1708.74*E3/C3)*0.8</f>
        <v>7334.08210526316</v>
      </c>
      <c r="K3">
        <f>IF(I3&gt;=G3,2000,IF(I3&gt;=H3,1000,0))</f>
        <v>1000</v>
      </c>
      <c r="L3">
        <f>J3+K3</f>
        <v>8334.08210526316</v>
      </c>
    </row>
    <row r="4" spans="1:1">
      <c r="A4">
        <v>202506</v>
      </c>
    </row>
    <row r="5" spans="1:1">
      <c r="A5">
        <v>202507</v>
      </c>
    </row>
    <row r="6" spans="1:1">
      <c r="A6">
        <v>202508</v>
      </c>
    </row>
    <row r="7" spans="1:1">
      <c r="A7">
        <v>202509</v>
      </c>
    </row>
    <row r="8" spans="1:1">
      <c r="A8">
        <v>202510</v>
      </c>
    </row>
    <row r="9" spans="1:1">
      <c r="A9">
        <v>202511</v>
      </c>
    </row>
    <row r="10" spans="1:1">
      <c r="A10">
        <v>202512</v>
      </c>
    </row>
    <row r="11" spans="1:1">
      <c r="A11">
        <v>202601</v>
      </c>
    </row>
    <row r="12" spans="1:1">
      <c r="A12">
        <v>202602</v>
      </c>
    </row>
    <row r="13" spans="1:1">
      <c r="A13">
        <v>202603</v>
      </c>
    </row>
    <row r="14" spans="1:1">
      <c r="A14">
        <v>202604</v>
      </c>
    </row>
    <row r="15" spans="1:1">
      <c r="A15">
        <v>202605</v>
      </c>
    </row>
    <row r="16" spans="1:1">
      <c r="A16">
        <v>202606</v>
      </c>
    </row>
    <row r="17" spans="1:1">
      <c r="A17">
        <v>202607</v>
      </c>
    </row>
    <row r="18" spans="1:1">
      <c r="A18">
        <v>202608</v>
      </c>
    </row>
    <row r="19" spans="1:1">
      <c r="A19">
        <v>202609</v>
      </c>
    </row>
    <row r="20" spans="1:1">
      <c r="A20">
        <v>202610</v>
      </c>
    </row>
    <row r="21" spans="1:1">
      <c r="A21">
        <v>202611</v>
      </c>
    </row>
    <row r="22" spans="1:1">
      <c r="A22">
        <v>202612</v>
      </c>
    </row>
  </sheetData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6"/>
  <sheetViews>
    <sheetView tabSelected="1" workbookViewId="0">
      <selection activeCell="E25" sqref="E25"/>
    </sheetView>
  </sheetViews>
  <sheetFormatPr defaultColWidth="9" defaultRowHeight="13.5" outlineLevelCol="2"/>
  <sheetData>
    <row r="1" spans="1:3">
      <c r="A1" s="1">
        <v>45811</v>
      </c>
      <c r="B1" s="2">
        <v>2</v>
      </c>
      <c r="C1" s="3" t="s">
        <v>9</v>
      </c>
    </row>
    <row r="2" spans="1:3">
      <c r="A2" s="1">
        <v>45812</v>
      </c>
      <c r="B2" s="2">
        <v>2</v>
      </c>
      <c r="C2" s="4" t="s">
        <v>10</v>
      </c>
    </row>
    <row r="3" spans="1:3">
      <c r="A3" s="1">
        <v>45813</v>
      </c>
      <c r="B3" s="5">
        <v>0</v>
      </c>
      <c r="C3" s="3" t="s">
        <v>11</v>
      </c>
    </row>
    <row r="4" spans="1:3">
      <c r="A4" s="1">
        <v>45814</v>
      </c>
      <c r="B4" s="6">
        <v>2</v>
      </c>
      <c r="C4" s="3" t="s">
        <v>12</v>
      </c>
    </row>
    <row r="5" spans="1:3">
      <c r="A5" s="1">
        <v>45815</v>
      </c>
      <c r="B5" s="6">
        <v>1.5</v>
      </c>
      <c r="C5" s="7" t="s">
        <v>13</v>
      </c>
    </row>
    <row r="6" spans="1:3">
      <c r="A6" s="1">
        <v>45817</v>
      </c>
      <c r="B6" s="6">
        <v>1.5</v>
      </c>
      <c r="C6" s="4" t="s">
        <v>14</v>
      </c>
    </row>
    <row r="7" spans="1:3">
      <c r="A7" s="1">
        <v>45818</v>
      </c>
      <c r="B7" s="6">
        <v>2</v>
      </c>
      <c r="C7" s="3" t="s">
        <v>9</v>
      </c>
    </row>
    <row r="8" spans="1:3">
      <c r="A8" s="1">
        <v>45819</v>
      </c>
      <c r="B8" s="6">
        <v>2</v>
      </c>
      <c r="C8" s="3" t="s">
        <v>10</v>
      </c>
    </row>
    <row r="9" spans="1:3">
      <c r="A9" s="1">
        <v>45820</v>
      </c>
      <c r="B9" s="6">
        <v>1.5</v>
      </c>
      <c r="C9" s="3" t="s">
        <v>15</v>
      </c>
    </row>
    <row r="10" spans="1:3">
      <c r="A10" s="1">
        <v>45821</v>
      </c>
      <c r="B10" s="6">
        <v>2</v>
      </c>
      <c r="C10" s="3" t="s">
        <v>12</v>
      </c>
    </row>
    <row r="11" spans="1:3">
      <c r="A11" s="1">
        <v>45822</v>
      </c>
      <c r="B11" s="6">
        <v>2</v>
      </c>
      <c r="C11" s="7" t="s">
        <v>13</v>
      </c>
    </row>
    <row r="12" spans="1:3">
      <c r="A12" s="1">
        <v>45824</v>
      </c>
      <c r="B12" s="6">
        <v>2</v>
      </c>
      <c r="C12" s="4" t="s">
        <v>14</v>
      </c>
    </row>
    <row r="13" spans="1:3">
      <c r="A13" s="1">
        <v>45825</v>
      </c>
      <c r="B13" s="6">
        <v>1.5</v>
      </c>
      <c r="C13" s="3" t="s">
        <v>9</v>
      </c>
    </row>
    <row r="14" spans="1:3">
      <c r="A14" s="1">
        <v>45826</v>
      </c>
      <c r="B14" s="6">
        <v>1.5</v>
      </c>
      <c r="C14" s="3" t="s">
        <v>10</v>
      </c>
    </row>
    <row r="15" spans="1:3">
      <c r="A15" s="1">
        <v>45827</v>
      </c>
      <c r="B15" s="6">
        <v>2</v>
      </c>
      <c r="C15" s="3" t="s">
        <v>15</v>
      </c>
    </row>
    <row r="16" spans="1:3">
      <c r="A16" s="1">
        <v>45828</v>
      </c>
      <c r="B16" s="6">
        <v>0</v>
      </c>
      <c r="C16" s="3" t="s">
        <v>12</v>
      </c>
    </row>
    <row r="17" spans="1:3">
      <c r="A17" s="1">
        <v>45831</v>
      </c>
      <c r="B17" s="6">
        <v>2</v>
      </c>
      <c r="C17" s="4" t="s">
        <v>14</v>
      </c>
    </row>
    <row r="18" spans="1:3">
      <c r="A18" s="1">
        <v>45832</v>
      </c>
      <c r="B18" s="6"/>
      <c r="C18" s="3" t="s">
        <v>9</v>
      </c>
    </row>
    <row r="19" spans="1:3">
      <c r="A19" s="1">
        <v>45833</v>
      </c>
      <c r="B19" s="6"/>
      <c r="C19" s="3" t="s">
        <v>10</v>
      </c>
    </row>
    <row r="20" spans="1:3">
      <c r="A20" s="1">
        <v>45834</v>
      </c>
      <c r="B20" s="6"/>
      <c r="C20" s="3" t="s">
        <v>15</v>
      </c>
    </row>
    <row r="21" spans="1:3">
      <c r="A21" s="1">
        <v>45835</v>
      </c>
      <c r="B21" s="6"/>
      <c r="C21" s="3" t="s">
        <v>12</v>
      </c>
    </row>
    <row r="22" spans="1:3">
      <c r="A22" s="1">
        <v>45836</v>
      </c>
      <c r="B22" s="6"/>
      <c r="C22" s="7" t="s">
        <v>13</v>
      </c>
    </row>
    <row r="23" spans="1:3">
      <c r="A23" s="1">
        <v>45838</v>
      </c>
      <c r="B23" s="6"/>
      <c r="C23" s="4" t="s">
        <v>14</v>
      </c>
    </row>
    <row r="24" spans="1:2">
      <c r="A24">
        <f>23*1.5</f>
        <v>34.5</v>
      </c>
      <c r="B24">
        <f>SUM(B1:B23)</f>
        <v>27.5</v>
      </c>
    </row>
    <row r="26" spans="1:1">
      <c r="A26" s="8">
        <v>5</v>
      </c>
    </row>
    <row r="27" spans="1:1">
      <c r="A27" s="9">
        <v>4.5</v>
      </c>
    </row>
    <row r="28" spans="1:1">
      <c r="A28" s="8">
        <v>4</v>
      </c>
    </row>
    <row r="29" spans="1:1">
      <c r="A29" s="9">
        <v>3.5</v>
      </c>
    </row>
    <row r="30" spans="1:1">
      <c r="A30" s="8">
        <v>3</v>
      </c>
    </row>
    <row r="31" spans="1:1">
      <c r="A31" s="9">
        <v>2.5</v>
      </c>
    </row>
    <row r="32" spans="1:1">
      <c r="A32" s="8">
        <v>2</v>
      </c>
    </row>
    <row r="33" spans="1:1">
      <c r="A33" s="9">
        <v>1.5</v>
      </c>
    </row>
    <row r="34" spans="1:1">
      <c r="A34" s="10">
        <v>1</v>
      </c>
    </row>
    <row r="35" spans="1:1">
      <c r="A35" s="11">
        <v>0.5</v>
      </c>
    </row>
    <row r="36" spans="1:1">
      <c r="A36" s="12">
        <v>0</v>
      </c>
    </row>
  </sheetData>
  <dataValidations count="1">
    <dataValidation type="list" allowBlank="1" showInputMessage="1" showErrorMessage="1" sqref="B1:B23">
      <formula1>$A$26:$A$36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上班</vt:lpstr>
      <vt:lpstr>日历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青</cp:lastModifiedBy>
  <dcterms:created xsi:type="dcterms:W3CDTF">2006-09-13T11:21:00Z</dcterms:created>
  <dcterms:modified xsi:type="dcterms:W3CDTF">2025-06-23T12:25:36Z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F175095C39F0461F96ADEFB39666B035_12</vt:lpwstr>
  </property>
  <property fmtid="{D5CDD505-2E9C-101B-9397-08002B2CF9AE}" pid="3" name="KSOProductBuildVer">
    <vt:lpwstr>2052-12.1.0.21541</vt:lpwstr>
  </property>
</Properties>
</file>