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an Payton\Documents\GameMakerStudio2\Crowdflows\src\Reference Material\"/>
    </mc:Choice>
  </mc:AlternateContent>
  <xr:revisionPtr revIDLastSave="0" documentId="13_ncr:1_{7EFBBE92-033F-46D4-AE08-CBD065ACA8D0}" xr6:coauthVersionLast="47" xr6:coauthVersionMax="47" xr10:uidLastSave="{00000000-0000-0000-0000-000000000000}"/>
  <bookViews>
    <workbookView xWindow="28680" yWindow="-120" windowWidth="29040" windowHeight="15990" xr2:uid="{89AB387F-E18F-47B3-81FA-D4C7FB579D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1" l="1"/>
  <c r="T11" i="1"/>
  <c r="I4" i="1"/>
  <c r="D3" i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3" i="1"/>
  <c r="A4" i="1" s="1"/>
  <c r="A5" i="1" s="1"/>
  <c r="I5" i="1"/>
  <c r="J5" i="1"/>
  <c r="O5" i="1"/>
  <c r="P5" i="1"/>
  <c r="I6" i="1"/>
  <c r="J6" i="1"/>
  <c r="O6" i="1"/>
  <c r="P6" i="1"/>
  <c r="I7" i="1"/>
  <c r="J7" i="1"/>
  <c r="O7" i="1"/>
  <c r="P7" i="1"/>
  <c r="I8" i="1"/>
  <c r="J8" i="1"/>
  <c r="O8" i="1"/>
  <c r="P8" i="1"/>
  <c r="I9" i="1"/>
  <c r="J9" i="1"/>
  <c r="O9" i="1"/>
  <c r="P9" i="1"/>
  <c r="I10" i="1"/>
  <c r="J10" i="1"/>
  <c r="O10" i="1"/>
  <c r="P10" i="1"/>
  <c r="I11" i="1"/>
  <c r="J11" i="1"/>
  <c r="O11" i="1"/>
  <c r="P11" i="1"/>
  <c r="I12" i="1"/>
  <c r="J12" i="1"/>
  <c r="O12" i="1"/>
  <c r="P12" i="1"/>
  <c r="I13" i="1"/>
  <c r="J13" i="1"/>
  <c r="O13" i="1"/>
  <c r="P13" i="1"/>
  <c r="I14" i="1"/>
  <c r="J14" i="1"/>
  <c r="O14" i="1"/>
  <c r="P14" i="1"/>
  <c r="I15" i="1"/>
  <c r="J15" i="1"/>
  <c r="O15" i="1"/>
  <c r="P15" i="1"/>
  <c r="I16" i="1"/>
  <c r="J16" i="1"/>
  <c r="O16" i="1"/>
  <c r="P16" i="1"/>
  <c r="I17" i="1"/>
  <c r="J17" i="1"/>
  <c r="O17" i="1"/>
  <c r="P17" i="1"/>
  <c r="I18" i="1"/>
  <c r="J18" i="1"/>
  <c r="O18" i="1"/>
  <c r="P18" i="1"/>
  <c r="I19" i="1"/>
  <c r="J19" i="1"/>
  <c r="O19" i="1"/>
  <c r="P19" i="1"/>
  <c r="I20" i="1"/>
  <c r="J20" i="1"/>
  <c r="O20" i="1"/>
  <c r="P20" i="1"/>
  <c r="I21" i="1"/>
  <c r="J21" i="1"/>
  <c r="O21" i="1"/>
  <c r="P21" i="1"/>
  <c r="I22" i="1"/>
  <c r="J22" i="1"/>
  <c r="O22" i="1"/>
  <c r="P22" i="1"/>
  <c r="I23" i="1"/>
  <c r="J23" i="1"/>
  <c r="O23" i="1"/>
  <c r="P23" i="1"/>
  <c r="I24" i="1"/>
  <c r="J24" i="1"/>
  <c r="O24" i="1"/>
  <c r="P24" i="1"/>
  <c r="I25" i="1"/>
  <c r="J25" i="1"/>
  <c r="O25" i="1"/>
  <c r="P25" i="1"/>
  <c r="I26" i="1"/>
  <c r="J26" i="1"/>
  <c r="O26" i="1"/>
  <c r="P26" i="1"/>
  <c r="I27" i="1"/>
  <c r="J27" i="1"/>
  <c r="O27" i="1"/>
  <c r="P27" i="1"/>
  <c r="I28" i="1"/>
  <c r="J28" i="1"/>
  <c r="O28" i="1"/>
  <c r="P28" i="1"/>
  <c r="I29" i="1"/>
  <c r="J29" i="1"/>
  <c r="O29" i="1"/>
  <c r="P29" i="1"/>
  <c r="I30" i="1"/>
  <c r="J30" i="1"/>
  <c r="O30" i="1"/>
  <c r="P30" i="1"/>
  <c r="I31" i="1"/>
  <c r="J31" i="1"/>
  <c r="O31" i="1"/>
  <c r="P31" i="1"/>
  <c r="O4" i="1"/>
  <c r="P4" i="1"/>
  <c r="J4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H3" i="1"/>
  <c r="P3" i="1"/>
  <c r="O3" i="1"/>
  <c r="J3" i="1"/>
  <c r="I3" i="1"/>
  <c r="K3" i="1" l="1"/>
  <c r="M3" i="1" s="1"/>
  <c r="Q3" i="1"/>
  <c r="R3" i="1" s="1"/>
  <c r="H4" i="1"/>
  <c r="H5" i="1" s="1"/>
  <c r="Q13" i="1"/>
  <c r="S13" i="1" s="1"/>
  <c r="Q27" i="1"/>
  <c r="R27" i="1" s="1"/>
  <c r="Q18" i="1"/>
  <c r="S18" i="1" s="1"/>
  <c r="Q23" i="1"/>
  <c r="R23" i="1" s="1"/>
  <c r="Q9" i="1"/>
  <c r="R9" i="1" s="1"/>
  <c r="Q14" i="1"/>
  <c r="R14" i="1" s="1"/>
  <c r="Q31" i="1"/>
  <c r="R31" i="1" s="1"/>
  <c r="Q22" i="1"/>
  <c r="R22" i="1" s="1"/>
  <c r="Q8" i="1"/>
  <c r="S8" i="1" s="1"/>
  <c r="Q26" i="1"/>
  <c r="R26" i="1" s="1"/>
  <c r="E3" i="1"/>
  <c r="G3" i="1" s="1"/>
  <c r="Q21" i="1"/>
  <c r="Q20" i="1"/>
  <c r="Q16" i="1"/>
  <c r="Q11" i="1"/>
  <c r="R11" i="1" s="1"/>
  <c r="Q30" i="1"/>
  <c r="Q17" i="1"/>
  <c r="Q7" i="1"/>
  <c r="Q28" i="1"/>
  <c r="Q24" i="1"/>
  <c r="Q15" i="1"/>
  <c r="R15" i="1" s="1"/>
  <c r="Q6" i="1"/>
  <c r="Q25" i="1"/>
  <c r="Q12" i="1"/>
  <c r="Q5" i="1"/>
  <c r="R5" i="1" s="1"/>
  <c r="Q29" i="1"/>
  <c r="Q19" i="1"/>
  <c r="Q10" i="1"/>
  <c r="Q4" i="1"/>
  <c r="R4" i="1" s="1"/>
  <c r="A6" i="1"/>
  <c r="E5" i="1"/>
  <c r="E4" i="1"/>
  <c r="S3" i="1" l="1"/>
  <c r="L3" i="1"/>
  <c r="K4" i="1"/>
  <c r="L4" i="1" s="1"/>
  <c r="S9" i="1"/>
  <c r="S14" i="1"/>
  <c r="S27" i="1"/>
  <c r="R8" i="1"/>
  <c r="R18" i="1"/>
  <c r="S31" i="1"/>
  <c r="R13" i="1"/>
  <c r="H6" i="1"/>
  <c r="K5" i="1"/>
  <c r="L5" i="1" s="1"/>
  <c r="S15" i="1"/>
  <c r="S23" i="1"/>
  <c r="S5" i="1"/>
  <c r="S26" i="1"/>
  <c r="S22" i="1"/>
  <c r="S4" i="1"/>
  <c r="F3" i="1"/>
  <c r="S24" i="1"/>
  <c r="R24" i="1"/>
  <c r="R10" i="1"/>
  <c r="S10" i="1"/>
  <c r="R19" i="1"/>
  <c r="S19" i="1"/>
  <c r="S7" i="1"/>
  <c r="R7" i="1"/>
  <c r="S29" i="1"/>
  <c r="R29" i="1"/>
  <c r="S17" i="1"/>
  <c r="R17" i="1"/>
  <c r="S11" i="1"/>
  <c r="R12" i="1"/>
  <c r="S12" i="1"/>
  <c r="S20" i="1"/>
  <c r="R20" i="1"/>
  <c r="R6" i="1"/>
  <c r="S6" i="1"/>
  <c r="R28" i="1"/>
  <c r="S28" i="1"/>
  <c r="R30" i="1"/>
  <c r="S30" i="1"/>
  <c r="R16" i="1"/>
  <c r="S16" i="1"/>
  <c r="R25" i="1"/>
  <c r="S25" i="1"/>
  <c r="S21" i="1"/>
  <c r="R21" i="1"/>
  <c r="G5" i="1"/>
  <c r="F5" i="1"/>
  <c r="F4" i="1"/>
  <c r="G4" i="1"/>
  <c r="A7" i="1"/>
  <c r="E6" i="1"/>
  <c r="M5" i="1" l="1"/>
  <c r="M4" i="1"/>
  <c r="H7" i="1"/>
  <c r="K6" i="1"/>
  <c r="G6" i="1"/>
  <c r="F6" i="1"/>
  <c r="A8" i="1"/>
  <c r="E7" i="1"/>
  <c r="M6" i="1" l="1"/>
  <c r="L6" i="1"/>
  <c r="H8" i="1"/>
  <c r="K7" i="1"/>
  <c r="A9" i="1"/>
  <c r="E8" i="1"/>
  <c r="G7" i="1"/>
  <c r="F7" i="1"/>
  <c r="H9" i="1" l="1"/>
  <c r="K8" i="1"/>
  <c r="M7" i="1"/>
  <c r="L7" i="1"/>
  <c r="F8" i="1"/>
  <c r="G8" i="1"/>
  <c r="A10" i="1"/>
  <c r="E9" i="1"/>
  <c r="M8" i="1" l="1"/>
  <c r="L8" i="1"/>
  <c r="H10" i="1"/>
  <c r="K9" i="1"/>
  <c r="G9" i="1"/>
  <c r="F9" i="1"/>
  <c r="A11" i="1"/>
  <c r="E10" i="1"/>
  <c r="H11" i="1" l="1"/>
  <c r="K10" i="1"/>
  <c r="L9" i="1"/>
  <c r="M9" i="1"/>
  <c r="G10" i="1"/>
  <c r="F10" i="1"/>
  <c r="A12" i="1"/>
  <c r="E11" i="1"/>
  <c r="L10" i="1" l="1"/>
  <c r="M10" i="1"/>
  <c r="H12" i="1"/>
  <c r="K11" i="1"/>
  <c r="F11" i="1"/>
  <c r="G11" i="1"/>
  <c r="A13" i="1"/>
  <c r="E12" i="1"/>
  <c r="H13" i="1" l="1"/>
  <c r="K12" i="1"/>
  <c r="L11" i="1"/>
  <c r="M11" i="1"/>
  <c r="F12" i="1"/>
  <c r="G12" i="1"/>
  <c r="A14" i="1"/>
  <c r="E13" i="1"/>
  <c r="L12" i="1" l="1"/>
  <c r="M12" i="1"/>
  <c r="H14" i="1"/>
  <c r="K13" i="1"/>
  <c r="A15" i="1"/>
  <c r="E14" i="1"/>
  <c r="F13" i="1"/>
  <c r="G13" i="1"/>
  <c r="H15" i="1" l="1"/>
  <c r="K14" i="1"/>
  <c r="M13" i="1"/>
  <c r="L13" i="1"/>
  <c r="F14" i="1"/>
  <c r="G14" i="1"/>
  <c r="A16" i="1"/>
  <c r="E15" i="1"/>
  <c r="M14" i="1" l="1"/>
  <c r="L14" i="1"/>
  <c r="H16" i="1"/>
  <c r="K15" i="1"/>
  <c r="G15" i="1"/>
  <c r="F15" i="1"/>
  <c r="A17" i="1"/>
  <c r="E16" i="1"/>
  <c r="H17" i="1" l="1"/>
  <c r="K16" i="1"/>
  <c r="M15" i="1"/>
  <c r="L15" i="1"/>
  <c r="F16" i="1"/>
  <c r="G16" i="1"/>
  <c r="A18" i="1"/>
  <c r="E17" i="1"/>
  <c r="L16" i="1" l="1"/>
  <c r="M16" i="1"/>
  <c r="H18" i="1"/>
  <c r="K17" i="1"/>
  <c r="F17" i="1"/>
  <c r="G17" i="1"/>
  <c r="A19" i="1"/>
  <c r="E18" i="1"/>
  <c r="L17" i="1" l="1"/>
  <c r="M17" i="1"/>
  <c r="H19" i="1"/>
  <c r="K18" i="1"/>
  <c r="A20" i="1"/>
  <c r="E19" i="1"/>
  <c r="G18" i="1"/>
  <c r="F18" i="1"/>
  <c r="M18" i="1" l="1"/>
  <c r="L18" i="1"/>
  <c r="H20" i="1"/>
  <c r="K19" i="1"/>
  <c r="G19" i="1"/>
  <c r="F19" i="1"/>
  <c r="A21" i="1"/>
  <c r="E20" i="1"/>
  <c r="M19" i="1" l="1"/>
  <c r="L19" i="1"/>
  <c r="H21" i="1"/>
  <c r="K20" i="1"/>
  <c r="F20" i="1"/>
  <c r="G20" i="1"/>
  <c r="A22" i="1"/>
  <c r="E21" i="1"/>
  <c r="L20" i="1" l="1"/>
  <c r="M20" i="1"/>
  <c r="H22" i="1"/>
  <c r="K21" i="1"/>
  <c r="F21" i="1"/>
  <c r="G21" i="1"/>
  <c r="A23" i="1"/>
  <c r="E22" i="1"/>
  <c r="M21" i="1" l="1"/>
  <c r="L21" i="1"/>
  <c r="H23" i="1"/>
  <c r="K22" i="1"/>
  <c r="A24" i="1"/>
  <c r="E23" i="1"/>
  <c r="F22" i="1"/>
  <c r="G22" i="1"/>
  <c r="L22" i="1" l="1"/>
  <c r="M22" i="1"/>
  <c r="H24" i="1"/>
  <c r="K23" i="1"/>
  <c r="G23" i="1"/>
  <c r="F23" i="1"/>
  <c r="A25" i="1"/>
  <c r="E24" i="1"/>
  <c r="L23" i="1" l="1"/>
  <c r="M23" i="1"/>
  <c r="H25" i="1"/>
  <c r="K24" i="1"/>
  <c r="A26" i="1"/>
  <c r="E25" i="1"/>
  <c r="G24" i="1"/>
  <c r="F24" i="1"/>
  <c r="L24" i="1" l="1"/>
  <c r="M24" i="1"/>
  <c r="H26" i="1"/>
  <c r="K25" i="1"/>
  <c r="G25" i="1"/>
  <c r="F25" i="1"/>
  <c r="A27" i="1"/>
  <c r="E26" i="1"/>
  <c r="L25" i="1" l="1"/>
  <c r="M25" i="1"/>
  <c r="H27" i="1"/>
  <c r="K26" i="1"/>
  <c r="G26" i="1"/>
  <c r="F26" i="1"/>
  <c r="A28" i="1"/>
  <c r="E27" i="1"/>
  <c r="L26" i="1" l="1"/>
  <c r="M26" i="1"/>
  <c r="H28" i="1"/>
  <c r="K27" i="1"/>
  <c r="F27" i="1"/>
  <c r="G27" i="1"/>
  <c r="A29" i="1"/>
  <c r="E28" i="1"/>
  <c r="L27" i="1" l="1"/>
  <c r="M27" i="1"/>
  <c r="H29" i="1"/>
  <c r="K28" i="1"/>
  <c r="G28" i="1"/>
  <c r="F28" i="1"/>
  <c r="A30" i="1"/>
  <c r="E29" i="1"/>
  <c r="L28" i="1" l="1"/>
  <c r="M28" i="1"/>
  <c r="H30" i="1"/>
  <c r="K29" i="1"/>
  <c r="G29" i="1"/>
  <c r="F29" i="1"/>
  <c r="A31" i="1"/>
  <c r="E31" i="1" s="1"/>
  <c r="E30" i="1"/>
  <c r="L29" i="1" l="1"/>
  <c r="M29" i="1"/>
  <c r="H31" i="1"/>
  <c r="K31" i="1" s="1"/>
  <c r="K30" i="1"/>
  <c r="G31" i="1"/>
  <c r="F31" i="1"/>
  <c r="F30" i="1"/>
  <c r="G30" i="1"/>
  <c r="M31" i="1" l="1"/>
  <c r="L31" i="1"/>
  <c r="L30" i="1"/>
  <c r="M30" i="1"/>
</calcChain>
</file>

<file path=xl/sharedStrings.xml><?xml version="1.0" encoding="utf-8"?>
<sst xmlns="http://schemas.openxmlformats.org/spreadsheetml/2006/main" count="25" uniqueCount="13">
  <si>
    <t>py</t>
  </si>
  <si>
    <t>px</t>
  </si>
  <si>
    <t>cmx</t>
  </si>
  <si>
    <t>cmy</t>
  </si>
  <si>
    <t>py inc</t>
  </si>
  <si>
    <t>px inc</t>
  </si>
  <si>
    <t>potential</t>
  </si>
  <si>
    <t>px start</t>
  </si>
  <si>
    <t>py start</t>
  </si>
  <si>
    <t>binom</t>
  </si>
  <si>
    <t>X &amp; Y  [ case 3 ]</t>
  </si>
  <si>
    <t>X  [ case 1 ]</t>
  </si>
  <si>
    <t>Y  [ case 2 ]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</si>
</sst>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4" borderId="7" xfId="0" applyFill="1" applyBorder="1"/>
    <xf numFmtId="0" fontId="0" fillId="2" borderId="5" xfId="0" applyFill="1" applyBorder="1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/>
    <xf numFmtId="0" fontId="0" fillId="4" borderId="8" xfId="0" applyFill="1" applyBorder="1"/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94203</xdr:colOff>
      <xdr:row>31</xdr:row>
      <xdr:rowOff>52336</xdr:rowOff>
    </xdr:from>
    <xdr:to>
      <xdr:col>8</xdr:col>
      <xdr:colOff>124507</xdr:colOff>
      <xdr:row>45</xdr:row>
      <xdr:rowOff>167753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D1D17C-CD92-C9B5-062F-E1DCD627E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03" y="5924341"/>
          <a:ext cx="4887007" cy="2753109"/>
        </a:xfrm>
        <a:prstGeom prst="rect">
          <a:avLst/>
        </a:prstGeom>
      </xdr:spPr>
    </xdr:pic>
    <xdr:clientData/>
  </xdr:twoCellAnchor>
  <xdr:twoCellAnchor editAs="oneCell">
    <xdr:from>
      <xdr:col>8</xdr:col>
      <xdr:colOff>293077</xdr:colOff>
      <xdr:row>31</xdr:row>
      <xdr:rowOff>146539</xdr:rowOff>
    </xdr:from>
    <xdr:to>
      <xdr:col>12</xdr:col>
      <xdr:colOff>503518</xdr:colOff>
      <xdr:row>46</xdr:row>
      <xdr:rowOff>187866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AAE65E-E4C2-FCED-1E13-B469B03EA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780" y="6018544"/>
          <a:ext cx="2638793" cy="2867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A77D-D79A-4E66-8630-2E68F52DBD28}">
  <dimension ref="A1:U32"/>
  <sheetViews>
    <sheetView tabSelected="1" zoomScale="91" zoomScaleNormal="91" workbookViewId="0">
      <selection activeCell="T6" sqref="T6:U6"/>
    </sheetView>
  </sheetViews>
  <sheetFormatPr defaultRowHeight="15" x14ac:dyDescent="0.25"/>
  <sheetData>
    <row r="1" spans="1:21" x14ac:dyDescent="0.25">
      <c r="A1" s="1" t="s">
        <v>10</v>
      </c>
      <c r="B1" s="2"/>
      <c r="C1" s="2"/>
      <c r="D1" s="2"/>
      <c r="E1" s="2"/>
      <c r="F1" s="2"/>
      <c r="G1" s="2"/>
      <c r="H1" s="2" t="s">
        <v>11</v>
      </c>
      <c r="I1" s="2"/>
      <c r="J1" s="2"/>
      <c r="K1" s="2"/>
      <c r="L1" s="2"/>
      <c r="M1" s="2"/>
      <c r="N1" s="2" t="s">
        <v>12</v>
      </c>
      <c r="O1" s="2"/>
      <c r="P1" s="2"/>
      <c r="Q1" s="2"/>
      <c r="R1" s="2"/>
      <c r="S1" s="3"/>
      <c r="T1" s="16" t="s">
        <v>7</v>
      </c>
      <c r="U1" s="13" t="s">
        <v>8</v>
      </c>
    </row>
    <row r="2" spans="1:21" ht="15.75" thickBot="1" x14ac:dyDescent="0.3">
      <c r="A2" s="4" t="s">
        <v>1</v>
      </c>
      <c r="B2" s="5" t="s">
        <v>0</v>
      </c>
      <c r="C2" s="5" t="s">
        <v>2</v>
      </c>
      <c r="D2" s="5" t="s">
        <v>3</v>
      </c>
      <c r="E2" s="24" t="s">
        <v>9</v>
      </c>
      <c r="F2" s="25" t="s">
        <v>6</v>
      </c>
      <c r="G2" s="25"/>
      <c r="H2" s="5" t="s">
        <v>1</v>
      </c>
      <c r="I2" s="5" t="s">
        <v>2</v>
      </c>
      <c r="J2" s="5" t="s">
        <v>3</v>
      </c>
      <c r="K2" s="24" t="s">
        <v>9</v>
      </c>
      <c r="L2" s="25" t="s">
        <v>6</v>
      </c>
      <c r="M2" s="25"/>
      <c r="N2" s="5" t="s">
        <v>0</v>
      </c>
      <c r="O2" s="5" t="s">
        <v>2</v>
      </c>
      <c r="P2" s="5" t="s">
        <v>3</v>
      </c>
      <c r="Q2" s="24" t="s">
        <v>9</v>
      </c>
      <c r="R2" s="25" t="s">
        <v>6</v>
      </c>
      <c r="S2" s="26"/>
      <c r="T2" s="6">
        <v>2000</v>
      </c>
      <c r="U2" s="14">
        <v>1616.43</v>
      </c>
    </row>
    <row r="3" spans="1:21" x14ac:dyDescent="0.25">
      <c r="A3" s="18">
        <f>$T$2</f>
        <v>2000</v>
      </c>
      <c r="B3" s="7">
        <f>$U$2</f>
        <v>1616.43</v>
      </c>
      <c r="C3" s="7">
        <f>$T$6</f>
        <v>1642.22</v>
      </c>
      <c r="D3" s="7">
        <f>$U$6</f>
        <v>1606.67</v>
      </c>
      <c r="E3" s="6">
        <f>-1*(A3^2) + 2*A3*B3 - B3^2 + C3^2 + D3^2</f>
        <v>5131149.0723999999</v>
      </c>
      <c r="F3" s="8">
        <f>(-1*(SQRT(E3)/(C3*D3)) + (A3/C3^2)+(B3/D3^2)) / (C3^-2+D3^-2)</f>
        <v>671.68759743208295</v>
      </c>
      <c r="G3" s="11">
        <f>(SQRT(E3)/(C3*D3)) + (A3/C3^2)+(B3/D3^2) / (C3^-2+D3^-2)</f>
        <v>825.90178091395319</v>
      </c>
      <c r="H3" s="7">
        <f>$T$2</f>
        <v>2000</v>
      </c>
      <c r="I3" s="7">
        <f>$T$6</f>
        <v>1642.22</v>
      </c>
      <c r="J3" s="7">
        <f>$U$6</f>
        <v>1606.67</v>
      </c>
      <c r="K3" s="6">
        <f>(-1*H3^2)+C3^2+D3^2</f>
        <v>1278275.0173000004</v>
      </c>
      <c r="L3" s="9">
        <f>(-1*SQRT(K3)/(I3*J3) - H3*I3^-2) / (I3^-2+J3^-2)</f>
        <v>-1543.2869945616444</v>
      </c>
      <c r="M3" s="12">
        <f>(SQRT(K3)/(I3*J3) - H3*I3^-2) / (I3^-2+J3^-2)</f>
        <v>-412.94945044304166</v>
      </c>
      <c r="N3" s="7">
        <f>$U$2</f>
        <v>1616.43</v>
      </c>
      <c r="O3" s="7">
        <f>$T$6</f>
        <v>1642.22</v>
      </c>
      <c r="P3" s="7">
        <f>$U$6</f>
        <v>1606.67</v>
      </c>
      <c r="Q3" s="6">
        <f>(-1*N3^2)+O3^2+P3^2</f>
        <v>2665429.0724000004</v>
      </c>
      <c r="R3" s="10">
        <f>(-1*SQRT(Q3)/(O3*P3) - N3*O3^-2) / (O3^-2+P3^-2)</f>
        <v>-1606.6414586949043</v>
      </c>
      <c r="S3" s="19">
        <f>(SQRT(Q3)/(O3*P3) - N3*O3^-2) / (O3^-2+P3^-2)</f>
        <v>25.581820295442107</v>
      </c>
      <c r="T3" s="6" t="s">
        <v>5</v>
      </c>
      <c r="U3" s="14" t="s">
        <v>4</v>
      </c>
    </row>
    <row r="4" spans="1:21" x14ac:dyDescent="0.25">
      <c r="A4" s="18">
        <f>A3+$T$4</f>
        <v>2000.1</v>
      </c>
      <c r="B4" s="7">
        <f>B3+$U$4</f>
        <v>1616.53</v>
      </c>
      <c r="C4" s="7">
        <f>$T$6</f>
        <v>1642.22</v>
      </c>
      <c r="D4" s="7">
        <f>$U$6</f>
        <v>1606.67</v>
      </c>
      <c r="E4" s="6">
        <f>-1*(A4^2) + 2*A4*B4 - B4^2 + C4^2 + D4^2</f>
        <v>5131149.0723999999</v>
      </c>
      <c r="F4" s="8">
        <f t="shared" ref="F4:F31" si="0">(-1*(SQRT(E4)/(C4*D4)) + (A4/C4^2)+(B4/D4^2)) / (C4^-2+D4^-2)</f>
        <v>671.78759743208286</v>
      </c>
      <c r="G4" s="11">
        <f t="shared" ref="G4:G31" si="1">(SQRT(E4)/(C4*D4)) + (A4/C4^2)+(B4/D4^2) / (C4^-2+D4^-2)</f>
        <v>825.95287503990778</v>
      </c>
      <c r="H4" s="7">
        <f>H3+$T$4</f>
        <v>2000.1</v>
      </c>
      <c r="I4" s="7">
        <f>$T$6</f>
        <v>1642.22</v>
      </c>
      <c r="J4" s="7">
        <f>$U$6</f>
        <v>1606.67</v>
      </c>
      <c r="K4" s="6">
        <f t="shared" ref="K4:K31" si="2">(-1*H4^2)+C4^2+D4^2</f>
        <v>1277875.0073000006</v>
      </c>
      <c r="L4" s="9">
        <f t="shared" ref="L4:L31" si="3">(-1*SQRT(K4)/(I4*J4) - H4*I4^-2) / (I4^-2+J4^-2)</f>
        <v>-1543.2474645546527</v>
      </c>
      <c r="M4" s="12">
        <f t="shared" ref="M4:M31" si="4">(SQRT(K4)/(I4*J4) - H4*I4^-2) / (I4^-2+J4^-2)</f>
        <v>-413.0867922722835</v>
      </c>
      <c r="N4" s="7">
        <f>N3+$U$4</f>
        <v>1616.53</v>
      </c>
      <c r="O4" s="7">
        <f>$T$6</f>
        <v>1642.22</v>
      </c>
      <c r="P4" s="7">
        <f>$U$6</f>
        <v>1606.67</v>
      </c>
      <c r="Q4" s="6">
        <f t="shared" ref="Q4:Q31" si="5">(-1*N4^2)+O4^2+P4^2</f>
        <v>2665105.7764000003</v>
      </c>
      <c r="R4" s="10">
        <f t="shared" ref="R4:R31" si="6">(-1*SQRT(Q4)/(O4*P4) - N4*O4^-2) / (O4^-2+P4^-2)</f>
        <v>-1606.6408690796939</v>
      </c>
      <c r="S4" s="19">
        <f t="shared" ref="S4:S31" si="7">(SQRT(Q4)/(O4*P4) - N4*O4^-2) / (O4^-2+P4^-2)</f>
        <v>25.483418857981377</v>
      </c>
      <c r="T4" s="6">
        <v>0.1</v>
      </c>
      <c r="U4" s="14">
        <v>0.1</v>
      </c>
    </row>
    <row r="5" spans="1:21" x14ac:dyDescent="0.25">
      <c r="A5" s="18">
        <f>A4+$T$4</f>
        <v>2000.1999999999998</v>
      </c>
      <c r="B5" s="7">
        <f>B4+$U$4</f>
        <v>1616.6299999999999</v>
      </c>
      <c r="C5" s="7">
        <f>$T$6</f>
        <v>1642.22</v>
      </c>
      <c r="D5" s="7">
        <f>$U$6</f>
        <v>1606.67</v>
      </c>
      <c r="E5" s="6">
        <f>-1*(A5^2) + 2*A5*B5 - B5^2 + C5^2 + D5^2</f>
        <v>5131149.0723999999</v>
      </c>
      <c r="F5" s="8">
        <f t="shared" si="0"/>
        <v>671.88759743208277</v>
      </c>
      <c r="G5" s="11">
        <f t="shared" si="1"/>
        <v>826.00396916586249</v>
      </c>
      <c r="H5" s="7">
        <f>H4+$T$4</f>
        <v>2000.1999999999998</v>
      </c>
      <c r="I5" s="7">
        <f>$T$6</f>
        <v>1642.22</v>
      </c>
      <c r="J5" s="7">
        <f>$U$6</f>
        <v>1606.67</v>
      </c>
      <c r="K5" s="6">
        <f t="shared" si="2"/>
        <v>1277474.9773000013</v>
      </c>
      <c r="L5" s="9">
        <f t="shared" si="3"/>
        <v>-1543.2079162824175</v>
      </c>
      <c r="M5" s="12">
        <f t="shared" si="4"/>
        <v>-413.22415236676886</v>
      </c>
      <c r="N5" s="7">
        <f>N4+$U$4</f>
        <v>1616.6299999999999</v>
      </c>
      <c r="O5" s="7">
        <f>$T$6</f>
        <v>1642.22</v>
      </c>
      <c r="P5" s="7">
        <f>$U$6</f>
        <v>1606.67</v>
      </c>
      <c r="Q5" s="6">
        <f t="shared" si="5"/>
        <v>2664782.4604000007</v>
      </c>
      <c r="R5" s="10">
        <f t="shared" si="6"/>
        <v>-1606.6402734001044</v>
      </c>
      <c r="S5" s="19">
        <f t="shared" si="7"/>
        <v>25.385011356141405</v>
      </c>
      <c r="T5" s="6" t="s">
        <v>2</v>
      </c>
      <c r="U5" s="14" t="s">
        <v>3</v>
      </c>
    </row>
    <row r="6" spans="1:21" ht="15.75" thickBot="1" x14ac:dyDescent="0.3">
      <c r="A6" s="18">
        <f>A5+$T$4</f>
        <v>2000.2999999999997</v>
      </c>
      <c r="B6" s="7">
        <f>B5+$U$4</f>
        <v>1616.7299999999998</v>
      </c>
      <c r="C6" s="7">
        <f>$T$6</f>
        <v>1642.22</v>
      </c>
      <c r="D6" s="7">
        <f>$U$6</f>
        <v>1606.67</v>
      </c>
      <c r="E6" s="6">
        <f>-1*(A6^2) + 2*A6*B6 - B6^2 + C6^2 + D6^2</f>
        <v>5131149.0723999999</v>
      </c>
      <c r="F6" s="8">
        <f t="shared" si="0"/>
        <v>671.98759743208257</v>
      </c>
      <c r="G6" s="11">
        <f t="shared" si="1"/>
        <v>826.05506329181696</v>
      </c>
      <c r="H6" s="7">
        <f>H5+$T$4</f>
        <v>2000.2999999999997</v>
      </c>
      <c r="I6" s="7">
        <f>$T$6</f>
        <v>1642.22</v>
      </c>
      <c r="J6" s="7">
        <f>$U$6</f>
        <v>1606.67</v>
      </c>
      <c r="K6" s="6">
        <f t="shared" si="2"/>
        <v>1277074.9273000015</v>
      </c>
      <c r="L6" s="9">
        <f t="shared" si="3"/>
        <v>-1543.1683497363583</v>
      </c>
      <c r="M6" s="12">
        <f t="shared" si="4"/>
        <v>-413.36153073507808</v>
      </c>
      <c r="N6" s="7">
        <f>N5+$U$4</f>
        <v>1616.7299999999998</v>
      </c>
      <c r="O6" s="7">
        <f>$T$6</f>
        <v>1642.22</v>
      </c>
      <c r="P6" s="7">
        <f>$U$6</f>
        <v>1606.67</v>
      </c>
      <c r="Q6" s="6">
        <f t="shared" si="5"/>
        <v>2664459.124400001</v>
      </c>
      <c r="R6" s="10">
        <f t="shared" si="6"/>
        <v>-1606.6396716550316</v>
      </c>
      <c r="S6" s="19">
        <f t="shared" si="7"/>
        <v>25.286597788818657</v>
      </c>
      <c r="T6" s="17">
        <v>1642.22</v>
      </c>
      <c r="U6" s="15">
        <v>1606.67</v>
      </c>
    </row>
    <row r="7" spans="1:21" x14ac:dyDescent="0.25">
      <c r="A7" s="18">
        <f>A6+$T$4</f>
        <v>2000.3999999999996</v>
      </c>
      <c r="B7" s="7">
        <f>B6+$U$4</f>
        <v>1616.8299999999997</v>
      </c>
      <c r="C7" s="7">
        <f>$T$6</f>
        <v>1642.22</v>
      </c>
      <c r="D7" s="7">
        <f>$U$6</f>
        <v>1606.67</v>
      </c>
      <c r="E7" s="6">
        <f>-1*(A7^2) + 2*A7*B7 - B7^2 + C7^2 + D7^2</f>
        <v>5131149.0723999999</v>
      </c>
      <c r="F7" s="8">
        <f t="shared" si="0"/>
        <v>672.08759743208259</v>
      </c>
      <c r="G7" s="11">
        <f t="shared" si="1"/>
        <v>826.10615741777156</v>
      </c>
      <c r="H7" s="7">
        <f>H6+$T$4</f>
        <v>2000.3999999999996</v>
      </c>
      <c r="I7" s="7">
        <f>$T$6</f>
        <v>1642.22</v>
      </c>
      <c r="J7" s="7">
        <f>$U$6</f>
        <v>1606.67</v>
      </c>
      <c r="K7" s="6">
        <f t="shared" si="2"/>
        <v>1276674.8573000017</v>
      </c>
      <c r="L7" s="9">
        <f t="shared" si="3"/>
        <v>-1543.1287649078884</v>
      </c>
      <c r="M7" s="12">
        <f t="shared" si="4"/>
        <v>-413.4989273857982</v>
      </c>
      <c r="N7" s="7">
        <f>N6+$U$4</f>
        <v>1616.8299999999997</v>
      </c>
      <c r="O7" s="7">
        <f>$T$6</f>
        <v>1642.22</v>
      </c>
      <c r="P7" s="7">
        <f>$U$6</f>
        <v>1606.67</v>
      </c>
      <c r="Q7" s="6">
        <f t="shared" si="5"/>
        <v>2664135.7684000013</v>
      </c>
      <c r="R7" s="10">
        <f t="shared" si="6"/>
        <v>-1606.6390638433718</v>
      </c>
      <c r="S7" s="19">
        <f t="shared" si="7"/>
        <v>25.188178154908897</v>
      </c>
    </row>
    <row r="8" spans="1:21" x14ac:dyDescent="0.25">
      <c r="A8" s="18">
        <f>A7+$T$4</f>
        <v>2000.4999999999995</v>
      </c>
      <c r="B8" s="7">
        <f>B7+$U$4</f>
        <v>1616.9299999999996</v>
      </c>
      <c r="C8" s="7">
        <f>$T$6</f>
        <v>1642.22</v>
      </c>
      <c r="D8" s="7">
        <f>$U$6</f>
        <v>1606.67</v>
      </c>
      <c r="E8" s="6">
        <f t="shared" ref="E4:E31" si="8">-1*(A8^2) + 2*A8*B8 - B8^2 + C8^2 + D8^2</f>
        <v>5131149.0723999999</v>
      </c>
      <c r="F8" s="8">
        <f t="shared" si="0"/>
        <v>672.18759743208238</v>
      </c>
      <c r="G8" s="11">
        <f t="shared" si="1"/>
        <v>826.15725154372626</v>
      </c>
      <c r="H8" s="7">
        <f>H7+$T$4</f>
        <v>2000.4999999999995</v>
      </c>
      <c r="I8" s="7">
        <f>$T$6</f>
        <v>1642.22</v>
      </c>
      <c r="J8" s="7">
        <f>$U$6</f>
        <v>1606.67</v>
      </c>
      <c r="K8" s="6">
        <f t="shared" si="2"/>
        <v>1276274.7673000023</v>
      </c>
      <c r="L8" s="9">
        <f t="shared" si="3"/>
        <v>-1543.0891617884131</v>
      </c>
      <c r="M8" s="12">
        <f t="shared" si="4"/>
        <v>-413.63634232752389</v>
      </c>
      <c r="N8" s="7">
        <f>N7+$U$4</f>
        <v>1616.9299999999996</v>
      </c>
      <c r="O8" s="7">
        <f>$T$6</f>
        <v>1642.22</v>
      </c>
      <c r="P8" s="7">
        <f>$U$6</f>
        <v>1606.67</v>
      </c>
      <c r="Q8" s="6">
        <f t="shared" si="5"/>
        <v>2663812.3924000016</v>
      </c>
      <c r="R8" s="10">
        <f t="shared" si="6"/>
        <v>-1606.6384499640205</v>
      </c>
      <c r="S8" s="19">
        <f t="shared" si="7"/>
        <v>25.089752453307597</v>
      </c>
    </row>
    <row r="9" spans="1:21" x14ac:dyDescent="0.25">
      <c r="A9" s="18">
        <f>A8+$T$4</f>
        <v>2000.5999999999995</v>
      </c>
      <c r="B9" s="7">
        <f>B8+$U$4</f>
        <v>1617.0299999999995</v>
      </c>
      <c r="C9" s="7">
        <f>$T$6</f>
        <v>1642.22</v>
      </c>
      <c r="D9" s="7">
        <f>$U$6</f>
        <v>1606.67</v>
      </c>
      <c r="E9" s="6">
        <f t="shared" si="8"/>
        <v>5131149.0723999999</v>
      </c>
      <c r="F9" s="8">
        <f t="shared" si="0"/>
        <v>672.28759743208229</v>
      </c>
      <c r="G9" s="11">
        <f t="shared" si="1"/>
        <v>826.20834566968085</v>
      </c>
      <c r="H9" s="7">
        <f>H8+$T$4</f>
        <v>2000.5999999999995</v>
      </c>
      <c r="I9" s="7">
        <f>$T$6</f>
        <v>1642.22</v>
      </c>
      <c r="J9" s="7">
        <f>$U$6</f>
        <v>1606.67</v>
      </c>
      <c r="K9" s="6">
        <f t="shared" si="2"/>
        <v>1275874.6573000024</v>
      </c>
      <c r="L9" s="9">
        <f t="shared" si="3"/>
        <v>-1543.0495403693305</v>
      </c>
      <c r="M9" s="12">
        <f t="shared" si="4"/>
        <v>-413.77377556885648</v>
      </c>
      <c r="N9" s="7">
        <f>N8+$U$4</f>
        <v>1617.0299999999995</v>
      </c>
      <c r="O9" s="7">
        <f>$T$6</f>
        <v>1642.22</v>
      </c>
      <c r="P9" s="7">
        <f>$U$6</f>
        <v>1606.67</v>
      </c>
      <c r="Q9" s="6">
        <f t="shared" si="5"/>
        <v>2663488.9964000019</v>
      </c>
      <c r="R9" s="10">
        <f t="shared" si="6"/>
        <v>-1606.6378300158731</v>
      </c>
      <c r="S9" s="19">
        <f t="shared" si="7"/>
        <v>24.991320682909798</v>
      </c>
    </row>
    <row r="10" spans="1:21" ht="15.75" thickBot="1" x14ac:dyDescent="0.3">
      <c r="A10" s="18">
        <f>A9+$T$4</f>
        <v>2000.6999999999994</v>
      </c>
      <c r="B10" s="7">
        <f>B9+$U$4</f>
        <v>1617.1299999999994</v>
      </c>
      <c r="C10" s="7">
        <f>$T$6</f>
        <v>1642.22</v>
      </c>
      <c r="D10" s="7">
        <f>$U$6</f>
        <v>1606.67</v>
      </c>
      <c r="E10" s="6">
        <f t="shared" si="8"/>
        <v>5131149.0723999999</v>
      </c>
      <c r="F10" s="8">
        <f t="shared" si="0"/>
        <v>672.3875974320822</v>
      </c>
      <c r="G10" s="11">
        <f t="shared" si="1"/>
        <v>826.25943979563544</v>
      </c>
      <c r="H10" s="7">
        <f>H9+$T$4</f>
        <v>2000.6999999999994</v>
      </c>
      <c r="I10" s="7">
        <f>$T$6</f>
        <v>1642.22</v>
      </c>
      <c r="J10" s="7">
        <f>$U$6</f>
        <v>1606.67</v>
      </c>
      <c r="K10" s="6">
        <f t="shared" si="2"/>
        <v>1275474.527300003</v>
      </c>
      <c r="L10" s="9">
        <f t="shared" si="3"/>
        <v>-1543.0099006420326</v>
      </c>
      <c r="M10" s="12">
        <f t="shared" si="4"/>
        <v>-413.91122711840455</v>
      </c>
      <c r="N10" s="7">
        <f>N9+$U$4</f>
        <v>1617.1299999999994</v>
      </c>
      <c r="O10" s="7">
        <f>$T$6</f>
        <v>1642.22</v>
      </c>
      <c r="P10" s="7">
        <f>$U$6</f>
        <v>1606.67</v>
      </c>
      <c r="Q10" s="6">
        <f t="shared" si="5"/>
        <v>2663165.5804000022</v>
      </c>
      <c r="R10" s="10">
        <f t="shared" si="6"/>
        <v>-1606.6372039978237</v>
      </c>
      <c r="S10" s="19">
        <f t="shared" si="7"/>
        <v>24.892882842610259</v>
      </c>
      <c r="T10" s="17">
        <v>1142.22</v>
      </c>
      <c r="U10" s="15">
        <v>1106.67</v>
      </c>
    </row>
    <row r="11" spans="1:21" x14ac:dyDescent="0.25">
      <c r="A11" s="18">
        <f>A10+$T$4</f>
        <v>2000.7999999999993</v>
      </c>
      <c r="B11" s="7">
        <f>B10+$U$4</f>
        <v>1617.2299999999993</v>
      </c>
      <c r="C11" s="7">
        <f>$T$6</f>
        <v>1642.22</v>
      </c>
      <c r="D11" s="7">
        <f>$U$6</f>
        <v>1606.67</v>
      </c>
      <c r="E11" s="6">
        <f t="shared" si="8"/>
        <v>5131149.0724000009</v>
      </c>
      <c r="F11" s="8">
        <f t="shared" si="0"/>
        <v>672.48759743208177</v>
      </c>
      <c r="G11" s="11">
        <f t="shared" si="1"/>
        <v>826.31053392159026</v>
      </c>
      <c r="H11" s="7">
        <f>H10+$T$4</f>
        <v>2000.7999999999993</v>
      </c>
      <c r="I11" s="7">
        <f>$T$6</f>
        <v>1642.22</v>
      </c>
      <c r="J11" s="7">
        <f>$U$6</f>
        <v>1606.67</v>
      </c>
      <c r="K11" s="6">
        <f t="shared" si="2"/>
        <v>1275074.3773000035</v>
      </c>
      <c r="L11" s="9">
        <f t="shared" si="3"/>
        <v>-1542.9702425979033</v>
      </c>
      <c r="M11" s="12">
        <f t="shared" si="4"/>
        <v>-414.04869698478404</v>
      </c>
      <c r="N11" s="7">
        <f>N10+$U$4</f>
        <v>1617.2299999999993</v>
      </c>
      <c r="O11" s="7">
        <f>$T$6</f>
        <v>1642.22</v>
      </c>
      <c r="P11" s="7">
        <f>$U$6</f>
        <v>1606.67</v>
      </c>
      <c r="Q11" s="6">
        <f t="shared" si="5"/>
        <v>2662842.1444000024</v>
      </c>
      <c r="R11" s="10">
        <f t="shared" si="6"/>
        <v>-1606.6365719087667</v>
      </c>
      <c r="S11" s="19">
        <f t="shared" si="7"/>
        <v>24.794438931303166</v>
      </c>
      <c r="T11">
        <f>T10+500</f>
        <v>1642.22</v>
      </c>
      <c r="U11">
        <f>U10+500</f>
        <v>1606.67</v>
      </c>
    </row>
    <row r="12" spans="1:21" x14ac:dyDescent="0.25">
      <c r="A12" s="18">
        <f>A11+$T$4</f>
        <v>2000.8999999999992</v>
      </c>
      <c r="B12" s="7">
        <f>B11+$U$4</f>
        <v>1617.3299999999992</v>
      </c>
      <c r="C12" s="7">
        <f>$T$6</f>
        <v>1642.22</v>
      </c>
      <c r="D12" s="7">
        <f>$U$6</f>
        <v>1606.67</v>
      </c>
      <c r="E12" s="6">
        <f t="shared" si="8"/>
        <v>5131149.0723999999</v>
      </c>
      <c r="F12" s="8">
        <f t="shared" si="0"/>
        <v>672.58759743208213</v>
      </c>
      <c r="G12" s="11">
        <f t="shared" si="1"/>
        <v>826.36162804754485</v>
      </c>
      <c r="H12" s="7">
        <f>H11+$T$4</f>
        <v>2000.8999999999992</v>
      </c>
      <c r="I12" s="7">
        <f>$T$6</f>
        <v>1642.22</v>
      </c>
      <c r="J12" s="7">
        <f>$U$6</f>
        <v>1606.67</v>
      </c>
      <c r="K12" s="6">
        <f t="shared" si="2"/>
        <v>1274674.2073000036</v>
      </c>
      <c r="L12" s="9">
        <f t="shared" si="3"/>
        <v>-1542.9305662283189</v>
      </c>
      <c r="M12" s="12">
        <f t="shared" si="4"/>
        <v>-414.18618517661855</v>
      </c>
      <c r="N12" s="7">
        <f>N11+$U$4</f>
        <v>1617.3299999999992</v>
      </c>
      <c r="O12" s="7">
        <f>$T$6</f>
        <v>1642.22</v>
      </c>
      <c r="P12" s="7">
        <f>$U$6</f>
        <v>1606.67</v>
      </c>
      <c r="Q12" s="6">
        <f t="shared" si="5"/>
        <v>2662518.6884000027</v>
      </c>
      <c r="R12" s="10">
        <f t="shared" si="6"/>
        <v>-1606.6359337475963</v>
      </c>
      <c r="S12" s="19">
        <f t="shared" si="7"/>
        <v>24.695988947882558</v>
      </c>
    </row>
    <row r="13" spans="1:21" x14ac:dyDescent="0.25">
      <c r="A13" s="18">
        <f>A12+$T$4</f>
        <v>2000.9999999999991</v>
      </c>
      <c r="B13" s="7">
        <f>B12+$U$4</f>
        <v>1617.4299999999992</v>
      </c>
      <c r="C13" s="7">
        <f>$T$6</f>
        <v>1642.22</v>
      </c>
      <c r="D13" s="7">
        <f>$U$6</f>
        <v>1606.67</v>
      </c>
      <c r="E13" s="6">
        <f t="shared" si="8"/>
        <v>5131149.0724000009</v>
      </c>
      <c r="F13" s="8">
        <f t="shared" si="0"/>
        <v>672.6875974320817</v>
      </c>
      <c r="G13" s="11">
        <f t="shared" si="1"/>
        <v>826.41272217349945</v>
      </c>
      <c r="H13" s="7">
        <f>H12+$T$4</f>
        <v>2000.9999999999991</v>
      </c>
      <c r="I13" s="7">
        <f>$T$6</f>
        <v>1642.22</v>
      </c>
      <c r="J13" s="7">
        <f>$U$6</f>
        <v>1606.67</v>
      </c>
      <c r="K13" s="6">
        <f t="shared" si="2"/>
        <v>1274274.0173000041</v>
      </c>
      <c r="L13" s="9">
        <f t="shared" si="3"/>
        <v>-1542.8908715246498</v>
      </c>
      <c r="M13" s="12">
        <f t="shared" si="4"/>
        <v>-414.32369170253776</v>
      </c>
      <c r="N13" s="7">
        <f>N12+$U$4</f>
        <v>1617.4299999999992</v>
      </c>
      <c r="O13" s="7">
        <f>$T$6</f>
        <v>1642.22</v>
      </c>
      <c r="P13" s="7">
        <f>$U$6</f>
        <v>1606.67</v>
      </c>
      <c r="Q13" s="6">
        <f t="shared" si="5"/>
        <v>2662195.2124000033</v>
      </c>
      <c r="R13" s="10">
        <f t="shared" si="6"/>
        <v>-1606.6352895132056</v>
      </c>
      <c r="S13" s="19">
        <f t="shared" si="7"/>
        <v>24.597532891241624</v>
      </c>
    </row>
    <row r="14" spans="1:21" x14ac:dyDescent="0.25">
      <c r="A14" s="18">
        <f>A13+$T$4</f>
        <v>2001.099999999999</v>
      </c>
      <c r="B14" s="7">
        <f>B13+$U$4</f>
        <v>1617.5299999999991</v>
      </c>
      <c r="C14" s="7">
        <f>$T$6</f>
        <v>1642.22</v>
      </c>
      <c r="D14" s="7">
        <f>$U$6</f>
        <v>1606.67</v>
      </c>
      <c r="E14" s="6">
        <f t="shared" si="8"/>
        <v>5131149.0724000009</v>
      </c>
      <c r="F14" s="8">
        <f t="shared" si="0"/>
        <v>672.78759743208161</v>
      </c>
      <c r="G14" s="11">
        <f t="shared" si="1"/>
        <v>826.46381629945415</v>
      </c>
      <c r="H14" s="7">
        <f>H13+$T$4</f>
        <v>2001.099999999999</v>
      </c>
      <c r="I14" s="7">
        <f>$T$6</f>
        <v>1642.22</v>
      </c>
      <c r="J14" s="7">
        <f>$U$6</f>
        <v>1606.67</v>
      </c>
      <c r="K14" s="6">
        <f t="shared" si="2"/>
        <v>1273873.8073000046</v>
      </c>
      <c r="L14" s="9">
        <f t="shared" si="3"/>
        <v>-1542.8511584782582</v>
      </c>
      <c r="M14" s="12">
        <f t="shared" si="4"/>
        <v>-414.46121657117931</v>
      </c>
      <c r="N14" s="7">
        <f>N13+$U$4</f>
        <v>1617.5299999999991</v>
      </c>
      <c r="O14" s="7">
        <f>$T$6</f>
        <v>1642.22</v>
      </c>
      <c r="P14" s="7">
        <f>$U$6</f>
        <v>1606.67</v>
      </c>
      <c r="Q14" s="6">
        <f t="shared" si="5"/>
        <v>2661871.7164000035</v>
      </c>
      <c r="R14" s="10">
        <f t="shared" si="6"/>
        <v>-1606.6346392044877</v>
      </c>
      <c r="S14" s="19">
        <f t="shared" si="7"/>
        <v>24.499070760273689</v>
      </c>
    </row>
    <row r="15" spans="1:21" x14ac:dyDescent="0.25">
      <c r="A15" s="18">
        <f>A14+$T$4</f>
        <v>2001.1999999999989</v>
      </c>
      <c r="B15" s="7">
        <f>B14+$U$4</f>
        <v>1617.629999999999</v>
      </c>
      <c r="C15" s="7">
        <f>$T$6</f>
        <v>1642.22</v>
      </c>
      <c r="D15" s="7">
        <f>$U$6</f>
        <v>1606.67</v>
      </c>
      <c r="E15" s="6">
        <f t="shared" si="8"/>
        <v>5131149.0723999999</v>
      </c>
      <c r="F15" s="8">
        <f t="shared" si="0"/>
        <v>672.88759743208163</v>
      </c>
      <c r="G15" s="11">
        <f t="shared" si="1"/>
        <v>826.51491042540863</v>
      </c>
      <c r="H15" s="7">
        <f>H14+$T$4</f>
        <v>2001.1999999999989</v>
      </c>
      <c r="I15" s="7">
        <f>$T$6</f>
        <v>1642.22</v>
      </c>
      <c r="J15" s="7">
        <f>$U$6</f>
        <v>1606.67</v>
      </c>
      <c r="K15" s="6">
        <f t="shared" si="2"/>
        <v>1273473.5773000047</v>
      </c>
      <c r="L15" s="9">
        <f t="shared" si="3"/>
        <v>-1542.8114270804995</v>
      </c>
      <c r="M15" s="12">
        <f t="shared" si="4"/>
        <v>-414.59875979118812</v>
      </c>
      <c r="N15" s="7">
        <f>N14+$U$4</f>
        <v>1617.629999999999</v>
      </c>
      <c r="O15" s="7">
        <f>$T$6</f>
        <v>1642.22</v>
      </c>
      <c r="P15" s="7">
        <f>$U$6</f>
        <v>1606.67</v>
      </c>
      <c r="Q15" s="6">
        <f t="shared" si="5"/>
        <v>2661548.2004000037</v>
      </c>
      <c r="R15" s="10">
        <f t="shared" si="6"/>
        <v>-1606.6339828203354</v>
      </c>
      <c r="S15" s="19">
        <f t="shared" si="7"/>
        <v>24.400602553871227</v>
      </c>
    </row>
    <row r="16" spans="1:21" x14ac:dyDescent="0.25">
      <c r="A16" s="18">
        <f>A15+$T$4</f>
        <v>2001.2999999999988</v>
      </c>
      <c r="B16" s="7">
        <f>B15+$U$4</f>
        <v>1617.7299999999989</v>
      </c>
      <c r="C16" s="7">
        <f>$T$6</f>
        <v>1642.22</v>
      </c>
      <c r="D16" s="7">
        <f>$U$6</f>
        <v>1606.67</v>
      </c>
      <c r="E16" s="6">
        <f t="shared" si="8"/>
        <v>5131149.0723999999</v>
      </c>
      <c r="F16" s="8">
        <f t="shared" si="0"/>
        <v>672.98759743208166</v>
      </c>
      <c r="G16" s="11">
        <f t="shared" si="1"/>
        <v>826.56600455136322</v>
      </c>
      <c r="H16" s="7">
        <f>H15+$T$4</f>
        <v>2001.2999999999988</v>
      </c>
      <c r="I16" s="7">
        <f>$T$6</f>
        <v>1642.22</v>
      </c>
      <c r="J16" s="7">
        <f>$U$6</f>
        <v>1606.67</v>
      </c>
      <c r="K16" s="6">
        <f t="shared" si="2"/>
        <v>1273073.3273000051</v>
      </c>
      <c r="L16" s="9">
        <f t="shared" si="3"/>
        <v>-1542.7716773227219</v>
      </c>
      <c r="M16" s="12">
        <f t="shared" si="4"/>
        <v>-414.73632137121598</v>
      </c>
      <c r="N16" s="7">
        <f>N15+$U$4</f>
        <v>1617.7299999999989</v>
      </c>
      <c r="O16" s="7">
        <f>$T$6</f>
        <v>1642.22</v>
      </c>
      <c r="P16" s="7">
        <f>$U$6</f>
        <v>1606.67</v>
      </c>
      <c r="Q16" s="6">
        <f t="shared" si="5"/>
        <v>2661224.6644000039</v>
      </c>
      <c r="R16" s="10">
        <f t="shared" si="6"/>
        <v>-1606.6333203596409</v>
      </c>
      <c r="S16" s="19">
        <f t="shared" si="7"/>
        <v>24.302128270926556</v>
      </c>
    </row>
    <row r="17" spans="1:19" x14ac:dyDescent="0.25">
      <c r="A17" s="18">
        <f>A16+$T$4</f>
        <v>2001.3999999999987</v>
      </c>
      <c r="B17" s="7">
        <f>B16+$U$4</f>
        <v>1617.8299999999988</v>
      </c>
      <c r="C17" s="7">
        <f>$T$6</f>
        <v>1642.22</v>
      </c>
      <c r="D17" s="7">
        <f>$U$6</f>
        <v>1606.67</v>
      </c>
      <c r="E17" s="6">
        <f t="shared" si="8"/>
        <v>5131149.0724000009</v>
      </c>
      <c r="F17" s="8">
        <f t="shared" si="0"/>
        <v>673.08759743208134</v>
      </c>
      <c r="G17" s="11">
        <f t="shared" si="1"/>
        <v>826.61709867731793</v>
      </c>
      <c r="H17" s="7">
        <f>H16+$T$4</f>
        <v>2001.3999999999987</v>
      </c>
      <c r="I17" s="7">
        <f>$T$6</f>
        <v>1642.22</v>
      </c>
      <c r="J17" s="7">
        <f>$U$6</f>
        <v>1606.67</v>
      </c>
      <c r="K17" s="6">
        <f t="shared" si="2"/>
        <v>1272673.0573000056</v>
      </c>
      <c r="L17" s="9">
        <f t="shared" si="3"/>
        <v>-1542.7319091962661</v>
      </c>
      <c r="M17" s="12">
        <f t="shared" si="4"/>
        <v>-414.87390131992214</v>
      </c>
      <c r="N17" s="7">
        <f>N16+$U$4</f>
        <v>1617.8299999999988</v>
      </c>
      <c r="O17" s="7">
        <f>$T$6</f>
        <v>1642.22</v>
      </c>
      <c r="P17" s="7">
        <f>$U$6</f>
        <v>1606.67</v>
      </c>
      <c r="Q17" s="6">
        <f t="shared" si="5"/>
        <v>2660901.1084000045</v>
      </c>
      <c r="R17" s="10">
        <f t="shared" si="6"/>
        <v>-1606.6326518212957</v>
      </c>
      <c r="S17" s="19">
        <f t="shared" si="7"/>
        <v>24.203647910331437</v>
      </c>
    </row>
    <row r="18" spans="1:19" x14ac:dyDescent="0.25">
      <c r="A18" s="18">
        <f>A17+$T$4</f>
        <v>2001.4999999999986</v>
      </c>
      <c r="B18" s="7">
        <f>B17+$U$4</f>
        <v>1617.9299999999987</v>
      </c>
      <c r="C18" s="7">
        <f>$T$6</f>
        <v>1642.22</v>
      </c>
      <c r="D18" s="7">
        <f>$U$6</f>
        <v>1606.67</v>
      </c>
      <c r="E18" s="6">
        <f t="shared" si="8"/>
        <v>5131149.0724000009</v>
      </c>
      <c r="F18" s="8">
        <f t="shared" si="0"/>
        <v>673.18759743208125</v>
      </c>
      <c r="G18" s="11">
        <f t="shared" si="1"/>
        <v>826.66819280327252</v>
      </c>
      <c r="H18" s="7">
        <f>H17+$T$4</f>
        <v>2001.4999999999986</v>
      </c>
      <c r="I18" s="7">
        <f>$T$6</f>
        <v>1642.22</v>
      </c>
      <c r="J18" s="7">
        <f>$U$6</f>
        <v>1606.67</v>
      </c>
      <c r="K18" s="6">
        <f t="shared" si="2"/>
        <v>1272272.767300006</v>
      </c>
      <c r="L18" s="9">
        <f t="shared" si="3"/>
        <v>-1542.6921226924653</v>
      </c>
      <c r="M18" s="12">
        <f t="shared" si="4"/>
        <v>-415.01149964597289</v>
      </c>
      <c r="N18" s="7">
        <f>N17+$U$4</f>
        <v>1617.9299999999987</v>
      </c>
      <c r="O18" s="7">
        <f>$T$6</f>
        <v>1642.22</v>
      </c>
      <c r="P18" s="7">
        <f>$U$6</f>
        <v>1606.67</v>
      </c>
      <c r="Q18" s="6">
        <f t="shared" si="5"/>
        <v>2660577.5324000046</v>
      </c>
      <c r="R18" s="10">
        <f t="shared" si="6"/>
        <v>-1606.6319772041918</v>
      </c>
      <c r="S18" s="19">
        <f t="shared" si="7"/>
        <v>24.105161470977333</v>
      </c>
    </row>
    <row r="19" spans="1:19" x14ac:dyDescent="0.25">
      <c r="A19" s="18">
        <f>A18+$T$4</f>
        <v>2001.5999999999985</v>
      </c>
      <c r="B19" s="7">
        <f>B18+$U$4</f>
        <v>1618.0299999999986</v>
      </c>
      <c r="C19" s="7">
        <f>$T$6</f>
        <v>1642.22</v>
      </c>
      <c r="D19" s="7">
        <f>$U$6</f>
        <v>1606.67</v>
      </c>
      <c r="E19" s="6">
        <f t="shared" si="8"/>
        <v>5131149.0723999999</v>
      </c>
      <c r="F19" s="8">
        <f t="shared" si="0"/>
        <v>673.28759743208138</v>
      </c>
      <c r="G19" s="11">
        <f t="shared" si="1"/>
        <v>826.71928692922722</v>
      </c>
      <c r="H19" s="7">
        <f>H18+$T$4</f>
        <v>2001.5999999999985</v>
      </c>
      <c r="I19" s="7">
        <f>$T$6</f>
        <v>1642.22</v>
      </c>
      <c r="J19" s="7">
        <f>$U$6</f>
        <v>1606.67</v>
      </c>
      <c r="K19" s="6">
        <f t="shared" si="2"/>
        <v>1271872.4573000064</v>
      </c>
      <c r="L19" s="9">
        <f t="shared" si="3"/>
        <v>-1542.6523178026464</v>
      </c>
      <c r="M19" s="12">
        <f t="shared" si="4"/>
        <v>-415.14911635804197</v>
      </c>
      <c r="N19" s="7">
        <f>N18+$U$4</f>
        <v>1618.0299999999986</v>
      </c>
      <c r="O19" s="7">
        <f>$T$6</f>
        <v>1642.22</v>
      </c>
      <c r="P19" s="7">
        <f>$U$6</f>
        <v>1606.67</v>
      </c>
      <c r="Q19" s="6">
        <f t="shared" si="5"/>
        <v>2660253.9364000051</v>
      </c>
      <c r="R19" s="10">
        <f t="shared" si="6"/>
        <v>-1606.6312965072202</v>
      </c>
      <c r="S19" s="19">
        <f t="shared" si="7"/>
        <v>24.006668951755291</v>
      </c>
    </row>
    <row r="20" spans="1:19" x14ac:dyDescent="0.25">
      <c r="A20" s="18">
        <f>A19+$T$4</f>
        <v>2001.6999999999985</v>
      </c>
      <c r="B20" s="7">
        <f>B19+$U$4</f>
        <v>1618.1299999999985</v>
      </c>
      <c r="C20" s="7">
        <f>$T$6</f>
        <v>1642.22</v>
      </c>
      <c r="D20" s="7">
        <f>$U$6</f>
        <v>1606.67</v>
      </c>
      <c r="E20" s="6">
        <f t="shared" si="8"/>
        <v>5131149.0723999999</v>
      </c>
      <c r="F20" s="8">
        <f t="shared" si="0"/>
        <v>673.38759743208141</v>
      </c>
      <c r="G20" s="11">
        <f t="shared" si="1"/>
        <v>826.77038105518193</v>
      </c>
      <c r="H20" s="7">
        <f>H19+$T$4</f>
        <v>2001.6999999999985</v>
      </c>
      <c r="I20" s="7">
        <f>$T$6</f>
        <v>1642.22</v>
      </c>
      <c r="J20" s="7">
        <f>$U$6</f>
        <v>1606.67</v>
      </c>
      <c r="K20" s="6">
        <f t="shared" si="2"/>
        <v>1271472.1273000068</v>
      </c>
      <c r="L20" s="9">
        <f t="shared" si="3"/>
        <v>-1542.6124945181282</v>
      </c>
      <c r="M20" s="12">
        <f t="shared" si="4"/>
        <v>-415.28675146481021</v>
      </c>
      <c r="N20" s="7">
        <f>N19+$U$4</f>
        <v>1618.1299999999985</v>
      </c>
      <c r="O20" s="7">
        <f>$T$6</f>
        <v>1642.22</v>
      </c>
      <c r="P20" s="7">
        <f>$U$6</f>
        <v>1606.67</v>
      </c>
      <c r="Q20" s="6">
        <f t="shared" si="5"/>
        <v>2659930.3204000052</v>
      </c>
      <c r="R20" s="10">
        <f t="shared" si="6"/>
        <v>-1606.6306097292711</v>
      </c>
      <c r="S20" s="19">
        <f t="shared" si="7"/>
        <v>23.908170351556059</v>
      </c>
    </row>
    <row r="21" spans="1:19" x14ac:dyDescent="0.25">
      <c r="A21" s="18">
        <f>A20+$T$4</f>
        <v>2001.7999999999984</v>
      </c>
      <c r="B21" s="7">
        <f>B20+$U$4</f>
        <v>1618.2299999999984</v>
      </c>
      <c r="C21" s="7">
        <f>$T$6</f>
        <v>1642.22</v>
      </c>
      <c r="D21" s="7">
        <f>$U$6</f>
        <v>1606.67</v>
      </c>
      <c r="E21" s="6">
        <f t="shared" si="8"/>
        <v>5131149.0724000009</v>
      </c>
      <c r="F21" s="8">
        <f t="shared" si="0"/>
        <v>673.48759743208097</v>
      </c>
      <c r="G21" s="11">
        <f t="shared" si="1"/>
        <v>826.82147518113652</v>
      </c>
      <c r="H21" s="7">
        <f>H20+$T$4</f>
        <v>2001.7999999999984</v>
      </c>
      <c r="I21" s="7">
        <f>$T$6</f>
        <v>1642.22</v>
      </c>
      <c r="J21" s="7">
        <f>$U$6</f>
        <v>1606.67</v>
      </c>
      <c r="K21" s="6">
        <f t="shared" si="2"/>
        <v>1271071.7773000072</v>
      </c>
      <c r="L21" s="9">
        <f t="shared" si="3"/>
        <v>-1542.5726528302225</v>
      </c>
      <c r="M21" s="12">
        <f t="shared" si="4"/>
        <v>-415.42440497496625</v>
      </c>
      <c r="N21" s="7">
        <f>N20+$U$4</f>
        <v>1618.2299999999984</v>
      </c>
      <c r="O21" s="7">
        <f>$T$6</f>
        <v>1642.22</v>
      </c>
      <c r="P21" s="7">
        <f>$U$6</f>
        <v>1606.67</v>
      </c>
      <c r="Q21" s="6">
        <f t="shared" si="5"/>
        <v>2659606.6844000057</v>
      </c>
      <c r="R21" s="10">
        <f t="shared" si="6"/>
        <v>-1606.6299168692346</v>
      </c>
      <c r="S21" s="19">
        <f t="shared" si="7"/>
        <v>23.809665669269819</v>
      </c>
    </row>
    <row r="22" spans="1:19" x14ac:dyDescent="0.25">
      <c r="A22" s="18">
        <f>A21+$T$4</f>
        <v>2001.8999999999983</v>
      </c>
      <c r="B22" s="7">
        <f>B21+$U$4</f>
        <v>1618.3299999999983</v>
      </c>
      <c r="C22" s="7">
        <f>$T$6</f>
        <v>1642.22</v>
      </c>
      <c r="D22" s="7">
        <f>$U$6</f>
        <v>1606.67</v>
      </c>
      <c r="E22" s="6">
        <f t="shared" si="8"/>
        <v>5131149.0724000009</v>
      </c>
      <c r="F22" s="8">
        <f t="shared" si="0"/>
        <v>673.58759743208088</v>
      </c>
      <c r="G22" s="11">
        <f t="shared" si="1"/>
        <v>826.87256930709111</v>
      </c>
      <c r="H22" s="7">
        <f>H21+$T$4</f>
        <v>2001.8999999999983</v>
      </c>
      <c r="I22" s="7">
        <f>$T$6</f>
        <v>1642.22</v>
      </c>
      <c r="J22" s="7">
        <f>$U$6</f>
        <v>1606.67</v>
      </c>
      <c r="K22" s="6">
        <f t="shared" si="2"/>
        <v>1270671.4073000075</v>
      </c>
      <c r="L22" s="9">
        <f t="shared" si="3"/>
        <v>-1542.5327927302337</v>
      </c>
      <c r="M22" s="12">
        <f t="shared" si="4"/>
        <v>-415.56207689720497</v>
      </c>
      <c r="N22" s="7">
        <f>N21+$U$4</f>
        <v>1618.3299999999983</v>
      </c>
      <c r="O22" s="7">
        <f>$T$6</f>
        <v>1642.22</v>
      </c>
      <c r="P22" s="7">
        <f>$U$6</f>
        <v>1606.67</v>
      </c>
      <c r="Q22" s="6">
        <f t="shared" si="5"/>
        <v>2659283.0284000058</v>
      </c>
      <c r="R22" s="10">
        <f t="shared" si="6"/>
        <v>-1606.6292179260013</v>
      </c>
      <c r="S22" s="19">
        <f t="shared" si="7"/>
        <v>23.711154903786035</v>
      </c>
    </row>
    <row r="23" spans="1:19" x14ac:dyDescent="0.25">
      <c r="A23" s="18">
        <f>A22+$T$4</f>
        <v>2001.9999999999982</v>
      </c>
      <c r="B23" s="7">
        <f>B22+$U$4</f>
        <v>1618.4299999999982</v>
      </c>
      <c r="C23" s="7">
        <f>$T$6</f>
        <v>1642.22</v>
      </c>
      <c r="D23" s="7">
        <f>$U$6</f>
        <v>1606.67</v>
      </c>
      <c r="E23" s="6">
        <f t="shared" si="8"/>
        <v>5131149.0723999999</v>
      </c>
      <c r="F23" s="8">
        <f t="shared" si="0"/>
        <v>673.68759743208102</v>
      </c>
      <c r="G23" s="11">
        <f t="shared" si="1"/>
        <v>826.92366343304582</v>
      </c>
      <c r="H23" s="7">
        <f>H22+$T$4</f>
        <v>2001.9999999999982</v>
      </c>
      <c r="I23" s="7">
        <f>$T$6</f>
        <v>1642.22</v>
      </c>
      <c r="J23" s="7">
        <f>$U$6</f>
        <v>1606.67</v>
      </c>
      <c r="K23" s="6">
        <f t="shared" si="2"/>
        <v>1270271.0173000079</v>
      </c>
      <c r="L23" s="9">
        <f t="shared" si="3"/>
        <v>-1542.4929142094597</v>
      </c>
      <c r="M23" s="12">
        <f t="shared" si="4"/>
        <v>-415.69976724022928</v>
      </c>
      <c r="N23" s="7">
        <f>N22+$U$4</f>
        <v>1618.4299999999982</v>
      </c>
      <c r="O23" s="7">
        <f>$T$6</f>
        <v>1642.22</v>
      </c>
      <c r="P23" s="7">
        <f>$U$6</f>
        <v>1606.67</v>
      </c>
      <c r="Q23" s="6">
        <f t="shared" si="5"/>
        <v>2658959.3524000063</v>
      </c>
      <c r="R23" s="10">
        <f t="shared" si="6"/>
        <v>-1606.62851289846</v>
      </c>
      <c r="S23" s="19">
        <f t="shared" si="7"/>
        <v>23.612638053994608</v>
      </c>
    </row>
    <row r="24" spans="1:19" x14ac:dyDescent="0.25">
      <c r="A24" s="18">
        <f>A23+$T$4</f>
        <v>2002.0999999999981</v>
      </c>
      <c r="B24" s="7">
        <f>B23+$U$4</f>
        <v>1618.5299999999982</v>
      </c>
      <c r="C24" s="7">
        <f>$T$6</f>
        <v>1642.22</v>
      </c>
      <c r="D24" s="7">
        <f>$U$6</f>
        <v>1606.67</v>
      </c>
      <c r="E24" s="6">
        <f t="shared" si="8"/>
        <v>5131149.0723999999</v>
      </c>
      <c r="F24" s="8">
        <f t="shared" si="0"/>
        <v>673.78759743208116</v>
      </c>
      <c r="G24" s="11">
        <f t="shared" si="1"/>
        <v>826.97475755900041</v>
      </c>
      <c r="H24" s="7">
        <f>H23+$T$4</f>
        <v>2002.0999999999981</v>
      </c>
      <c r="I24" s="7">
        <f>$T$6</f>
        <v>1642.22</v>
      </c>
      <c r="J24" s="7">
        <f>$U$6</f>
        <v>1606.67</v>
      </c>
      <c r="K24" s="6">
        <f t="shared" si="2"/>
        <v>1269870.6073000082</v>
      </c>
      <c r="L24" s="9">
        <f t="shared" si="3"/>
        <v>-1542.4530172591894</v>
      </c>
      <c r="M24" s="12">
        <f t="shared" si="4"/>
        <v>-415.83747601274939</v>
      </c>
      <c r="N24" s="7">
        <f>N23+$U$4</f>
        <v>1618.5299999999982</v>
      </c>
      <c r="O24" s="7">
        <f>$T$6</f>
        <v>1642.22</v>
      </c>
      <c r="P24" s="7">
        <f>$U$6</f>
        <v>1606.67</v>
      </c>
      <c r="Q24" s="6">
        <f t="shared" si="5"/>
        <v>2658635.6564000063</v>
      </c>
      <c r="R24" s="10">
        <f t="shared" si="6"/>
        <v>-1606.6278017854997</v>
      </c>
      <c r="S24" s="19">
        <f t="shared" si="7"/>
        <v>23.514115118784289</v>
      </c>
    </row>
    <row r="25" spans="1:19" x14ac:dyDescent="0.25">
      <c r="A25" s="18">
        <f>A24+$T$4</f>
        <v>2002.199999999998</v>
      </c>
      <c r="B25" s="7">
        <f>B24+$U$4</f>
        <v>1618.6299999999981</v>
      </c>
      <c r="C25" s="7">
        <f>$T$6</f>
        <v>1642.22</v>
      </c>
      <c r="D25" s="7">
        <f>$U$6</f>
        <v>1606.67</v>
      </c>
      <c r="E25" s="6">
        <f t="shared" si="8"/>
        <v>5131149.0724000009</v>
      </c>
      <c r="F25" s="8">
        <f t="shared" si="0"/>
        <v>673.88759743208061</v>
      </c>
      <c r="G25" s="11">
        <f t="shared" si="1"/>
        <v>827.02585168495489</v>
      </c>
      <c r="H25" s="7">
        <f>H24+$T$4</f>
        <v>2002.199999999998</v>
      </c>
      <c r="I25" s="7">
        <f>$T$6</f>
        <v>1642.22</v>
      </c>
      <c r="J25" s="7">
        <f>$U$6</f>
        <v>1606.67</v>
      </c>
      <c r="K25" s="6">
        <f t="shared" si="2"/>
        <v>1269470.1773000085</v>
      </c>
      <c r="L25" s="9">
        <f t="shared" si="3"/>
        <v>-1542.4131018707067</v>
      </c>
      <c r="M25" s="12">
        <f t="shared" si="4"/>
        <v>-415.97520322348271</v>
      </c>
      <c r="N25" s="7">
        <f>N24+$U$4</f>
        <v>1618.6299999999981</v>
      </c>
      <c r="O25" s="7">
        <f>$T$6</f>
        <v>1642.22</v>
      </c>
      <c r="P25" s="7">
        <f>$U$6</f>
        <v>1606.67</v>
      </c>
      <c r="Q25" s="6">
        <f t="shared" si="5"/>
        <v>2658311.9404000067</v>
      </c>
      <c r="R25" s="10">
        <f t="shared" si="6"/>
        <v>-1606.627084586009</v>
      </c>
      <c r="S25" s="19">
        <f t="shared" si="7"/>
        <v>23.415586097043541</v>
      </c>
    </row>
    <row r="26" spans="1:19" x14ac:dyDescent="0.25">
      <c r="A26" s="18">
        <f>A25+$T$4</f>
        <v>2002.2999999999979</v>
      </c>
      <c r="B26" s="7">
        <f>B25+$U$4</f>
        <v>1618.729999999998</v>
      </c>
      <c r="C26" s="7">
        <f>$T$6</f>
        <v>1642.22</v>
      </c>
      <c r="D26" s="7">
        <f>$U$6</f>
        <v>1606.67</v>
      </c>
      <c r="E26" s="6">
        <f t="shared" si="8"/>
        <v>5131149.0723999999</v>
      </c>
      <c r="F26" s="8">
        <f t="shared" si="0"/>
        <v>673.98759743208075</v>
      </c>
      <c r="G26" s="11">
        <f t="shared" si="1"/>
        <v>827.07694581090959</v>
      </c>
      <c r="H26" s="7">
        <f>H25+$T$4</f>
        <v>2002.2999999999979</v>
      </c>
      <c r="I26" s="7">
        <f>$T$6</f>
        <v>1642.22</v>
      </c>
      <c r="J26" s="7">
        <f>$U$6</f>
        <v>1606.67</v>
      </c>
      <c r="K26" s="6">
        <f t="shared" si="2"/>
        <v>1269069.7273000088</v>
      </c>
      <c r="L26" s="9">
        <f t="shared" si="3"/>
        <v>-1542.3731680352857</v>
      </c>
      <c r="M26" s="12">
        <f t="shared" si="4"/>
        <v>-416.11294888115356</v>
      </c>
      <c r="N26" s="7">
        <f>N25+$U$4</f>
        <v>1618.729999999998</v>
      </c>
      <c r="O26" s="7">
        <f>$T$6</f>
        <v>1642.22</v>
      </c>
      <c r="P26" s="7">
        <f>$U$6</f>
        <v>1606.67</v>
      </c>
      <c r="Q26" s="6">
        <f t="shared" si="5"/>
        <v>2657988.2044000071</v>
      </c>
      <c r="R26" s="10">
        <f t="shared" si="6"/>
        <v>-1606.6263612988766</v>
      </c>
      <c r="S26" s="19">
        <f t="shared" si="7"/>
        <v>23.317050987660828</v>
      </c>
    </row>
    <row r="27" spans="1:19" x14ac:dyDescent="0.25">
      <c r="A27" s="18">
        <f>A26+$T$4</f>
        <v>2002.3999999999978</v>
      </c>
      <c r="B27" s="7">
        <f>B26+$U$4</f>
        <v>1618.8299999999979</v>
      </c>
      <c r="C27" s="7">
        <f>$T$6</f>
        <v>1642.22</v>
      </c>
      <c r="D27" s="7">
        <f>$U$6</f>
        <v>1606.67</v>
      </c>
      <c r="E27" s="6">
        <f t="shared" si="8"/>
        <v>5131149.0723999999</v>
      </c>
      <c r="F27" s="8">
        <f t="shared" si="0"/>
        <v>674.08759743208066</v>
      </c>
      <c r="G27" s="11">
        <f t="shared" si="1"/>
        <v>827.1280399368643</v>
      </c>
      <c r="H27" s="7">
        <f>H26+$T$4</f>
        <v>2002.3999999999978</v>
      </c>
      <c r="I27" s="7">
        <f>$T$6</f>
        <v>1642.22</v>
      </c>
      <c r="J27" s="7">
        <f>$U$6</f>
        <v>1606.67</v>
      </c>
      <c r="K27" s="6">
        <f t="shared" si="2"/>
        <v>1268669.257300009</v>
      </c>
      <c r="L27" s="9">
        <f t="shared" si="3"/>
        <v>-1542.3332157441951</v>
      </c>
      <c r="M27" s="12">
        <f t="shared" si="4"/>
        <v>-416.25071299449422</v>
      </c>
      <c r="N27" s="7">
        <f>N26+$U$4</f>
        <v>1618.8299999999979</v>
      </c>
      <c r="O27" s="7">
        <f>$T$6</f>
        <v>1642.22</v>
      </c>
      <c r="P27" s="7">
        <f>$U$6</f>
        <v>1606.67</v>
      </c>
      <c r="Q27" s="6">
        <f t="shared" si="5"/>
        <v>2657664.4484000071</v>
      </c>
      <c r="R27" s="10">
        <f t="shared" si="6"/>
        <v>-1606.6256319229897</v>
      </c>
      <c r="S27" s="19">
        <f t="shared" si="7"/>
        <v>23.218509789523758</v>
      </c>
    </row>
    <row r="28" spans="1:19" x14ac:dyDescent="0.25">
      <c r="A28" s="18">
        <f>A27+$T$4</f>
        <v>2002.4999999999977</v>
      </c>
      <c r="B28" s="7">
        <f>B27+$U$4</f>
        <v>1618.9299999999978</v>
      </c>
      <c r="C28" s="7">
        <f>$T$6</f>
        <v>1642.22</v>
      </c>
      <c r="D28" s="7">
        <f>$U$6</f>
        <v>1606.67</v>
      </c>
      <c r="E28" s="6">
        <f t="shared" si="8"/>
        <v>5131149.0723999999</v>
      </c>
      <c r="F28" s="8">
        <f t="shared" si="0"/>
        <v>674.18759743208068</v>
      </c>
      <c r="G28" s="11">
        <f t="shared" si="1"/>
        <v>827.17913406281889</v>
      </c>
      <c r="H28" s="7">
        <f>H27+$T$4</f>
        <v>2002.4999999999977</v>
      </c>
      <c r="I28" s="7">
        <f>$T$6</f>
        <v>1642.22</v>
      </c>
      <c r="J28" s="7">
        <f>$U$6</f>
        <v>1606.67</v>
      </c>
      <c r="K28" s="6">
        <f t="shared" si="2"/>
        <v>1268268.7673000097</v>
      </c>
      <c r="L28" s="9">
        <f t="shared" si="3"/>
        <v>-1542.2932449886957</v>
      </c>
      <c r="M28" s="12">
        <f t="shared" si="4"/>
        <v>-416.38849557224376</v>
      </c>
      <c r="N28" s="7">
        <f>N27+$U$4</f>
        <v>1618.9299999999978</v>
      </c>
      <c r="O28" s="7">
        <f>$T$6</f>
        <v>1642.22</v>
      </c>
      <c r="P28" s="7">
        <f>$U$6</f>
        <v>1606.67</v>
      </c>
      <c r="Q28" s="6">
        <f t="shared" si="5"/>
        <v>2657340.6724000075</v>
      </c>
      <c r="R28" s="10">
        <f t="shared" si="6"/>
        <v>-1606.624896457236</v>
      </c>
      <c r="S28" s="19">
        <f t="shared" si="7"/>
        <v>23.119962501519943</v>
      </c>
    </row>
    <row r="29" spans="1:19" x14ac:dyDescent="0.25">
      <c r="A29" s="18">
        <f>A28+$T$4</f>
        <v>2002.5999999999976</v>
      </c>
      <c r="B29" s="7">
        <f>B28+$U$4</f>
        <v>1619.0299999999977</v>
      </c>
      <c r="C29" s="7">
        <f>$T$6</f>
        <v>1642.22</v>
      </c>
      <c r="D29" s="7">
        <f>$U$6</f>
        <v>1606.67</v>
      </c>
      <c r="E29" s="6">
        <f t="shared" si="8"/>
        <v>5131149.0724000009</v>
      </c>
      <c r="F29" s="8">
        <f t="shared" si="0"/>
        <v>674.28759743208025</v>
      </c>
      <c r="G29" s="11">
        <f t="shared" si="1"/>
        <v>827.23022818877359</v>
      </c>
      <c r="H29" s="7">
        <f>H28+$T$4</f>
        <v>2002.5999999999976</v>
      </c>
      <c r="I29" s="7">
        <f>$T$6</f>
        <v>1642.22</v>
      </c>
      <c r="J29" s="7">
        <f>$U$6</f>
        <v>1606.67</v>
      </c>
      <c r="K29" s="6">
        <f t="shared" si="2"/>
        <v>1267868.25730001</v>
      </c>
      <c r="L29" s="9">
        <f t="shared" si="3"/>
        <v>-1542.2532557600407</v>
      </c>
      <c r="M29" s="12">
        <f t="shared" si="4"/>
        <v>-416.52629662314922</v>
      </c>
      <c r="N29" s="7">
        <f>N28+$U$4</f>
        <v>1619.0299999999977</v>
      </c>
      <c r="O29" s="7">
        <f>$T$6</f>
        <v>1642.22</v>
      </c>
      <c r="P29" s="7">
        <f>$U$6</f>
        <v>1606.67</v>
      </c>
      <c r="Q29" s="6">
        <f t="shared" si="5"/>
        <v>2657016.8764000079</v>
      </c>
      <c r="R29" s="10">
        <f t="shared" si="6"/>
        <v>-1606.6241549005022</v>
      </c>
      <c r="S29" s="19">
        <f t="shared" si="7"/>
        <v>23.021409122535982</v>
      </c>
    </row>
    <row r="30" spans="1:19" x14ac:dyDescent="0.25">
      <c r="A30" s="18">
        <f>A29+$T$4</f>
        <v>2002.6999999999975</v>
      </c>
      <c r="B30" s="7">
        <f>B29+$U$4</f>
        <v>1619.1299999999976</v>
      </c>
      <c r="C30" s="7">
        <f>$T$6</f>
        <v>1642.22</v>
      </c>
      <c r="D30" s="7">
        <f>$U$6</f>
        <v>1606.67</v>
      </c>
      <c r="E30" s="6">
        <f t="shared" si="8"/>
        <v>5131149.0723999999</v>
      </c>
      <c r="F30" s="8">
        <f t="shared" si="0"/>
        <v>674.38759743208038</v>
      </c>
      <c r="G30" s="11">
        <f t="shared" si="1"/>
        <v>827.28132231472819</v>
      </c>
      <c r="H30" s="7">
        <f>H29+$T$4</f>
        <v>2002.6999999999975</v>
      </c>
      <c r="I30" s="7">
        <f>$T$6</f>
        <v>1642.22</v>
      </c>
      <c r="J30" s="7">
        <f>$U$6</f>
        <v>1606.67</v>
      </c>
      <c r="K30" s="6">
        <f t="shared" si="2"/>
        <v>1267467.7273000102</v>
      </c>
      <c r="L30" s="9">
        <f t="shared" si="3"/>
        <v>-1542.2132480494759</v>
      </c>
      <c r="M30" s="12">
        <f t="shared" si="4"/>
        <v>-416.66411615596411</v>
      </c>
      <c r="N30" s="7">
        <f>N29+$U$4</f>
        <v>1619.1299999999976</v>
      </c>
      <c r="O30" s="7">
        <f>$T$6</f>
        <v>1642.22</v>
      </c>
      <c r="P30" s="7">
        <f>$U$6</f>
        <v>1606.67</v>
      </c>
      <c r="Q30" s="6">
        <f t="shared" si="5"/>
        <v>2656693.0604000082</v>
      </c>
      <c r="R30" s="10">
        <f t="shared" si="6"/>
        <v>-1606.623407251675</v>
      </c>
      <c r="S30" s="19">
        <f t="shared" si="7"/>
        <v>22.922849651458488</v>
      </c>
    </row>
    <row r="31" spans="1:19" ht="15.75" thickBot="1" x14ac:dyDescent="0.3">
      <c r="A31" s="4">
        <f>A30+$T$4</f>
        <v>2002.7999999999975</v>
      </c>
      <c r="B31" s="5">
        <f>B30+$U$4</f>
        <v>1619.2299999999975</v>
      </c>
      <c r="C31" s="5">
        <f>$T$6</f>
        <v>1642.22</v>
      </c>
      <c r="D31" s="5">
        <f>$U$6</f>
        <v>1606.67</v>
      </c>
      <c r="E31" s="17">
        <f t="shared" si="8"/>
        <v>5131149.0723999999</v>
      </c>
      <c r="F31" s="27">
        <f t="shared" si="0"/>
        <v>674.48759743208029</v>
      </c>
      <c r="G31" s="20">
        <f t="shared" si="1"/>
        <v>827.33241644068278</v>
      </c>
      <c r="H31" s="5">
        <f>H30+$T$4</f>
        <v>2002.7999999999975</v>
      </c>
      <c r="I31" s="5">
        <f>$T$6</f>
        <v>1642.22</v>
      </c>
      <c r="J31" s="5">
        <f>$U$6</f>
        <v>1606.67</v>
      </c>
      <c r="K31" s="17">
        <f t="shared" si="2"/>
        <v>1267067.1773000108</v>
      </c>
      <c r="L31" s="21">
        <f t="shared" si="3"/>
        <v>-1542.1732218482402</v>
      </c>
      <c r="M31" s="22">
        <f t="shared" si="4"/>
        <v>-416.80195417944992</v>
      </c>
      <c r="N31" s="5">
        <f>N30+$U$4</f>
        <v>1619.2299999999975</v>
      </c>
      <c r="O31" s="5">
        <f>$T$6</f>
        <v>1642.22</v>
      </c>
      <c r="P31" s="5">
        <f>$U$6</f>
        <v>1606.67</v>
      </c>
      <c r="Q31" s="17">
        <f t="shared" si="5"/>
        <v>2656369.2244000086</v>
      </c>
      <c r="R31" s="28">
        <f t="shared" si="6"/>
        <v>-1606.6226535096405</v>
      </c>
      <c r="S31" s="23">
        <f t="shared" si="7"/>
        <v>22.824284087174068</v>
      </c>
    </row>
    <row r="32" spans="1:19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</sheetData>
  <mergeCells count="6">
    <mergeCell ref="H1:M1"/>
    <mergeCell ref="N1:S1"/>
    <mergeCell ref="A1:G1"/>
    <mergeCell ref="R2:S2"/>
    <mergeCell ref="L2:M2"/>
    <mergeCell ref="F2:G2"/>
  </mergeCells>
  <conditionalFormatting sqref="E3">
    <cfRule type="cellIs" dxfId="2" priority="2" operator="lessThan">
      <formula>0</formula>
    </cfRule>
  </conditionalFormatting>
  <conditionalFormatting sqref="E3:E31 K3:K31 Q3:Q3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Payton</dc:creator>
  <cp:lastModifiedBy>Dorian Payton</cp:lastModifiedBy>
  <dcterms:created xsi:type="dcterms:W3CDTF">2023-01-30T05:03:50Z</dcterms:created>
  <dcterms:modified xsi:type="dcterms:W3CDTF">2023-01-30T14:50:51Z</dcterms:modified>
</cp:coreProperties>
</file>