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480"/>
  </bookViews>
  <sheets>
    <sheet name="comparatif" sheetId="1" r:id="rId1"/>
    <sheet name="descro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77" i="1" l="1"/>
  <c r="U78" i="1"/>
  <c r="U79" i="1"/>
  <c r="U82" i="1"/>
  <c r="U83" i="1"/>
  <c r="U84" i="1"/>
  <c r="U85" i="1"/>
  <c r="U86" i="1"/>
  <c r="U87" i="1"/>
  <c r="U88" i="1"/>
  <c r="U89" i="1"/>
  <c r="U92" i="1"/>
  <c r="U93" i="1"/>
  <c r="U94" i="1"/>
  <c r="U96" i="1"/>
  <c r="U97" i="1"/>
  <c r="U98" i="1"/>
  <c r="U99" i="1"/>
  <c r="U103" i="1"/>
  <c r="U107" i="1"/>
  <c r="U72" i="1"/>
  <c r="U73" i="1"/>
  <c r="U74" i="1"/>
  <c r="U75" i="1"/>
  <c r="U64" i="1"/>
  <c r="U65" i="1"/>
  <c r="U66" i="1"/>
  <c r="U67" i="1"/>
  <c r="U68" i="1"/>
  <c r="U70" i="1"/>
  <c r="U58" i="1"/>
  <c r="U59" i="1"/>
  <c r="U60" i="1"/>
  <c r="U61" i="1"/>
  <c r="U62" i="1"/>
  <c r="U51" i="1"/>
  <c r="U52" i="1"/>
  <c r="U53" i="1"/>
  <c r="U54" i="1"/>
  <c r="U55" i="1"/>
  <c r="U56" i="1"/>
  <c r="U42" i="1"/>
  <c r="U43" i="1"/>
  <c r="U44" i="1"/>
  <c r="U45" i="1"/>
  <c r="U46" i="1"/>
  <c r="U47" i="1"/>
  <c r="U48" i="1"/>
  <c r="U49" i="1"/>
  <c r="U35" i="1"/>
  <c r="U36" i="1"/>
  <c r="U37" i="1"/>
  <c r="U38" i="1"/>
  <c r="U39" i="1"/>
  <c r="U40" i="1"/>
  <c r="U29" i="1"/>
  <c r="U30" i="1"/>
  <c r="U31" i="1"/>
  <c r="U32" i="1"/>
  <c r="U33" i="1"/>
  <c r="U19" i="1"/>
  <c r="U20" i="1"/>
  <c r="U21" i="1"/>
  <c r="U22" i="1"/>
  <c r="U23" i="1"/>
  <c r="U24" i="1"/>
  <c r="U25" i="1"/>
  <c r="U26" i="1"/>
  <c r="U27" i="1"/>
  <c r="U11" i="1"/>
  <c r="U12" i="1"/>
  <c r="U13" i="1"/>
  <c r="U14" i="1"/>
  <c r="U15" i="1"/>
  <c r="U16" i="1"/>
  <c r="U17" i="1"/>
  <c r="U3" i="1"/>
  <c r="U4" i="1"/>
  <c r="U5" i="1"/>
  <c r="U6" i="1"/>
  <c r="U7" i="1"/>
  <c r="U8" i="1"/>
  <c r="U9" i="1"/>
  <c r="U105" i="1"/>
  <c r="U90" i="1"/>
  <c r="U69" i="1"/>
  <c r="Q103" i="1"/>
  <c r="E103" i="1"/>
  <c r="Q77" i="1"/>
  <c r="Q78" i="1"/>
  <c r="Q79" i="1"/>
  <c r="Q92" i="1"/>
  <c r="Q93" i="1"/>
  <c r="Q94" i="1"/>
  <c r="Q96" i="1"/>
  <c r="Q97" i="1"/>
  <c r="Q98" i="1"/>
  <c r="Q99" i="1"/>
  <c r="Q8" i="1"/>
  <c r="Q16" i="1"/>
  <c r="Q26" i="1"/>
  <c r="Q32" i="1"/>
  <c r="Q39" i="1"/>
  <c r="Q48" i="1"/>
  <c r="Q55" i="1"/>
  <c r="Q61" i="1"/>
  <c r="Q74" i="1"/>
  <c r="Q101" i="1"/>
  <c r="Q107" i="1"/>
  <c r="Q72" i="1"/>
  <c r="Q73" i="1"/>
  <c r="Q75" i="1"/>
  <c r="Q64" i="1"/>
  <c r="Q65" i="1"/>
  <c r="Q66" i="1"/>
  <c r="Q67" i="1"/>
  <c r="Q68" i="1"/>
  <c r="Q69" i="1"/>
  <c r="Q70" i="1"/>
  <c r="Q58" i="1"/>
  <c r="Q59" i="1"/>
  <c r="Q60" i="1"/>
  <c r="Q62" i="1"/>
  <c r="Q51" i="1"/>
  <c r="Q52" i="1"/>
  <c r="Q53" i="1"/>
  <c r="Q54" i="1"/>
  <c r="Q56" i="1"/>
  <c r="Q42" i="1"/>
  <c r="Q43" i="1"/>
  <c r="Q44" i="1"/>
  <c r="Q45" i="1"/>
  <c r="Q46" i="1"/>
  <c r="Q47" i="1"/>
  <c r="Q49" i="1"/>
  <c r="Q35" i="1"/>
  <c r="Q36" i="1"/>
  <c r="Q37" i="1"/>
  <c r="Q38" i="1"/>
  <c r="Q40" i="1"/>
  <c r="Q29" i="1"/>
  <c r="Q30" i="1"/>
  <c r="Q31" i="1"/>
  <c r="Q33" i="1"/>
  <c r="Q19" i="1"/>
  <c r="Q20" i="1"/>
  <c r="Q21" i="1"/>
  <c r="Q22" i="1"/>
  <c r="Q23" i="1"/>
  <c r="Q24" i="1"/>
  <c r="Q25" i="1"/>
  <c r="Q27" i="1"/>
  <c r="Q11" i="1"/>
  <c r="Q12" i="1"/>
  <c r="Q13" i="1"/>
  <c r="Q14" i="1"/>
  <c r="Q15" i="1"/>
  <c r="Q17" i="1"/>
  <c r="Q3" i="1"/>
  <c r="Q4" i="1"/>
  <c r="Q5" i="1"/>
  <c r="Q6" i="1"/>
  <c r="Q7" i="1"/>
  <c r="Q9" i="1"/>
  <c r="Q105" i="1"/>
  <c r="M105" i="1"/>
  <c r="E101" i="1"/>
  <c r="I82" i="1"/>
  <c r="I83" i="1"/>
  <c r="I84" i="1"/>
  <c r="I85" i="1"/>
  <c r="I86" i="1"/>
  <c r="I87" i="1"/>
  <c r="I88" i="1"/>
  <c r="I89" i="1"/>
  <c r="I9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I77" i="1"/>
  <c r="I78" i="1"/>
  <c r="I79" i="1"/>
  <c r="I92" i="1"/>
  <c r="I93" i="1"/>
  <c r="I94" i="1"/>
  <c r="I96" i="1"/>
  <c r="I97" i="1"/>
  <c r="I98" i="1"/>
  <c r="I99" i="1"/>
  <c r="I103" i="1"/>
  <c r="M2" i="1"/>
  <c r="I12" i="1"/>
  <c r="I13" i="1"/>
  <c r="I14" i="1"/>
  <c r="I15" i="1"/>
  <c r="I68" i="1"/>
  <c r="I69" i="1"/>
  <c r="I107" i="1"/>
  <c r="I72" i="1"/>
  <c r="I65" i="1"/>
  <c r="I66" i="1"/>
  <c r="I67" i="1"/>
  <c r="I64" i="1"/>
  <c r="I59" i="1"/>
  <c r="I60" i="1"/>
  <c r="I61" i="1"/>
  <c r="I58" i="1"/>
  <c r="I52" i="1"/>
  <c r="I53" i="1"/>
  <c r="I54" i="1"/>
  <c r="I55" i="1"/>
  <c r="I51" i="1"/>
  <c r="I43" i="1"/>
  <c r="I44" i="1"/>
  <c r="I45" i="1"/>
  <c r="I46" i="1"/>
  <c r="I47" i="1"/>
  <c r="I48" i="1"/>
  <c r="I42" i="1"/>
  <c r="I36" i="1"/>
  <c r="I37" i="1"/>
  <c r="I38" i="1"/>
  <c r="I39" i="1"/>
  <c r="I35" i="1"/>
  <c r="I30" i="1"/>
  <c r="I31" i="1"/>
  <c r="I32" i="1"/>
  <c r="I29" i="1"/>
  <c r="I26" i="1"/>
  <c r="I20" i="1"/>
  <c r="I21" i="1"/>
  <c r="I22" i="1"/>
  <c r="I23" i="1"/>
  <c r="I24" i="1"/>
  <c r="I25" i="1"/>
  <c r="I19" i="1"/>
  <c r="I16" i="1"/>
  <c r="I11" i="1"/>
  <c r="I8" i="1"/>
  <c r="I4" i="1"/>
  <c r="I5" i="1"/>
  <c r="I6" i="1"/>
  <c r="I7" i="1"/>
  <c r="I3" i="1"/>
  <c r="I73" i="1"/>
  <c r="I74" i="1"/>
  <c r="E68" i="1"/>
  <c r="E93" i="1"/>
  <c r="E94" i="1"/>
  <c r="E96" i="1"/>
  <c r="E97" i="1"/>
  <c r="E98" i="1"/>
  <c r="E99" i="1"/>
  <c r="E69" i="1"/>
  <c r="E92" i="1"/>
  <c r="E78" i="1"/>
  <c r="E79" i="1"/>
  <c r="E77" i="1"/>
  <c r="E61" i="1"/>
  <c r="E55" i="1"/>
  <c r="E48" i="1"/>
  <c r="E39" i="1"/>
  <c r="E32" i="1"/>
  <c r="E26" i="1"/>
  <c r="E16" i="1"/>
  <c r="E8" i="1"/>
  <c r="E107" i="1"/>
  <c r="E74" i="1"/>
  <c r="E73" i="1"/>
  <c r="E72" i="1"/>
  <c r="E67" i="1"/>
  <c r="E66" i="1"/>
  <c r="E65" i="1"/>
  <c r="E64" i="1"/>
  <c r="E60" i="1"/>
  <c r="E59" i="1"/>
  <c r="E58" i="1"/>
  <c r="E52" i="1"/>
  <c r="E53" i="1"/>
  <c r="E54" i="1"/>
  <c r="E51" i="1"/>
  <c r="E43" i="1"/>
  <c r="E44" i="1"/>
  <c r="E45" i="1"/>
  <c r="E46" i="1"/>
  <c r="E47" i="1"/>
  <c r="E42" i="1"/>
  <c r="E35" i="1"/>
  <c r="E38" i="1"/>
  <c r="E37" i="1"/>
  <c r="E36" i="1"/>
  <c r="E30" i="1"/>
  <c r="E31" i="1"/>
  <c r="E29" i="1"/>
  <c r="E20" i="1"/>
  <c r="E21" i="1"/>
  <c r="E22" i="1"/>
  <c r="E23" i="1"/>
  <c r="E24" i="1"/>
  <c r="E25" i="1"/>
  <c r="E19" i="1"/>
  <c r="E15" i="1"/>
  <c r="E14" i="1"/>
  <c r="E13" i="1"/>
  <c r="E12" i="1"/>
  <c r="E11" i="1"/>
  <c r="E4" i="1"/>
  <c r="E5" i="1"/>
  <c r="E6" i="1"/>
  <c r="E7" i="1"/>
  <c r="E3" i="1"/>
  <c r="E70" i="1"/>
  <c r="E75" i="1"/>
  <c r="I70" i="1"/>
  <c r="E27" i="1"/>
  <c r="E33" i="1"/>
  <c r="E40" i="1"/>
  <c r="E49" i="1"/>
  <c r="I17" i="1"/>
  <c r="E9" i="1"/>
  <c r="I40" i="1"/>
  <c r="E17" i="1"/>
  <c r="I62" i="1"/>
  <c r="I75" i="1"/>
  <c r="E62" i="1"/>
  <c r="I56" i="1"/>
  <c r="I49" i="1"/>
  <c r="I33" i="1"/>
  <c r="I27" i="1"/>
  <c r="I9" i="1"/>
  <c r="E56" i="1"/>
  <c r="E105" i="1"/>
  <c r="I105" i="1"/>
</calcChain>
</file>

<file path=xl/sharedStrings.xml><?xml version="1.0" encoding="utf-8"?>
<sst xmlns="http://schemas.openxmlformats.org/spreadsheetml/2006/main" count="126" uniqueCount="88">
  <si>
    <t>Qté</t>
  </si>
  <si>
    <t>ROCHE</t>
  </si>
  <si>
    <t>PERROT</t>
  </si>
  <si>
    <t>RDC</t>
  </si>
  <si>
    <t>Cuisine</t>
  </si>
  <si>
    <t>– 1 évier double : amenée réseaux AEP/EU</t>
  </si>
  <si>
    <t>– 1 lave-vaisselle : amenée réseaux AEP/EU</t>
  </si>
  <si>
    <t>Garage (buanderie)</t>
  </si>
  <si>
    <t>– 1 lave-linge : amenée réseaux AEP/EU</t>
  </si>
  <si>
    <t>– 1 sèche-linge : amenée réseaux EU</t>
  </si>
  <si>
    <t>– 1 évier : fourniture et pose + amenée réseaux AEP/EU</t>
  </si>
  <si>
    <t>WC 1</t>
  </si>
  <si>
    <t>– 1 WC suspendu : fourniture et pose + amenée réseaux AEP/EU</t>
  </si>
  <si>
    <t>– 1 lave-mains : fourniture et pose + amenée réseaux AEP/EU</t>
  </si>
  <si>
    <t>SDB 1</t>
  </si>
  <si>
    <t>– 1 douche à l'italienne : fourniture et pose + amenée réseaux AEP/EU</t>
  </si>
  <si>
    <t>– 1 baignoire 180x80 (à carreler) : fourniture et pose + amenée réseaux AEP/EU</t>
  </si>
  <si>
    <t>– 1 plan vasque simple : fourniture et pose + amenée réseaux AEP/EU</t>
  </si>
  <si>
    <t>R+1</t>
  </si>
  <si>
    <t>WC 2</t>
  </si>
  <si>
    <t>SDB 2</t>
  </si>
  <si>
    <t>– 1 baignoire 170x70 : fourniture et pose + amenée réseaux AEP/EU</t>
  </si>
  <si>
    <t>EXTERIEUR</t>
  </si>
  <si>
    <t>– 1 point d'eau à l'Est du garage (robinet en façade)</t>
  </si>
  <si>
    <t>– 1 point d'eau à l'Ouest du garage (robinet en façade)</t>
  </si>
  <si>
    <t>– 1 point d'eau à l'entrée du terrain (prise d'eau enterrée)</t>
  </si>
  <si>
    <t>CAVE</t>
  </si>
  <si>
    <t>– 2 points d'eau au sous-sol</t>
  </si>
  <si>
    <t>Baignoire 180x80</t>
  </si>
  <si>
    <t>Vidage automatique avec siphon</t>
  </si>
  <si>
    <t>Douilles</t>
  </si>
  <si>
    <t>Douchette réglable avec support</t>
  </si>
  <si>
    <t>Montage, pose et raccordement</t>
  </si>
  <si>
    <t>SS-total</t>
  </si>
  <si>
    <t>Mitigeur mural</t>
  </si>
  <si>
    <t>Baignoire 170x70</t>
  </si>
  <si>
    <t>Bonde avec siphon</t>
  </si>
  <si>
    <t>Kit étanchéité avec bande</t>
  </si>
  <si>
    <t>Combiné de douche réglable hauteur avec porte savon sur barre 5 jets</t>
  </si>
  <si>
    <t>Bloc réglable pour pose à hauteur carrelage</t>
  </si>
  <si>
    <t>Receveur à carreler</t>
  </si>
  <si>
    <t>Bati support WC</t>
  </si>
  <si>
    <t>Plaque de poussée</t>
  </si>
  <si>
    <t>Cuvette suspendue</t>
  </si>
  <si>
    <t>Montage et pose</t>
  </si>
  <si>
    <t>Lave mains</t>
  </si>
  <si>
    <t>Fixations murales</t>
  </si>
  <si>
    <t>Mitigeur</t>
  </si>
  <si>
    <t>Siphon</t>
  </si>
  <si>
    <t>Plans de vasque</t>
  </si>
  <si>
    <t>Appliques halogènes</t>
  </si>
  <si>
    <t>Evier buanderie</t>
  </si>
  <si>
    <t>Meuble stratifié 1m/0,60</t>
  </si>
  <si>
    <t>Applique chromé</t>
  </si>
  <si>
    <t>Robinet lave-linge / lave-vaiselle</t>
  </si>
  <si>
    <t>Robinet de puisage extérieur</t>
  </si>
  <si>
    <t>Robinets d'arrêt</t>
  </si>
  <si>
    <t>Appliques à sceller</t>
  </si>
  <si>
    <t>Montage et raccordement</t>
  </si>
  <si>
    <t>Robinet de puisage en sous-sol</t>
  </si>
  <si>
    <t>Robinet d'arrêt général</t>
  </si>
  <si>
    <t>Détendeur de pression</t>
  </si>
  <si>
    <t>Raccords plymouth diam 25</t>
  </si>
  <si>
    <t>Nourrices</t>
  </si>
  <si>
    <t>Tube cuivre apparent</t>
  </si>
  <si>
    <t>Tube PER alimentation EC/EF</t>
  </si>
  <si>
    <t>Evacuation R+1</t>
  </si>
  <si>
    <t>Réduct PVC sur attente</t>
  </si>
  <si>
    <t>Evacuations appareils sanitaires</t>
  </si>
  <si>
    <t>Tube PER alimentation robinets extérieurs</t>
  </si>
  <si>
    <t>Bouche d'arrosage ext.</t>
  </si>
  <si>
    <t>Alimentation + évacuation</t>
  </si>
  <si>
    <t>Baignoire</t>
  </si>
  <si>
    <t>Douche</t>
  </si>
  <si>
    <t>WC</t>
  </si>
  <si>
    <t>lave-main</t>
  </si>
  <si>
    <t>évier buanderie</t>
  </si>
  <si>
    <t>Meuble sous vasque</t>
  </si>
  <si>
    <t>Miroir</t>
  </si>
  <si>
    <t>Meuble vasque</t>
  </si>
  <si>
    <t>TOTAL</t>
  </si>
  <si>
    <t>SS-Total Réseaux + Pose</t>
  </si>
  <si>
    <t>Désignation</t>
  </si>
  <si>
    <t>Darmet</t>
  </si>
  <si>
    <t>Évier cuisine + L-V</t>
  </si>
  <si>
    <t>Lave-linge</t>
  </si>
  <si>
    <t>MAIN d'œuvre</t>
  </si>
  <si>
    <t>Ventilation de la chute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</si>
</sst>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0" fillId="3" borderId="0" xfId="0" applyFill="1"/>
    <xf numFmtId="164" fontId="0" fillId="3" borderId="0" xfId="0" applyNumberFormat="1" applyFill="1"/>
    <xf numFmtId="1" fontId="0" fillId="0" borderId="0" xfId="0" applyNumberFormat="1"/>
    <xf numFmtId="1" fontId="2" fillId="0" borderId="0" xfId="0" applyNumberFormat="1" applyFont="1"/>
    <xf numFmtId="1" fontId="0" fillId="3" borderId="0" xfId="0" applyNumberFormat="1" applyFill="1"/>
    <xf numFmtId="164" fontId="1" fillId="0" borderId="0" xfId="0" applyNumberFormat="1" applyFont="1"/>
    <xf numFmtId="164" fontId="0" fillId="0" borderId="0" xfId="0" applyNumberFormat="1" applyAlignment="1">
      <alignment horizontal="right"/>
    </xf>
    <xf numFmtId="0" fontId="2" fillId="4" borderId="0" xfId="0" applyFont="1" applyFill="1"/>
    <xf numFmtId="0" fontId="0" fillId="4" borderId="0" xfId="0" applyFill="1"/>
    <xf numFmtId="164" fontId="0" fillId="4" borderId="0" xfId="0" applyNumberFormat="1" applyFill="1"/>
    <xf numFmtId="164" fontId="2" fillId="4" borderId="0" xfId="0" applyNumberFormat="1" applyFont="1" applyFill="1"/>
    <xf numFmtId="1" fontId="2" fillId="4" borderId="0" xfId="0" applyNumberFormat="1" applyFont="1" applyFill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" fontId="0" fillId="5" borderId="0" xfId="0" applyNumberFormat="1" applyFill="1"/>
    <xf numFmtId="164" fontId="0" fillId="5" borderId="0" xfId="0" applyNumberFormat="1" applyFill="1"/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8"/>
  <sheetViews>
    <sheetView tabSelected="1" workbookViewId="0">
      <selection activeCell="D7" sqref="D7"/>
    </sheetView>
  </sheetViews>
  <sheetFormatPr baseColWidth="10" defaultRowHeight="14" x14ac:dyDescent="0"/>
  <cols>
    <col min="1" max="1" width="3.5" customWidth="1"/>
    <col min="2" max="2" width="27.6640625" bestFit="1" customWidth="1"/>
    <col min="3" max="3" width="6" customWidth="1"/>
    <col min="4" max="5" width="10.83203125" style="4"/>
    <col min="6" max="6" width="3.1640625" style="4" customWidth="1"/>
    <col min="7" max="7" width="6.83203125" style="8" customWidth="1"/>
    <col min="8" max="8" width="11.5" style="4" customWidth="1"/>
    <col min="9" max="9" width="10.83203125" style="4"/>
    <col min="10" max="10" width="3.33203125" customWidth="1"/>
    <col min="14" max="14" width="3.5" customWidth="1"/>
    <col min="18" max="18" width="3.1640625" style="4" customWidth="1"/>
    <col min="19" max="19" width="6.83203125" style="8" customWidth="1"/>
    <col min="20" max="20" width="11.5" style="4" customWidth="1"/>
    <col min="21" max="21" width="10.83203125" style="4"/>
  </cols>
  <sheetData>
    <row r="1" spans="2:21">
      <c r="B1" s="18" t="s">
        <v>82</v>
      </c>
      <c r="C1" s="18" t="s">
        <v>0</v>
      </c>
      <c r="D1" s="20" t="s">
        <v>1</v>
      </c>
      <c r="E1" s="20"/>
      <c r="F1" s="19"/>
      <c r="G1" s="18" t="s">
        <v>0</v>
      </c>
      <c r="H1" s="20" t="s">
        <v>2</v>
      </c>
      <c r="I1" s="20"/>
      <c r="K1" t="s">
        <v>0</v>
      </c>
      <c r="L1" s="21" t="s">
        <v>83</v>
      </c>
      <c r="M1" s="21"/>
      <c r="O1" s="18" t="s">
        <v>0</v>
      </c>
      <c r="P1" s="20" t="s">
        <v>1</v>
      </c>
      <c r="Q1" s="20"/>
      <c r="R1" s="19"/>
      <c r="S1" s="18" t="s">
        <v>0</v>
      </c>
      <c r="T1" s="20" t="s">
        <v>2</v>
      </c>
      <c r="U1" s="20"/>
    </row>
    <row r="2" spans="2:21">
      <c r="M2">
        <f>K2*L2</f>
        <v>0</v>
      </c>
      <c r="P2" s="4"/>
      <c r="Q2" s="4"/>
    </row>
    <row r="3" spans="2:21">
      <c r="B3" t="s">
        <v>28</v>
      </c>
      <c r="C3">
        <v>1</v>
      </c>
      <c r="D3" s="4">
        <v>227</v>
      </c>
      <c r="E3" s="4">
        <f>D3*C3</f>
        <v>227</v>
      </c>
      <c r="G3" s="8">
        <v>1</v>
      </c>
      <c r="H3" s="4">
        <v>845</v>
      </c>
      <c r="I3" s="4">
        <f>H3*G3</f>
        <v>845</v>
      </c>
      <c r="K3">
        <v>1</v>
      </c>
      <c r="L3">
        <v>533</v>
      </c>
      <c r="M3">
        <f t="shared" ref="M3:M66" si="0">K3*L3</f>
        <v>533</v>
      </c>
      <c r="O3">
        <v>1</v>
      </c>
      <c r="P3" s="4">
        <v>227</v>
      </c>
      <c r="Q3" s="4">
        <f>P3*O3</f>
        <v>227</v>
      </c>
      <c r="S3" s="8">
        <v>1</v>
      </c>
      <c r="T3" s="4">
        <v>845</v>
      </c>
      <c r="U3" s="4">
        <f>T3*S3</f>
        <v>845</v>
      </c>
    </row>
    <row r="4" spans="2:21">
      <c r="B4" t="s">
        <v>29</v>
      </c>
      <c r="C4">
        <v>1</v>
      </c>
      <c r="D4" s="4">
        <v>70</v>
      </c>
      <c r="E4" s="4">
        <f t="shared" ref="E4:E8" si="1">D4*C4</f>
        <v>70</v>
      </c>
      <c r="G4" s="10"/>
      <c r="H4" s="7"/>
      <c r="I4" s="7">
        <f t="shared" ref="I4:I7" si="2">H4*G4</f>
        <v>0</v>
      </c>
      <c r="K4">
        <v>1</v>
      </c>
      <c r="L4">
        <v>75</v>
      </c>
      <c r="M4">
        <f t="shared" si="0"/>
        <v>75</v>
      </c>
      <c r="O4">
        <v>1</v>
      </c>
      <c r="P4" s="4">
        <v>70</v>
      </c>
      <c r="Q4" s="4">
        <f t="shared" ref="Q4:Q8" si="3">P4*O4</f>
        <v>70</v>
      </c>
      <c r="S4" s="10"/>
      <c r="T4" s="7"/>
      <c r="U4" s="7">
        <f t="shared" ref="U4:U7" si="4">T4*S4</f>
        <v>0</v>
      </c>
    </row>
    <row r="5" spans="2:21">
      <c r="B5" t="s">
        <v>34</v>
      </c>
      <c r="C5">
        <v>1</v>
      </c>
      <c r="D5" s="4">
        <v>150</v>
      </c>
      <c r="E5" s="4">
        <f t="shared" si="1"/>
        <v>150</v>
      </c>
      <c r="G5" s="10"/>
      <c r="H5" s="7"/>
      <c r="I5" s="7">
        <f t="shared" si="2"/>
        <v>0</v>
      </c>
      <c r="K5">
        <v>1</v>
      </c>
      <c r="L5">
        <v>295</v>
      </c>
      <c r="M5">
        <f t="shared" si="0"/>
        <v>295</v>
      </c>
      <c r="O5">
        <v>1</v>
      </c>
      <c r="P5" s="4">
        <v>150</v>
      </c>
      <c r="Q5" s="4">
        <f t="shared" si="3"/>
        <v>150</v>
      </c>
      <c r="S5" s="10"/>
      <c r="T5" s="7"/>
      <c r="U5" s="7">
        <f t="shared" si="4"/>
        <v>0</v>
      </c>
    </row>
    <row r="6" spans="2:21">
      <c r="B6" t="s">
        <v>30</v>
      </c>
      <c r="C6">
        <v>1</v>
      </c>
      <c r="D6" s="4">
        <v>46</v>
      </c>
      <c r="E6" s="4">
        <f t="shared" si="1"/>
        <v>46</v>
      </c>
      <c r="G6" s="10"/>
      <c r="H6" s="7"/>
      <c r="I6" s="7">
        <f t="shared" si="2"/>
        <v>0</v>
      </c>
      <c r="M6">
        <f t="shared" si="0"/>
        <v>0</v>
      </c>
      <c r="O6">
        <v>1</v>
      </c>
      <c r="P6" s="4">
        <v>46</v>
      </c>
      <c r="Q6" s="4">
        <f t="shared" si="3"/>
        <v>46</v>
      </c>
      <c r="S6" s="10"/>
      <c r="T6" s="7"/>
      <c r="U6" s="7">
        <f t="shared" si="4"/>
        <v>0</v>
      </c>
    </row>
    <row r="7" spans="2:21">
      <c r="B7" t="s">
        <v>31</v>
      </c>
      <c r="C7">
        <v>1</v>
      </c>
      <c r="D7" s="4">
        <v>35</v>
      </c>
      <c r="E7" s="4">
        <f t="shared" si="1"/>
        <v>35</v>
      </c>
      <c r="G7" s="10"/>
      <c r="H7" s="7"/>
      <c r="I7" s="7">
        <f t="shared" si="2"/>
        <v>0</v>
      </c>
      <c r="M7">
        <f t="shared" si="0"/>
        <v>0</v>
      </c>
      <c r="O7">
        <v>1</v>
      </c>
      <c r="P7" s="4">
        <v>35</v>
      </c>
      <c r="Q7" s="4">
        <f t="shared" si="3"/>
        <v>35</v>
      </c>
      <c r="S7" s="10"/>
      <c r="T7" s="7"/>
      <c r="U7" s="7">
        <f t="shared" si="4"/>
        <v>0</v>
      </c>
    </row>
    <row r="8" spans="2:21">
      <c r="B8" t="s">
        <v>32</v>
      </c>
      <c r="C8">
        <v>1</v>
      </c>
      <c r="D8" s="4">
        <v>65</v>
      </c>
      <c r="E8" s="4">
        <f t="shared" si="1"/>
        <v>65</v>
      </c>
      <c r="G8" s="10"/>
      <c r="H8" s="7"/>
      <c r="I8" s="7">
        <f>H8*G8</f>
        <v>0</v>
      </c>
      <c r="M8">
        <f t="shared" si="0"/>
        <v>0</v>
      </c>
      <c r="O8">
        <v>1</v>
      </c>
      <c r="P8" s="4">
        <v>65</v>
      </c>
      <c r="Q8" s="4">
        <f t="shared" si="3"/>
        <v>65</v>
      </c>
      <c r="S8" s="10"/>
      <c r="T8" s="7"/>
      <c r="U8" s="7">
        <f>T8*S8</f>
        <v>0</v>
      </c>
    </row>
    <row r="9" spans="2:21">
      <c r="B9" s="2" t="s">
        <v>33</v>
      </c>
      <c r="E9" s="5">
        <f>SUM(E3:E8)</f>
        <v>593</v>
      </c>
      <c r="F9" s="5"/>
      <c r="G9" s="9"/>
      <c r="I9" s="5">
        <f>SUM(I3:I8)</f>
        <v>845</v>
      </c>
      <c r="M9">
        <f t="shared" si="0"/>
        <v>0</v>
      </c>
      <c r="P9" s="4"/>
      <c r="Q9" s="5">
        <f>SUM(Q3:Q8)</f>
        <v>593</v>
      </c>
      <c r="R9" s="5"/>
      <c r="S9" s="9"/>
      <c r="U9" s="5">
        <f>SUM(U3:U8)</f>
        <v>845</v>
      </c>
    </row>
    <row r="10" spans="2:21">
      <c r="M10">
        <f t="shared" si="0"/>
        <v>0</v>
      </c>
      <c r="P10" s="4"/>
      <c r="Q10" s="4"/>
    </row>
    <row r="11" spans="2:21">
      <c r="B11" t="s">
        <v>35</v>
      </c>
      <c r="C11">
        <v>1</v>
      </c>
      <c r="D11" s="4">
        <v>170</v>
      </c>
      <c r="E11" s="4">
        <f>D11*C11</f>
        <v>170</v>
      </c>
      <c r="G11" s="8">
        <v>1</v>
      </c>
      <c r="H11" s="4">
        <v>520</v>
      </c>
      <c r="I11" s="4">
        <f>H11*G11</f>
        <v>520</v>
      </c>
      <c r="K11">
        <v>1</v>
      </c>
      <c r="L11">
        <v>197</v>
      </c>
      <c r="M11">
        <f t="shared" si="0"/>
        <v>197</v>
      </c>
      <c r="O11">
        <v>1</v>
      </c>
      <c r="P11" s="4">
        <v>170</v>
      </c>
      <c r="Q11" s="4">
        <f>P11*O11</f>
        <v>170</v>
      </c>
      <c r="S11" s="8">
        <v>1</v>
      </c>
      <c r="T11" s="4">
        <v>520</v>
      </c>
      <c r="U11" s="4">
        <f>T11*S11</f>
        <v>520</v>
      </c>
    </row>
    <row r="12" spans="2:21">
      <c r="B12" t="s">
        <v>29</v>
      </c>
      <c r="C12">
        <v>1</v>
      </c>
      <c r="D12" s="4">
        <v>70</v>
      </c>
      <c r="E12" s="4">
        <f t="shared" ref="E12:E16" si="5">D12*C12</f>
        <v>70</v>
      </c>
      <c r="G12" s="10"/>
      <c r="H12" s="7"/>
      <c r="I12" s="7">
        <f t="shared" ref="I12:I16" si="6">H12*G12</f>
        <v>0</v>
      </c>
      <c r="K12">
        <v>1</v>
      </c>
      <c r="L12">
        <v>75</v>
      </c>
      <c r="M12">
        <f t="shared" si="0"/>
        <v>75</v>
      </c>
      <c r="O12">
        <v>1</v>
      </c>
      <c r="P12" s="4">
        <v>70</v>
      </c>
      <c r="Q12" s="4">
        <f t="shared" ref="Q12:Q16" si="7">P12*O12</f>
        <v>70</v>
      </c>
      <c r="S12" s="10"/>
      <c r="T12" s="7"/>
      <c r="U12" s="7">
        <f t="shared" ref="U12:U16" si="8">T12*S12</f>
        <v>0</v>
      </c>
    </row>
    <row r="13" spans="2:21">
      <c r="B13" t="s">
        <v>34</v>
      </c>
      <c r="C13">
        <v>1</v>
      </c>
      <c r="D13" s="4">
        <v>150</v>
      </c>
      <c r="E13" s="4">
        <f t="shared" si="5"/>
        <v>150</v>
      </c>
      <c r="G13" s="10"/>
      <c r="H13" s="7"/>
      <c r="I13" s="7">
        <f t="shared" si="6"/>
        <v>0</v>
      </c>
      <c r="M13">
        <f t="shared" si="0"/>
        <v>0</v>
      </c>
      <c r="O13">
        <v>0</v>
      </c>
      <c r="P13" s="4">
        <v>150</v>
      </c>
      <c r="Q13" s="4">
        <f t="shared" si="7"/>
        <v>0</v>
      </c>
      <c r="S13" s="10">
        <v>1</v>
      </c>
      <c r="T13" s="7">
        <v>-150</v>
      </c>
      <c r="U13" s="7">
        <f t="shared" si="8"/>
        <v>-150</v>
      </c>
    </row>
    <row r="14" spans="2:21">
      <c r="B14" t="s">
        <v>30</v>
      </c>
      <c r="C14">
        <v>1</v>
      </c>
      <c r="D14" s="4">
        <v>46</v>
      </c>
      <c r="E14" s="4">
        <f t="shared" si="5"/>
        <v>46</v>
      </c>
      <c r="G14" s="10"/>
      <c r="H14" s="7"/>
      <c r="I14" s="7">
        <f t="shared" si="6"/>
        <v>0</v>
      </c>
      <c r="M14">
        <f t="shared" si="0"/>
        <v>0</v>
      </c>
      <c r="O14">
        <v>0</v>
      </c>
      <c r="P14" s="4">
        <v>46</v>
      </c>
      <c r="Q14" s="4">
        <f t="shared" si="7"/>
        <v>0</v>
      </c>
      <c r="S14" s="10"/>
      <c r="T14" s="7"/>
      <c r="U14" s="7">
        <f t="shared" si="8"/>
        <v>0</v>
      </c>
    </row>
    <row r="15" spans="2:21">
      <c r="B15" t="s">
        <v>31</v>
      </c>
      <c r="C15">
        <v>1</v>
      </c>
      <c r="D15" s="4">
        <v>35</v>
      </c>
      <c r="E15" s="4">
        <f t="shared" si="5"/>
        <v>35</v>
      </c>
      <c r="G15" s="10"/>
      <c r="H15" s="7"/>
      <c r="I15" s="7">
        <f t="shared" si="6"/>
        <v>0</v>
      </c>
      <c r="M15">
        <f t="shared" si="0"/>
        <v>0</v>
      </c>
      <c r="O15">
        <v>0</v>
      </c>
      <c r="P15" s="4">
        <v>35</v>
      </c>
      <c r="Q15" s="4">
        <f t="shared" si="7"/>
        <v>0</v>
      </c>
      <c r="S15" s="10"/>
      <c r="T15" s="7"/>
      <c r="U15" s="7">
        <f t="shared" si="8"/>
        <v>0</v>
      </c>
    </row>
    <row r="16" spans="2:21">
      <c r="B16" t="s">
        <v>32</v>
      </c>
      <c r="C16">
        <v>1</v>
      </c>
      <c r="D16" s="4">
        <v>65</v>
      </c>
      <c r="E16" s="4">
        <f t="shared" si="5"/>
        <v>65</v>
      </c>
      <c r="G16" s="10"/>
      <c r="H16" s="7"/>
      <c r="I16" s="7">
        <f t="shared" si="6"/>
        <v>0</v>
      </c>
      <c r="M16">
        <f t="shared" si="0"/>
        <v>0</v>
      </c>
      <c r="O16">
        <v>1</v>
      </c>
      <c r="P16" s="4">
        <v>65</v>
      </c>
      <c r="Q16" s="4">
        <f t="shared" si="7"/>
        <v>65</v>
      </c>
      <c r="S16" s="10"/>
      <c r="T16" s="7"/>
      <c r="U16" s="7">
        <f t="shared" si="8"/>
        <v>0</v>
      </c>
    </row>
    <row r="17" spans="2:21">
      <c r="B17" s="2" t="s">
        <v>33</v>
      </c>
      <c r="E17" s="5">
        <f>SUM(E11:E16)</f>
        <v>536</v>
      </c>
      <c r="F17" s="5"/>
      <c r="G17" s="9"/>
      <c r="I17" s="5">
        <f>SUM(I11:I16)</f>
        <v>520</v>
      </c>
      <c r="M17">
        <f t="shared" si="0"/>
        <v>0</v>
      </c>
      <c r="P17" s="4"/>
      <c r="Q17" s="5">
        <f>SUM(Q11:Q16)</f>
        <v>305</v>
      </c>
      <c r="R17" s="5"/>
      <c r="S17" s="9"/>
      <c r="U17" s="5">
        <f>SUM(U11:U16)</f>
        <v>370</v>
      </c>
    </row>
    <row r="18" spans="2:21">
      <c r="M18">
        <f t="shared" si="0"/>
        <v>0</v>
      </c>
      <c r="P18" s="4"/>
      <c r="Q18" s="4"/>
    </row>
    <row r="19" spans="2:21">
      <c r="B19" t="s">
        <v>40</v>
      </c>
      <c r="C19">
        <v>1</v>
      </c>
      <c r="D19" s="4">
        <v>360</v>
      </c>
      <c r="E19" s="4">
        <f t="shared" ref="E19:E26" si="9">D19*C19</f>
        <v>360</v>
      </c>
      <c r="I19" s="11">
        <f t="shared" ref="I19:I25" si="10">H19*G19</f>
        <v>0</v>
      </c>
      <c r="K19">
        <v>1</v>
      </c>
      <c r="L19">
        <v>445</v>
      </c>
      <c r="M19">
        <f t="shared" si="0"/>
        <v>445</v>
      </c>
      <c r="O19">
        <v>1</v>
      </c>
      <c r="P19" s="4">
        <v>360</v>
      </c>
      <c r="Q19" s="4">
        <f t="shared" ref="Q19:Q26" si="11">P19*O19</f>
        <v>360</v>
      </c>
      <c r="U19" s="11">
        <f t="shared" ref="U19:U25" si="12">T19*S19</f>
        <v>0</v>
      </c>
    </row>
    <row r="20" spans="2:21">
      <c r="B20" t="s">
        <v>36</v>
      </c>
      <c r="C20">
        <v>1</v>
      </c>
      <c r="D20" s="4">
        <v>51</v>
      </c>
      <c r="E20" s="4">
        <f t="shared" si="9"/>
        <v>51</v>
      </c>
      <c r="G20" s="8">
        <v>1</v>
      </c>
      <c r="H20" s="4">
        <v>205</v>
      </c>
      <c r="I20" s="4">
        <f t="shared" si="10"/>
        <v>205</v>
      </c>
      <c r="K20">
        <v>0</v>
      </c>
      <c r="M20">
        <f t="shared" si="0"/>
        <v>0</v>
      </c>
      <c r="O20">
        <v>1</v>
      </c>
      <c r="P20" s="4">
        <v>51</v>
      </c>
      <c r="Q20" s="4">
        <f t="shared" si="11"/>
        <v>51</v>
      </c>
      <c r="S20" s="8">
        <v>1</v>
      </c>
      <c r="T20" s="4">
        <v>205</v>
      </c>
      <c r="U20" s="4">
        <f t="shared" si="12"/>
        <v>205</v>
      </c>
    </row>
    <row r="21" spans="2:21">
      <c r="B21" t="s">
        <v>37</v>
      </c>
      <c r="C21">
        <v>1</v>
      </c>
      <c r="D21" s="4">
        <v>76</v>
      </c>
      <c r="E21" s="4">
        <f t="shared" si="9"/>
        <v>76</v>
      </c>
      <c r="G21" s="10"/>
      <c r="H21" s="7"/>
      <c r="I21" s="7">
        <f t="shared" si="10"/>
        <v>0</v>
      </c>
      <c r="K21">
        <v>0</v>
      </c>
      <c r="M21">
        <f t="shared" si="0"/>
        <v>0</v>
      </c>
      <c r="O21">
        <v>1</v>
      </c>
      <c r="P21" s="4">
        <v>76</v>
      </c>
      <c r="Q21" s="4">
        <f t="shared" si="11"/>
        <v>76</v>
      </c>
      <c r="S21" s="10"/>
      <c r="T21" s="7"/>
      <c r="U21" s="7">
        <f t="shared" si="12"/>
        <v>0</v>
      </c>
    </row>
    <row r="22" spans="2:21">
      <c r="B22" t="s">
        <v>34</v>
      </c>
      <c r="C22">
        <v>1</v>
      </c>
      <c r="D22" s="4">
        <v>150</v>
      </c>
      <c r="E22" s="4">
        <f t="shared" si="9"/>
        <v>150</v>
      </c>
      <c r="G22" s="10"/>
      <c r="H22" s="7"/>
      <c r="I22" s="7">
        <f t="shared" si="10"/>
        <v>0</v>
      </c>
      <c r="K22">
        <v>1</v>
      </c>
      <c r="L22">
        <v>242</v>
      </c>
      <c r="M22">
        <f t="shared" si="0"/>
        <v>242</v>
      </c>
      <c r="O22">
        <v>1</v>
      </c>
      <c r="P22" s="4">
        <v>150</v>
      </c>
      <c r="Q22" s="4">
        <f t="shared" si="11"/>
        <v>150</v>
      </c>
      <c r="S22" s="10"/>
      <c r="T22" s="7"/>
      <c r="U22" s="7">
        <f t="shared" si="12"/>
        <v>0</v>
      </c>
    </row>
    <row r="23" spans="2:21">
      <c r="B23" t="s">
        <v>30</v>
      </c>
      <c r="C23">
        <v>1</v>
      </c>
      <c r="D23" s="4">
        <v>46</v>
      </c>
      <c r="E23" s="4">
        <f t="shared" si="9"/>
        <v>46</v>
      </c>
      <c r="G23" s="10"/>
      <c r="H23" s="7"/>
      <c r="I23" s="7">
        <f t="shared" si="10"/>
        <v>0</v>
      </c>
      <c r="M23">
        <f t="shared" si="0"/>
        <v>0</v>
      </c>
      <c r="O23">
        <v>1</v>
      </c>
      <c r="P23" s="4">
        <v>46</v>
      </c>
      <c r="Q23" s="4">
        <f t="shared" si="11"/>
        <v>46</v>
      </c>
      <c r="S23" s="10"/>
      <c r="T23" s="7"/>
      <c r="U23" s="7">
        <f t="shared" si="12"/>
        <v>0</v>
      </c>
    </row>
    <row r="24" spans="2:21">
      <c r="B24" t="s">
        <v>38</v>
      </c>
      <c r="C24">
        <v>1</v>
      </c>
      <c r="D24" s="4">
        <v>56</v>
      </c>
      <c r="E24" s="4">
        <f t="shared" si="9"/>
        <v>56</v>
      </c>
      <c r="G24" s="8">
        <v>1</v>
      </c>
      <c r="H24" s="4">
        <v>597</v>
      </c>
      <c r="I24" s="4">
        <f t="shared" si="10"/>
        <v>597</v>
      </c>
      <c r="M24">
        <f t="shared" si="0"/>
        <v>0</v>
      </c>
      <c r="O24">
        <v>1</v>
      </c>
      <c r="P24" s="4">
        <v>56</v>
      </c>
      <c r="Q24" s="4">
        <f t="shared" si="11"/>
        <v>56</v>
      </c>
      <c r="S24" s="8">
        <v>1</v>
      </c>
      <c r="T24" s="4">
        <v>100</v>
      </c>
      <c r="U24" s="4">
        <f t="shared" si="12"/>
        <v>100</v>
      </c>
    </row>
    <row r="25" spans="2:21">
      <c r="B25" t="s">
        <v>39</v>
      </c>
      <c r="C25">
        <v>1</v>
      </c>
      <c r="D25" s="4">
        <v>58</v>
      </c>
      <c r="E25" s="4">
        <f t="shared" si="9"/>
        <v>58</v>
      </c>
      <c r="G25" s="10"/>
      <c r="H25" s="7"/>
      <c r="I25" s="7">
        <f t="shared" si="10"/>
        <v>0</v>
      </c>
      <c r="M25">
        <f t="shared" si="0"/>
        <v>0</v>
      </c>
      <c r="O25">
        <v>1</v>
      </c>
      <c r="P25" s="4">
        <v>58</v>
      </c>
      <c r="Q25" s="4">
        <f t="shared" si="11"/>
        <v>58</v>
      </c>
      <c r="S25" s="10"/>
      <c r="T25" s="7"/>
      <c r="U25" s="7">
        <f t="shared" si="12"/>
        <v>0</v>
      </c>
    </row>
    <row r="26" spans="2:21">
      <c r="B26" t="s">
        <v>32</v>
      </c>
      <c r="C26">
        <v>1</v>
      </c>
      <c r="D26" s="4">
        <v>70</v>
      </c>
      <c r="E26" s="4">
        <f t="shared" si="9"/>
        <v>70</v>
      </c>
      <c r="G26" s="10"/>
      <c r="H26" s="7"/>
      <c r="I26" s="7">
        <f>H26*G26</f>
        <v>0</v>
      </c>
      <c r="M26">
        <f t="shared" si="0"/>
        <v>0</v>
      </c>
      <c r="O26">
        <v>1</v>
      </c>
      <c r="P26" s="4">
        <v>70</v>
      </c>
      <c r="Q26" s="4">
        <f t="shared" si="11"/>
        <v>70</v>
      </c>
      <c r="S26" s="10"/>
      <c r="T26" s="7"/>
      <c r="U26" s="7">
        <f>T26*S26</f>
        <v>0</v>
      </c>
    </row>
    <row r="27" spans="2:21">
      <c r="B27" s="2" t="s">
        <v>33</v>
      </c>
      <c r="E27" s="5">
        <f>SUM(E19:E26)</f>
        <v>867</v>
      </c>
      <c r="F27" s="5"/>
      <c r="G27" s="9"/>
      <c r="I27" s="5">
        <f>SUM(I19:I26)</f>
        <v>802</v>
      </c>
      <c r="M27">
        <f t="shared" si="0"/>
        <v>0</v>
      </c>
      <c r="P27" s="4"/>
      <c r="Q27" s="5">
        <f>SUM(Q19:Q26)</f>
        <v>867</v>
      </c>
      <c r="R27" s="5"/>
      <c r="S27" s="9"/>
      <c r="U27" s="5">
        <f>SUM(U19:U26)</f>
        <v>305</v>
      </c>
    </row>
    <row r="28" spans="2:21">
      <c r="M28">
        <f t="shared" si="0"/>
        <v>0</v>
      </c>
      <c r="P28" s="4"/>
      <c r="Q28" s="4"/>
    </row>
    <row r="29" spans="2:21">
      <c r="B29" t="s">
        <v>41</v>
      </c>
      <c r="C29">
        <v>2</v>
      </c>
      <c r="D29" s="4">
        <v>337</v>
      </c>
      <c r="E29" s="4">
        <f t="shared" ref="E29:E32" si="13">D29*C29</f>
        <v>674</v>
      </c>
      <c r="G29" s="8">
        <v>2</v>
      </c>
      <c r="H29" s="4">
        <v>540</v>
      </c>
      <c r="I29" s="4">
        <f>H29*G29</f>
        <v>1080</v>
      </c>
      <c r="K29">
        <v>2</v>
      </c>
      <c r="L29">
        <v>342</v>
      </c>
      <c r="M29">
        <f t="shared" si="0"/>
        <v>684</v>
      </c>
      <c r="O29">
        <v>2</v>
      </c>
      <c r="P29" s="4">
        <v>337</v>
      </c>
      <c r="Q29" s="4">
        <f t="shared" ref="Q29:Q32" si="14">P29*O29</f>
        <v>674</v>
      </c>
      <c r="S29" s="8">
        <v>2</v>
      </c>
      <c r="T29" s="4">
        <v>540</v>
      </c>
      <c r="U29" s="4">
        <f>T29*S29</f>
        <v>1080</v>
      </c>
    </row>
    <row r="30" spans="2:21">
      <c r="B30" t="s">
        <v>42</v>
      </c>
      <c r="C30">
        <v>2</v>
      </c>
      <c r="D30" s="4">
        <v>59</v>
      </c>
      <c r="E30" s="4">
        <f t="shared" si="13"/>
        <v>118</v>
      </c>
      <c r="G30" s="10"/>
      <c r="H30" s="7"/>
      <c r="I30" s="7">
        <f t="shared" ref="I30:I32" si="15">H30*G30</f>
        <v>0</v>
      </c>
      <c r="K30">
        <v>2</v>
      </c>
      <c r="L30">
        <v>86</v>
      </c>
      <c r="M30">
        <f t="shared" si="0"/>
        <v>172</v>
      </c>
      <c r="O30">
        <v>2</v>
      </c>
      <c r="P30" s="4">
        <v>59</v>
      </c>
      <c r="Q30" s="4">
        <f t="shared" si="14"/>
        <v>118</v>
      </c>
      <c r="S30" s="10"/>
      <c r="T30" s="7"/>
      <c r="U30" s="7">
        <f t="shared" ref="U30:U32" si="16">T30*S30</f>
        <v>0</v>
      </c>
    </row>
    <row r="31" spans="2:21">
      <c r="B31" t="s">
        <v>43</v>
      </c>
      <c r="C31">
        <v>2</v>
      </c>
      <c r="D31" s="4">
        <v>145</v>
      </c>
      <c r="E31" s="4">
        <f t="shared" si="13"/>
        <v>290</v>
      </c>
      <c r="G31" s="10"/>
      <c r="H31" s="7"/>
      <c r="I31" s="7">
        <f t="shared" si="15"/>
        <v>0</v>
      </c>
      <c r="K31">
        <v>2</v>
      </c>
      <c r="L31">
        <v>201</v>
      </c>
      <c r="M31">
        <f t="shared" si="0"/>
        <v>402</v>
      </c>
      <c r="O31">
        <v>2</v>
      </c>
      <c r="P31" s="4">
        <v>145</v>
      </c>
      <c r="Q31" s="4">
        <f t="shared" si="14"/>
        <v>290</v>
      </c>
      <c r="S31" s="10"/>
      <c r="T31" s="7"/>
      <c r="U31" s="7">
        <f t="shared" si="16"/>
        <v>0</v>
      </c>
    </row>
    <row r="32" spans="2:21">
      <c r="B32" t="s">
        <v>44</v>
      </c>
      <c r="C32">
        <v>2</v>
      </c>
      <c r="D32" s="4">
        <v>65</v>
      </c>
      <c r="E32" s="4">
        <f t="shared" si="13"/>
        <v>130</v>
      </c>
      <c r="G32" s="10"/>
      <c r="H32" s="7"/>
      <c r="I32" s="7">
        <f t="shared" si="15"/>
        <v>0</v>
      </c>
      <c r="M32">
        <f t="shared" si="0"/>
        <v>0</v>
      </c>
      <c r="O32">
        <v>2</v>
      </c>
      <c r="P32" s="4">
        <v>65</v>
      </c>
      <c r="Q32" s="4">
        <f t="shared" si="14"/>
        <v>130</v>
      </c>
      <c r="S32" s="10"/>
      <c r="T32" s="7"/>
      <c r="U32" s="7">
        <f t="shared" si="16"/>
        <v>0</v>
      </c>
    </row>
    <row r="33" spans="2:21">
      <c r="B33" s="2" t="s">
        <v>33</v>
      </c>
      <c r="E33" s="5">
        <f>SUM(E29:E32)</f>
        <v>1212</v>
      </c>
      <c r="F33" s="5"/>
      <c r="G33" s="9"/>
      <c r="I33" s="5">
        <f>SUM(I29:I32)</f>
        <v>1080</v>
      </c>
      <c r="M33">
        <f t="shared" si="0"/>
        <v>0</v>
      </c>
      <c r="P33" s="4"/>
      <c r="Q33" s="5">
        <f>SUM(Q29:Q32)</f>
        <v>1212</v>
      </c>
      <c r="R33" s="5"/>
      <c r="S33" s="9"/>
      <c r="U33" s="5">
        <f>SUM(U29:U32)</f>
        <v>1080</v>
      </c>
    </row>
    <row r="34" spans="2:21">
      <c r="M34">
        <f t="shared" si="0"/>
        <v>0</v>
      </c>
      <c r="P34" s="4"/>
      <c r="Q34" s="4"/>
    </row>
    <row r="35" spans="2:21">
      <c r="B35" t="s">
        <v>45</v>
      </c>
      <c r="C35" s="3">
        <v>2</v>
      </c>
      <c r="D35" s="4">
        <v>63</v>
      </c>
      <c r="E35" s="4">
        <f t="shared" ref="E35:E39" si="17">D35*C35</f>
        <v>126</v>
      </c>
      <c r="G35" s="8">
        <v>1</v>
      </c>
      <c r="H35" s="4">
        <v>365</v>
      </c>
      <c r="I35" s="4">
        <f t="shared" ref="I35:I39" si="18">H35*G35</f>
        <v>365</v>
      </c>
      <c r="M35">
        <f t="shared" si="0"/>
        <v>0</v>
      </c>
      <c r="O35" s="3"/>
      <c r="P35" s="4">
        <v>63</v>
      </c>
      <c r="Q35" s="4">
        <f t="shared" ref="Q35:Q39" si="19">P35*O35</f>
        <v>0</v>
      </c>
      <c r="T35" s="4">
        <v>365</v>
      </c>
      <c r="U35" s="4">
        <f t="shared" ref="U35:U39" si="20">T35*S35</f>
        <v>0</v>
      </c>
    </row>
    <row r="36" spans="2:21">
      <c r="B36" t="s">
        <v>46</v>
      </c>
      <c r="C36" s="3">
        <v>2</v>
      </c>
      <c r="D36" s="4">
        <v>4.5</v>
      </c>
      <c r="E36" s="4">
        <f t="shared" si="17"/>
        <v>9</v>
      </c>
      <c r="G36" s="10"/>
      <c r="H36" s="7"/>
      <c r="I36" s="7">
        <f t="shared" si="18"/>
        <v>0</v>
      </c>
      <c r="M36">
        <f t="shared" si="0"/>
        <v>0</v>
      </c>
      <c r="O36" s="3"/>
      <c r="P36" s="4">
        <v>4.5</v>
      </c>
      <c r="Q36" s="4">
        <f t="shared" si="19"/>
        <v>0</v>
      </c>
      <c r="S36" s="10"/>
      <c r="T36" s="7"/>
      <c r="U36" s="7">
        <f t="shared" si="20"/>
        <v>0</v>
      </c>
    </row>
    <row r="37" spans="2:21">
      <c r="B37" t="s">
        <v>47</v>
      </c>
      <c r="C37" s="3">
        <v>2</v>
      </c>
      <c r="D37" s="4">
        <v>105</v>
      </c>
      <c r="E37" s="4">
        <f t="shared" si="17"/>
        <v>210</v>
      </c>
      <c r="G37" s="10"/>
      <c r="H37" s="7"/>
      <c r="I37" s="7">
        <f t="shared" si="18"/>
        <v>0</v>
      </c>
      <c r="M37">
        <f t="shared" si="0"/>
        <v>0</v>
      </c>
      <c r="O37" s="3"/>
      <c r="P37" s="4">
        <v>105</v>
      </c>
      <c r="Q37" s="4">
        <f t="shared" si="19"/>
        <v>0</v>
      </c>
      <c r="S37" s="10"/>
      <c r="T37" s="7"/>
      <c r="U37" s="7">
        <f t="shared" si="20"/>
        <v>0</v>
      </c>
    </row>
    <row r="38" spans="2:21">
      <c r="B38" t="s">
        <v>48</v>
      </c>
      <c r="C38" s="3">
        <v>2</v>
      </c>
      <c r="D38" s="4">
        <v>5.0999999999999996</v>
      </c>
      <c r="E38" s="4">
        <f t="shared" si="17"/>
        <v>10.199999999999999</v>
      </c>
      <c r="G38" s="10"/>
      <c r="H38" s="7"/>
      <c r="I38" s="7">
        <f t="shared" si="18"/>
        <v>0</v>
      </c>
      <c r="M38">
        <f t="shared" si="0"/>
        <v>0</v>
      </c>
      <c r="O38" s="3"/>
      <c r="P38" s="4">
        <v>5.0999999999999996</v>
      </c>
      <c r="Q38" s="4">
        <f t="shared" si="19"/>
        <v>0</v>
      </c>
      <c r="S38" s="10"/>
      <c r="T38" s="7"/>
      <c r="U38" s="7">
        <f t="shared" si="20"/>
        <v>0</v>
      </c>
    </row>
    <row r="39" spans="2:21">
      <c r="B39" t="s">
        <v>44</v>
      </c>
      <c r="C39" s="3">
        <v>2</v>
      </c>
      <c r="D39" s="4">
        <v>55</v>
      </c>
      <c r="E39" s="4">
        <f t="shared" si="17"/>
        <v>110</v>
      </c>
      <c r="G39" s="10"/>
      <c r="H39" s="7"/>
      <c r="I39" s="7">
        <f t="shared" si="18"/>
        <v>0</v>
      </c>
      <c r="M39">
        <f t="shared" si="0"/>
        <v>0</v>
      </c>
      <c r="O39" s="3">
        <v>1</v>
      </c>
      <c r="P39" s="4">
        <v>55</v>
      </c>
      <c r="Q39" s="4">
        <f t="shared" si="19"/>
        <v>55</v>
      </c>
      <c r="S39" s="10"/>
      <c r="T39" s="7"/>
      <c r="U39" s="7">
        <f t="shared" si="20"/>
        <v>0</v>
      </c>
    </row>
    <row r="40" spans="2:21">
      <c r="B40" s="2" t="s">
        <v>33</v>
      </c>
      <c r="E40" s="5">
        <f>SUM(E35:E39)</f>
        <v>465.2</v>
      </c>
      <c r="F40" s="5"/>
      <c r="G40" s="9"/>
      <c r="I40" s="5">
        <f>SUM(I35:I39)</f>
        <v>365</v>
      </c>
      <c r="M40">
        <f t="shared" si="0"/>
        <v>0</v>
      </c>
      <c r="P40" s="4"/>
      <c r="Q40" s="5">
        <f>SUM(Q35:Q39)</f>
        <v>55</v>
      </c>
      <c r="R40" s="5"/>
      <c r="S40" s="9"/>
      <c r="U40" s="5">
        <f>SUM(U35:U39)</f>
        <v>0</v>
      </c>
    </row>
    <row r="41" spans="2:21">
      <c r="E41" s="5"/>
      <c r="F41" s="5"/>
      <c r="G41" s="9"/>
      <c r="M41">
        <f t="shared" si="0"/>
        <v>0</v>
      </c>
      <c r="P41" s="4"/>
      <c r="Q41" s="5"/>
      <c r="R41" s="5"/>
      <c r="S41" s="9"/>
    </row>
    <row r="42" spans="2:21">
      <c r="B42" t="s">
        <v>77</v>
      </c>
      <c r="C42">
        <v>2</v>
      </c>
      <c r="D42" s="4">
        <v>203</v>
      </c>
      <c r="E42" s="4">
        <f t="shared" ref="E42:E48" si="21">D42*C42</f>
        <v>406</v>
      </c>
      <c r="G42" s="8">
        <v>2</v>
      </c>
      <c r="H42" s="4">
        <v>790</v>
      </c>
      <c r="I42" s="4">
        <f t="shared" ref="I42:I48" si="22">H42*G42</f>
        <v>1580</v>
      </c>
      <c r="M42">
        <f t="shared" si="0"/>
        <v>0</v>
      </c>
      <c r="P42" s="4">
        <v>203</v>
      </c>
      <c r="Q42" s="4">
        <f t="shared" ref="Q42:Q48" si="23">P42*O42</f>
        <v>0</v>
      </c>
      <c r="T42" s="4">
        <v>790</v>
      </c>
      <c r="U42" s="4">
        <f t="shared" ref="U42:U48" si="24">T42*S42</f>
        <v>0</v>
      </c>
    </row>
    <row r="43" spans="2:21">
      <c r="B43" t="s">
        <v>49</v>
      </c>
      <c r="C43">
        <v>2</v>
      </c>
      <c r="D43" s="4">
        <v>111</v>
      </c>
      <c r="E43" s="4">
        <f t="shared" si="21"/>
        <v>222</v>
      </c>
      <c r="G43" s="10"/>
      <c r="H43" s="7"/>
      <c r="I43" s="7">
        <f t="shared" si="22"/>
        <v>0</v>
      </c>
      <c r="M43">
        <f t="shared" si="0"/>
        <v>0</v>
      </c>
      <c r="P43" s="4">
        <v>111</v>
      </c>
      <c r="Q43" s="4">
        <f t="shared" si="23"/>
        <v>0</v>
      </c>
      <c r="S43" s="10"/>
      <c r="T43" s="7"/>
      <c r="U43" s="7">
        <f t="shared" si="24"/>
        <v>0</v>
      </c>
    </row>
    <row r="44" spans="2:21">
      <c r="B44" t="s">
        <v>78</v>
      </c>
      <c r="C44">
        <v>2</v>
      </c>
      <c r="D44" s="4">
        <v>34</v>
      </c>
      <c r="E44" s="4">
        <f t="shared" si="21"/>
        <v>68</v>
      </c>
      <c r="G44" s="10"/>
      <c r="H44" s="7"/>
      <c r="I44" s="7">
        <f t="shared" si="22"/>
        <v>0</v>
      </c>
      <c r="M44">
        <f t="shared" si="0"/>
        <v>0</v>
      </c>
      <c r="P44" s="4">
        <v>34</v>
      </c>
      <c r="Q44" s="4">
        <f t="shared" si="23"/>
        <v>0</v>
      </c>
      <c r="S44" s="10"/>
      <c r="T44" s="7"/>
      <c r="U44" s="7">
        <f t="shared" si="24"/>
        <v>0</v>
      </c>
    </row>
    <row r="45" spans="2:21">
      <c r="B45" t="s">
        <v>50</v>
      </c>
      <c r="C45">
        <v>2</v>
      </c>
      <c r="D45" s="4">
        <v>41</v>
      </c>
      <c r="E45" s="4">
        <f t="shared" si="21"/>
        <v>82</v>
      </c>
      <c r="G45" s="10"/>
      <c r="H45" s="7"/>
      <c r="I45" s="7">
        <f t="shared" si="22"/>
        <v>0</v>
      </c>
      <c r="M45">
        <f t="shared" si="0"/>
        <v>0</v>
      </c>
      <c r="P45" s="4">
        <v>41</v>
      </c>
      <c r="Q45" s="4">
        <f t="shared" si="23"/>
        <v>0</v>
      </c>
      <c r="S45" s="10"/>
      <c r="T45" s="7"/>
      <c r="U45" s="7">
        <f t="shared" si="24"/>
        <v>0</v>
      </c>
    </row>
    <row r="46" spans="2:21">
      <c r="B46" t="s">
        <v>47</v>
      </c>
      <c r="C46">
        <v>2</v>
      </c>
      <c r="D46" s="4">
        <v>105</v>
      </c>
      <c r="E46" s="4">
        <f t="shared" si="21"/>
        <v>210</v>
      </c>
      <c r="G46" s="10"/>
      <c r="H46" s="7"/>
      <c r="I46" s="7">
        <f t="shared" si="22"/>
        <v>0</v>
      </c>
      <c r="M46">
        <f t="shared" si="0"/>
        <v>0</v>
      </c>
      <c r="P46" s="4">
        <v>105</v>
      </c>
      <c r="Q46" s="4">
        <f t="shared" si="23"/>
        <v>0</v>
      </c>
      <c r="S46" s="10"/>
      <c r="T46" s="7"/>
      <c r="U46" s="7">
        <f t="shared" si="24"/>
        <v>0</v>
      </c>
    </row>
    <row r="47" spans="2:21">
      <c r="B47" t="s">
        <v>48</v>
      </c>
      <c r="C47">
        <v>2</v>
      </c>
      <c r="D47" s="4">
        <v>5.0999999999999996</v>
      </c>
      <c r="E47" s="4">
        <f t="shared" si="21"/>
        <v>10.199999999999999</v>
      </c>
      <c r="G47" s="10"/>
      <c r="H47" s="7"/>
      <c r="I47" s="7">
        <f t="shared" si="22"/>
        <v>0</v>
      </c>
      <c r="M47">
        <f t="shared" si="0"/>
        <v>0</v>
      </c>
      <c r="P47" s="4">
        <v>5.0999999999999996</v>
      </c>
      <c r="Q47" s="4">
        <f t="shared" si="23"/>
        <v>0</v>
      </c>
      <c r="S47" s="10"/>
      <c r="T47" s="7"/>
      <c r="U47" s="7">
        <f t="shared" si="24"/>
        <v>0</v>
      </c>
    </row>
    <row r="48" spans="2:21">
      <c r="B48" t="s">
        <v>44</v>
      </c>
      <c r="C48">
        <v>2</v>
      </c>
      <c r="D48" s="4">
        <v>70</v>
      </c>
      <c r="E48" s="4">
        <f t="shared" si="21"/>
        <v>140</v>
      </c>
      <c r="G48" s="10"/>
      <c r="H48" s="7"/>
      <c r="I48" s="7">
        <f t="shared" si="22"/>
        <v>0</v>
      </c>
      <c r="M48">
        <f t="shared" si="0"/>
        <v>0</v>
      </c>
      <c r="O48">
        <v>2</v>
      </c>
      <c r="P48" s="4">
        <v>70</v>
      </c>
      <c r="Q48" s="4">
        <f t="shared" si="23"/>
        <v>140</v>
      </c>
      <c r="S48" s="10"/>
      <c r="T48" s="7"/>
      <c r="U48" s="7">
        <f t="shared" si="24"/>
        <v>0</v>
      </c>
    </row>
    <row r="49" spans="2:21">
      <c r="B49" s="2" t="s">
        <v>33</v>
      </c>
      <c r="E49" s="5">
        <f>SUM(E42:E48)</f>
        <v>1138.2</v>
      </c>
      <c r="F49" s="5"/>
      <c r="G49" s="9"/>
      <c r="I49" s="5">
        <f>SUM(I42:I48)</f>
        <v>1580</v>
      </c>
      <c r="M49">
        <f t="shared" si="0"/>
        <v>0</v>
      </c>
      <c r="P49" s="4"/>
      <c r="Q49" s="5">
        <f>SUM(Q42:Q48)</f>
        <v>140</v>
      </c>
      <c r="R49" s="5"/>
      <c r="S49" s="9"/>
      <c r="U49" s="5">
        <f>SUM(U42:U48)</f>
        <v>0</v>
      </c>
    </row>
    <row r="50" spans="2:21">
      <c r="M50">
        <f t="shared" si="0"/>
        <v>0</v>
      </c>
      <c r="P50" s="4"/>
      <c r="Q50" s="4"/>
    </row>
    <row r="51" spans="2:21">
      <c r="B51" t="s">
        <v>51</v>
      </c>
      <c r="C51">
        <v>1</v>
      </c>
      <c r="D51" s="4">
        <v>148</v>
      </c>
      <c r="E51" s="4">
        <f t="shared" ref="E51:E55" si="25">D51*C51</f>
        <v>148</v>
      </c>
      <c r="G51" s="8">
        <v>1</v>
      </c>
      <c r="H51" s="4">
        <v>346</v>
      </c>
      <c r="I51" s="4">
        <f t="shared" ref="I51:I55" si="26">H51*G51</f>
        <v>346</v>
      </c>
      <c r="M51">
        <f t="shared" si="0"/>
        <v>0</v>
      </c>
      <c r="P51" s="4">
        <v>148</v>
      </c>
      <c r="Q51" s="4">
        <f t="shared" ref="Q51:Q55" si="27">P51*O51</f>
        <v>0</v>
      </c>
      <c r="T51" s="4">
        <v>346</v>
      </c>
      <c r="U51" s="4">
        <f t="shared" ref="U51:U55" si="28">T51*S51</f>
        <v>0</v>
      </c>
    </row>
    <row r="52" spans="2:21">
      <c r="B52" t="s">
        <v>48</v>
      </c>
      <c r="C52">
        <v>1</v>
      </c>
      <c r="D52" s="4">
        <v>6</v>
      </c>
      <c r="E52" s="4">
        <f t="shared" si="25"/>
        <v>6</v>
      </c>
      <c r="G52" s="10"/>
      <c r="H52" s="7"/>
      <c r="I52" s="7">
        <f t="shared" si="26"/>
        <v>0</v>
      </c>
      <c r="M52">
        <f t="shared" si="0"/>
        <v>0</v>
      </c>
      <c r="P52" s="4">
        <v>6</v>
      </c>
      <c r="Q52" s="4">
        <f t="shared" si="27"/>
        <v>0</v>
      </c>
      <c r="S52" s="10"/>
      <c r="T52" s="7"/>
      <c r="U52" s="7">
        <f t="shared" si="28"/>
        <v>0</v>
      </c>
    </row>
    <row r="53" spans="2:21">
      <c r="B53" t="s">
        <v>47</v>
      </c>
      <c r="C53">
        <v>1</v>
      </c>
      <c r="D53" s="4">
        <v>71</v>
      </c>
      <c r="E53" s="4">
        <f t="shared" si="25"/>
        <v>71</v>
      </c>
      <c r="G53" s="10"/>
      <c r="H53" s="7"/>
      <c r="I53" s="7">
        <f t="shared" si="26"/>
        <v>0</v>
      </c>
      <c r="M53">
        <f t="shared" si="0"/>
        <v>0</v>
      </c>
      <c r="P53" s="4">
        <v>71</v>
      </c>
      <c r="Q53" s="4">
        <f t="shared" si="27"/>
        <v>0</v>
      </c>
      <c r="S53" s="10"/>
      <c r="T53" s="7"/>
      <c r="U53" s="7">
        <f t="shared" si="28"/>
        <v>0</v>
      </c>
    </row>
    <row r="54" spans="2:21">
      <c r="B54" t="s">
        <v>52</v>
      </c>
      <c r="C54">
        <v>1</v>
      </c>
      <c r="D54" s="4">
        <v>92</v>
      </c>
      <c r="E54" s="4">
        <f t="shared" si="25"/>
        <v>92</v>
      </c>
      <c r="G54" s="10"/>
      <c r="H54" s="7"/>
      <c r="I54" s="7">
        <f t="shared" si="26"/>
        <v>0</v>
      </c>
      <c r="M54">
        <f t="shared" si="0"/>
        <v>0</v>
      </c>
      <c r="P54" s="4">
        <v>92</v>
      </c>
      <c r="Q54" s="4">
        <f t="shared" si="27"/>
        <v>0</v>
      </c>
      <c r="S54" s="10"/>
      <c r="T54" s="7"/>
      <c r="U54" s="7">
        <f t="shared" si="28"/>
        <v>0</v>
      </c>
    </row>
    <row r="55" spans="2:21">
      <c r="B55" t="s">
        <v>44</v>
      </c>
      <c r="C55">
        <v>1</v>
      </c>
      <c r="D55" s="4">
        <v>60</v>
      </c>
      <c r="E55" s="4">
        <f t="shared" si="25"/>
        <v>60</v>
      </c>
      <c r="G55" s="10"/>
      <c r="H55" s="7"/>
      <c r="I55" s="7">
        <f t="shared" si="26"/>
        <v>0</v>
      </c>
      <c r="M55">
        <f t="shared" si="0"/>
        <v>0</v>
      </c>
      <c r="O55">
        <v>1</v>
      </c>
      <c r="P55" s="4">
        <v>60</v>
      </c>
      <c r="Q55" s="4">
        <f t="shared" si="27"/>
        <v>60</v>
      </c>
      <c r="S55" s="10"/>
      <c r="T55" s="7"/>
      <c r="U55" s="7">
        <f t="shared" si="28"/>
        <v>0</v>
      </c>
    </row>
    <row r="56" spans="2:21">
      <c r="B56" s="2" t="s">
        <v>33</v>
      </c>
      <c r="E56" s="5">
        <f>SUM(E51:E55)</f>
        <v>377</v>
      </c>
      <c r="F56" s="5"/>
      <c r="G56" s="9"/>
      <c r="I56" s="5">
        <f>SUM(I51:I55)</f>
        <v>346</v>
      </c>
      <c r="M56">
        <f t="shared" si="0"/>
        <v>0</v>
      </c>
      <c r="P56" s="4"/>
      <c r="Q56" s="5">
        <f>SUM(Q51:Q55)</f>
        <v>60</v>
      </c>
      <c r="R56" s="5"/>
      <c r="S56" s="9"/>
      <c r="U56" s="5">
        <f>SUM(U51:U55)</f>
        <v>0</v>
      </c>
    </row>
    <row r="57" spans="2:21">
      <c r="M57">
        <f t="shared" si="0"/>
        <v>0</v>
      </c>
      <c r="P57" s="4"/>
      <c r="Q57" s="4"/>
    </row>
    <row r="58" spans="2:21">
      <c r="B58" t="s">
        <v>54</v>
      </c>
      <c r="C58">
        <v>2</v>
      </c>
      <c r="D58" s="4">
        <v>6.2</v>
      </c>
      <c r="E58" s="4">
        <f t="shared" ref="E58:E61" si="29">D58*C58</f>
        <v>12.4</v>
      </c>
      <c r="G58" s="22"/>
      <c r="H58" s="23"/>
      <c r="I58" s="23">
        <f t="shared" ref="I58:I61" si="30">H58*G58</f>
        <v>0</v>
      </c>
      <c r="M58">
        <f t="shared" si="0"/>
        <v>0</v>
      </c>
      <c r="O58">
        <v>2</v>
      </c>
      <c r="P58" s="4">
        <v>6.2</v>
      </c>
      <c r="Q58" s="4">
        <f t="shared" ref="Q58:Q61" si="31">P58*O58</f>
        <v>12.4</v>
      </c>
      <c r="S58" s="22"/>
      <c r="T58" s="23"/>
      <c r="U58" s="23">
        <f t="shared" ref="U58:U61" si="32">T58*S58</f>
        <v>0</v>
      </c>
    </row>
    <row r="59" spans="2:21">
      <c r="B59" t="s">
        <v>53</v>
      </c>
      <c r="C59">
        <v>2</v>
      </c>
      <c r="D59" s="4">
        <v>5.8</v>
      </c>
      <c r="E59" s="4">
        <f t="shared" si="29"/>
        <v>11.6</v>
      </c>
      <c r="G59" s="22"/>
      <c r="H59" s="23"/>
      <c r="I59" s="23">
        <f t="shared" si="30"/>
        <v>0</v>
      </c>
      <c r="M59">
        <f t="shared" si="0"/>
        <v>0</v>
      </c>
      <c r="O59">
        <v>2</v>
      </c>
      <c r="P59" s="4">
        <v>5.8</v>
      </c>
      <c r="Q59" s="4">
        <f t="shared" si="31"/>
        <v>11.6</v>
      </c>
      <c r="S59" s="22"/>
      <c r="T59" s="23"/>
      <c r="U59" s="23">
        <f t="shared" si="32"/>
        <v>0</v>
      </c>
    </row>
    <row r="60" spans="2:21">
      <c r="B60" t="s">
        <v>48</v>
      </c>
      <c r="C60">
        <v>2</v>
      </c>
      <c r="D60" s="4">
        <v>7.8</v>
      </c>
      <c r="E60" s="4">
        <f t="shared" si="29"/>
        <v>15.6</v>
      </c>
      <c r="G60" s="10"/>
      <c r="H60" s="7"/>
      <c r="I60" s="7">
        <f t="shared" si="30"/>
        <v>0</v>
      </c>
      <c r="M60">
        <f t="shared" si="0"/>
        <v>0</v>
      </c>
      <c r="O60">
        <v>2</v>
      </c>
      <c r="P60" s="4">
        <v>7.8</v>
      </c>
      <c r="Q60" s="4">
        <f t="shared" si="31"/>
        <v>15.6</v>
      </c>
      <c r="S60" s="10"/>
      <c r="T60" s="7"/>
      <c r="U60" s="7">
        <f t="shared" si="32"/>
        <v>0</v>
      </c>
    </row>
    <row r="61" spans="2:21">
      <c r="B61" t="s">
        <v>32</v>
      </c>
      <c r="C61">
        <v>2</v>
      </c>
      <c r="D61" s="4">
        <v>25</v>
      </c>
      <c r="E61" s="4">
        <f t="shared" si="29"/>
        <v>50</v>
      </c>
      <c r="G61" s="10"/>
      <c r="H61" s="7"/>
      <c r="I61" s="7">
        <f t="shared" si="30"/>
        <v>0</v>
      </c>
      <c r="M61">
        <f t="shared" si="0"/>
        <v>0</v>
      </c>
      <c r="O61">
        <v>2</v>
      </c>
      <c r="P61" s="4">
        <v>25</v>
      </c>
      <c r="Q61" s="4">
        <f t="shared" si="31"/>
        <v>50</v>
      </c>
      <c r="S61" s="10"/>
      <c r="T61" s="7"/>
      <c r="U61" s="7">
        <f t="shared" si="32"/>
        <v>0</v>
      </c>
    </row>
    <row r="62" spans="2:21">
      <c r="B62" s="2" t="s">
        <v>33</v>
      </c>
      <c r="E62" s="5">
        <f>SUM(E58:E61)</f>
        <v>89.6</v>
      </c>
      <c r="F62" s="5"/>
      <c r="G62" s="9"/>
      <c r="I62" s="5">
        <f>SUM(I58:I61)</f>
        <v>0</v>
      </c>
      <c r="M62">
        <f t="shared" si="0"/>
        <v>0</v>
      </c>
      <c r="P62" s="4"/>
      <c r="Q62" s="5">
        <f>SUM(Q58:Q61)</f>
        <v>89.6</v>
      </c>
      <c r="R62" s="5"/>
      <c r="S62" s="9"/>
      <c r="U62" s="5">
        <f>SUM(U58:U61)</f>
        <v>0</v>
      </c>
    </row>
    <row r="63" spans="2:21">
      <c r="M63">
        <f t="shared" si="0"/>
        <v>0</v>
      </c>
      <c r="P63" s="4"/>
      <c r="Q63" s="4"/>
    </row>
    <row r="64" spans="2:21">
      <c r="B64" t="s">
        <v>55</v>
      </c>
      <c r="C64">
        <v>3</v>
      </c>
      <c r="D64" s="4">
        <v>9.6999999999999993</v>
      </c>
      <c r="E64" s="4">
        <f t="shared" ref="E64:E67" si="33">D64*C64</f>
        <v>29.099999999999998</v>
      </c>
      <c r="G64" s="8">
        <v>2</v>
      </c>
      <c r="H64" s="4">
        <v>210</v>
      </c>
      <c r="I64" s="4">
        <f t="shared" ref="I64:I67" si="34">H64*G64</f>
        <v>420</v>
      </c>
      <c r="M64">
        <f t="shared" si="0"/>
        <v>0</v>
      </c>
      <c r="O64">
        <v>3</v>
      </c>
      <c r="P64" s="4">
        <v>9.6999999999999993</v>
      </c>
      <c r="Q64" s="4">
        <f t="shared" ref="Q64:Q67" si="35">P64*O64</f>
        <v>29.099999999999998</v>
      </c>
      <c r="S64" s="8">
        <v>2</v>
      </c>
      <c r="T64" s="4">
        <v>210</v>
      </c>
      <c r="U64" s="4">
        <f t="shared" ref="U64:U67" si="36">T64*S64</f>
        <v>420</v>
      </c>
    </row>
    <row r="65" spans="2:21">
      <c r="B65" t="s">
        <v>56</v>
      </c>
      <c r="C65">
        <v>3</v>
      </c>
      <c r="D65" s="4">
        <v>17.3</v>
      </c>
      <c r="E65" s="4">
        <f t="shared" si="33"/>
        <v>51.900000000000006</v>
      </c>
      <c r="G65" s="10"/>
      <c r="H65" s="7"/>
      <c r="I65" s="7">
        <f t="shared" si="34"/>
        <v>0</v>
      </c>
      <c r="M65">
        <f t="shared" si="0"/>
        <v>0</v>
      </c>
      <c r="O65">
        <v>3</v>
      </c>
      <c r="P65" s="4">
        <v>17.3</v>
      </c>
      <c r="Q65" s="4">
        <f t="shared" si="35"/>
        <v>51.900000000000006</v>
      </c>
      <c r="S65" s="10"/>
      <c r="T65" s="7"/>
      <c r="U65" s="7">
        <f t="shared" si="36"/>
        <v>0</v>
      </c>
    </row>
    <row r="66" spans="2:21">
      <c r="B66" t="s">
        <v>57</v>
      </c>
      <c r="C66">
        <v>3</v>
      </c>
      <c r="D66" s="4">
        <v>5.8</v>
      </c>
      <c r="E66" s="4">
        <f t="shared" si="33"/>
        <v>17.399999999999999</v>
      </c>
      <c r="G66" s="10"/>
      <c r="H66" s="7"/>
      <c r="I66" s="7">
        <f t="shared" si="34"/>
        <v>0</v>
      </c>
      <c r="M66">
        <f t="shared" si="0"/>
        <v>0</v>
      </c>
      <c r="O66">
        <v>3</v>
      </c>
      <c r="P66" s="4">
        <v>5.8</v>
      </c>
      <c r="Q66" s="4">
        <f t="shared" si="35"/>
        <v>17.399999999999999</v>
      </c>
      <c r="S66" s="10"/>
      <c r="T66" s="7"/>
      <c r="U66" s="7">
        <f t="shared" si="36"/>
        <v>0</v>
      </c>
    </row>
    <row r="67" spans="2:21">
      <c r="B67" t="s">
        <v>58</v>
      </c>
      <c r="C67">
        <v>3</v>
      </c>
      <c r="D67" s="4">
        <v>25</v>
      </c>
      <c r="E67" s="4">
        <f t="shared" si="33"/>
        <v>75</v>
      </c>
      <c r="G67" s="10"/>
      <c r="H67" s="7"/>
      <c r="I67" s="7">
        <f t="shared" si="34"/>
        <v>0</v>
      </c>
      <c r="M67">
        <f t="shared" ref="M67:M99" si="37">K67*L67</f>
        <v>0</v>
      </c>
      <c r="O67">
        <v>3</v>
      </c>
      <c r="P67" s="4">
        <v>25</v>
      </c>
      <c r="Q67" s="4">
        <f t="shared" si="35"/>
        <v>75</v>
      </c>
      <c r="S67" s="10"/>
      <c r="T67" s="7"/>
      <c r="U67" s="7">
        <f t="shared" si="36"/>
        <v>0</v>
      </c>
    </row>
    <row r="68" spans="2:21">
      <c r="B68" t="s">
        <v>70</v>
      </c>
      <c r="C68">
        <v>1</v>
      </c>
      <c r="D68" s="4">
        <v>35</v>
      </c>
      <c r="E68" s="4">
        <f>D68*C68</f>
        <v>35</v>
      </c>
      <c r="G68" s="8">
        <v>1</v>
      </c>
      <c r="H68" s="4">
        <v>180</v>
      </c>
      <c r="I68" s="4">
        <f>H68*G68</f>
        <v>180</v>
      </c>
      <c r="K68">
        <v>1</v>
      </c>
      <c r="L68">
        <v>35</v>
      </c>
      <c r="M68">
        <f t="shared" si="37"/>
        <v>35</v>
      </c>
      <c r="O68">
        <v>1</v>
      </c>
      <c r="P68" s="4">
        <v>35</v>
      </c>
      <c r="Q68" s="4">
        <f>P68*O68</f>
        <v>35</v>
      </c>
      <c r="S68" s="8">
        <v>1</v>
      </c>
      <c r="T68" s="4">
        <v>180</v>
      </c>
      <c r="U68" s="4">
        <f>T68*S68</f>
        <v>180</v>
      </c>
    </row>
    <row r="69" spans="2:21">
      <c r="B69" t="s">
        <v>69</v>
      </c>
      <c r="C69">
        <v>52</v>
      </c>
      <c r="D69" s="4">
        <v>6.1</v>
      </c>
      <c r="E69" s="4">
        <f>D69*C69</f>
        <v>317.2</v>
      </c>
      <c r="G69" s="10"/>
      <c r="H69" s="7"/>
      <c r="I69" s="7">
        <f>H69*G69</f>
        <v>0</v>
      </c>
      <c r="M69">
        <f t="shared" si="37"/>
        <v>0</v>
      </c>
      <c r="O69">
        <v>52</v>
      </c>
      <c r="P69" s="4">
        <v>6.1</v>
      </c>
      <c r="Q69" s="4">
        <f>P69*O69</f>
        <v>317.2</v>
      </c>
      <c r="S69" s="10"/>
      <c r="T69" s="7"/>
      <c r="U69" s="7">
        <f>T69*S69</f>
        <v>0</v>
      </c>
    </row>
    <row r="70" spans="2:21">
      <c r="B70" s="2" t="s">
        <v>33</v>
      </c>
      <c r="E70" s="5">
        <f>SUM(E64:E69)</f>
        <v>525.6</v>
      </c>
      <c r="F70" s="5"/>
      <c r="G70" s="9"/>
      <c r="I70" s="5">
        <f>SUM(I64:I68)</f>
        <v>600</v>
      </c>
      <c r="M70">
        <f t="shared" si="37"/>
        <v>0</v>
      </c>
      <c r="P70" s="4"/>
      <c r="Q70" s="5">
        <f>SUM(Q64:Q69)</f>
        <v>525.6</v>
      </c>
      <c r="R70" s="5"/>
      <c r="S70" s="9"/>
      <c r="U70" s="5">
        <f>SUM(U64:U68)</f>
        <v>600</v>
      </c>
    </row>
    <row r="71" spans="2:21">
      <c r="M71">
        <f t="shared" si="37"/>
        <v>0</v>
      </c>
      <c r="P71" s="4"/>
      <c r="Q71" s="4"/>
    </row>
    <row r="72" spans="2:21">
      <c r="B72" t="s">
        <v>59</v>
      </c>
      <c r="C72">
        <v>1</v>
      </c>
      <c r="D72" s="4">
        <v>9.6999999999999993</v>
      </c>
      <c r="E72" s="4">
        <f t="shared" ref="E72:E74" si="38">D72*C72</f>
        <v>9.6999999999999993</v>
      </c>
      <c r="G72" s="8">
        <v>1</v>
      </c>
      <c r="H72" s="4">
        <v>180</v>
      </c>
      <c r="I72" s="4">
        <f t="shared" ref="I72" si="39">H72*G72</f>
        <v>180</v>
      </c>
      <c r="M72">
        <f t="shared" si="37"/>
        <v>0</v>
      </c>
      <c r="P72" s="4">
        <v>9.6999999999999993</v>
      </c>
      <c r="Q72" s="4">
        <f t="shared" ref="Q72:Q74" si="40">P72*O72</f>
        <v>0</v>
      </c>
      <c r="S72" s="8">
        <v>1</v>
      </c>
      <c r="T72" s="4">
        <v>180</v>
      </c>
      <c r="U72" s="4">
        <f t="shared" ref="U72" si="41">T72*S72</f>
        <v>180</v>
      </c>
    </row>
    <row r="73" spans="2:21">
      <c r="B73" t="s">
        <v>57</v>
      </c>
      <c r="C73">
        <v>1</v>
      </c>
      <c r="D73" s="4">
        <v>5.8</v>
      </c>
      <c r="E73" s="4">
        <f t="shared" si="38"/>
        <v>5.8</v>
      </c>
      <c r="G73" s="10"/>
      <c r="H73" s="7"/>
      <c r="I73" s="7">
        <f>H73*C73</f>
        <v>0</v>
      </c>
      <c r="M73">
        <f t="shared" si="37"/>
        <v>0</v>
      </c>
      <c r="P73" s="4">
        <v>5.8</v>
      </c>
      <c r="Q73" s="4">
        <f t="shared" si="40"/>
        <v>0</v>
      </c>
      <c r="S73" s="10"/>
      <c r="T73" s="7"/>
      <c r="U73" s="7">
        <f>T73*O73</f>
        <v>0</v>
      </c>
    </row>
    <row r="74" spans="2:21">
      <c r="B74" t="s">
        <v>58</v>
      </c>
      <c r="C74">
        <v>1</v>
      </c>
      <c r="D74" s="4">
        <v>25</v>
      </c>
      <c r="E74" s="4">
        <f t="shared" si="38"/>
        <v>25</v>
      </c>
      <c r="G74" s="10"/>
      <c r="H74" s="7"/>
      <c r="I74" s="7">
        <f>H74*C74</f>
        <v>0</v>
      </c>
      <c r="M74">
        <f t="shared" si="37"/>
        <v>0</v>
      </c>
      <c r="P74" s="4">
        <v>25</v>
      </c>
      <c r="Q74" s="4">
        <f t="shared" si="40"/>
        <v>0</v>
      </c>
      <c r="S74" s="10"/>
      <c r="T74" s="7"/>
      <c r="U74" s="7">
        <f>T74*O74</f>
        <v>0</v>
      </c>
    </row>
    <row r="75" spans="2:21">
      <c r="B75" s="2" t="s">
        <v>33</v>
      </c>
      <c r="E75" s="5">
        <f>SUM(E72:E74)</f>
        <v>40.5</v>
      </c>
      <c r="F75" s="5"/>
      <c r="G75" s="9"/>
      <c r="I75" s="5">
        <f>SUM(I72:I74)</f>
        <v>180</v>
      </c>
      <c r="M75">
        <f t="shared" si="37"/>
        <v>0</v>
      </c>
      <c r="P75" s="4"/>
      <c r="Q75" s="5">
        <f>SUM(Q72:Q74)</f>
        <v>0</v>
      </c>
      <c r="R75" s="5"/>
      <c r="S75" s="9"/>
      <c r="U75" s="5">
        <f>SUM(U72:U74)</f>
        <v>180</v>
      </c>
    </row>
    <row r="76" spans="2:21">
      <c r="M76">
        <f t="shared" si="37"/>
        <v>0</v>
      </c>
      <c r="P76" s="4"/>
      <c r="Q76" s="4"/>
    </row>
    <row r="77" spans="2:21">
      <c r="B77" t="s">
        <v>60</v>
      </c>
      <c r="C77">
        <v>1</v>
      </c>
      <c r="D77" s="4">
        <v>19</v>
      </c>
      <c r="E77" s="4">
        <f t="shared" ref="E77:E99" si="42">D77*C77</f>
        <v>19</v>
      </c>
      <c r="G77" s="8">
        <v>1</v>
      </c>
      <c r="H77" s="4">
        <v>260</v>
      </c>
      <c r="I77" s="4">
        <f t="shared" ref="I77" si="43">H77*G77</f>
        <v>260</v>
      </c>
      <c r="M77">
        <f t="shared" si="37"/>
        <v>0</v>
      </c>
      <c r="O77">
        <v>1</v>
      </c>
      <c r="P77" s="4">
        <v>19</v>
      </c>
      <c r="Q77" s="4">
        <f t="shared" ref="Q77:Q99" si="44">P77*O77</f>
        <v>19</v>
      </c>
      <c r="S77" s="8">
        <v>1</v>
      </c>
      <c r="T77" s="4">
        <v>260</v>
      </c>
      <c r="U77" s="4">
        <f t="shared" ref="U77" si="45">T77*S77</f>
        <v>260</v>
      </c>
    </row>
    <row r="78" spans="2:21">
      <c r="B78" t="s">
        <v>61</v>
      </c>
      <c r="C78">
        <v>1</v>
      </c>
      <c r="D78" s="4">
        <v>91</v>
      </c>
      <c r="E78" s="4">
        <f t="shared" si="42"/>
        <v>91</v>
      </c>
      <c r="G78" s="10"/>
      <c r="H78" s="7"/>
      <c r="I78" s="7">
        <f>H78*C78</f>
        <v>0</v>
      </c>
      <c r="M78">
        <f t="shared" si="37"/>
        <v>0</v>
      </c>
      <c r="O78">
        <v>1</v>
      </c>
      <c r="P78" s="4">
        <v>91</v>
      </c>
      <c r="Q78" s="4">
        <f t="shared" si="44"/>
        <v>91</v>
      </c>
      <c r="S78" s="10"/>
      <c r="T78" s="7"/>
      <c r="U78" s="7">
        <f>T78*O78</f>
        <v>0</v>
      </c>
    </row>
    <row r="79" spans="2:21">
      <c r="B79" t="s">
        <v>62</v>
      </c>
      <c r="C79">
        <v>2</v>
      </c>
      <c r="D79" s="4">
        <v>9.5</v>
      </c>
      <c r="E79" s="4">
        <f t="shared" si="42"/>
        <v>19</v>
      </c>
      <c r="G79" s="10"/>
      <c r="H79" s="7"/>
      <c r="I79" s="7">
        <f>H79*C79</f>
        <v>0</v>
      </c>
      <c r="M79">
        <f t="shared" si="37"/>
        <v>0</v>
      </c>
      <c r="O79">
        <v>2</v>
      </c>
      <c r="P79" s="4">
        <v>9.5</v>
      </c>
      <c r="Q79" s="4">
        <f t="shared" si="44"/>
        <v>19</v>
      </c>
      <c r="S79" s="10"/>
      <c r="T79" s="7"/>
      <c r="U79" s="7">
        <f>T79*O79</f>
        <v>0</v>
      </c>
    </row>
    <row r="80" spans="2:21">
      <c r="M80">
        <f t="shared" si="37"/>
        <v>0</v>
      </c>
      <c r="P80" s="4"/>
      <c r="Q80" s="4"/>
    </row>
    <row r="81" spans="2:21">
      <c r="B81" t="s">
        <v>71</v>
      </c>
      <c r="M81">
        <f t="shared" si="37"/>
        <v>0</v>
      </c>
      <c r="P81" s="4"/>
      <c r="Q81" s="4"/>
    </row>
    <row r="82" spans="2:21">
      <c r="B82" t="s">
        <v>84</v>
      </c>
      <c r="C82" s="6"/>
      <c r="D82" s="7"/>
      <c r="E82" s="7"/>
      <c r="G82" s="8">
        <v>1</v>
      </c>
      <c r="H82" s="4">
        <v>280</v>
      </c>
      <c r="I82" s="4">
        <f t="shared" ref="I82:I89" si="46">H82*G82</f>
        <v>280</v>
      </c>
      <c r="O82" s="6"/>
      <c r="P82" s="7"/>
      <c r="Q82" s="7"/>
      <c r="S82" s="8">
        <v>1</v>
      </c>
      <c r="T82" s="4">
        <v>280</v>
      </c>
      <c r="U82" s="4">
        <f t="shared" ref="U82:U89" si="47">T82*S82</f>
        <v>280</v>
      </c>
    </row>
    <row r="83" spans="2:21">
      <c r="B83" t="s">
        <v>85</v>
      </c>
      <c r="C83" s="6"/>
      <c r="D83" s="7"/>
      <c r="E83" s="7"/>
      <c r="G83" s="8">
        <v>1</v>
      </c>
      <c r="H83" s="4">
        <v>210</v>
      </c>
      <c r="I83" s="4">
        <f t="shared" si="46"/>
        <v>210</v>
      </c>
      <c r="O83" s="6"/>
      <c r="P83" s="7"/>
      <c r="Q83" s="7"/>
      <c r="S83" s="8">
        <v>1</v>
      </c>
      <c r="T83" s="4">
        <v>210</v>
      </c>
      <c r="U83" s="4">
        <f t="shared" si="47"/>
        <v>210</v>
      </c>
    </row>
    <row r="84" spans="2:21">
      <c r="B84" t="s">
        <v>72</v>
      </c>
      <c r="C84" s="6"/>
      <c r="D84" s="7"/>
      <c r="E84" s="7"/>
      <c r="G84" s="8">
        <v>2</v>
      </c>
      <c r="H84" s="4">
        <v>380</v>
      </c>
      <c r="I84" s="4">
        <f>H84*G84</f>
        <v>760</v>
      </c>
      <c r="M84">
        <f>K84*L84</f>
        <v>0</v>
      </c>
      <c r="O84" s="6"/>
      <c r="P84" s="7"/>
      <c r="Q84" s="7"/>
      <c r="S84" s="8">
        <v>2</v>
      </c>
      <c r="T84" s="4">
        <v>380</v>
      </c>
      <c r="U84" s="4">
        <f>T84*S84</f>
        <v>760</v>
      </c>
    </row>
    <row r="85" spans="2:21">
      <c r="B85" t="s">
        <v>73</v>
      </c>
      <c r="C85" s="6"/>
      <c r="D85" s="7"/>
      <c r="E85" s="7"/>
      <c r="G85" s="8">
        <v>1</v>
      </c>
      <c r="H85" s="4">
        <v>290</v>
      </c>
      <c r="I85" s="4">
        <f t="shared" si="46"/>
        <v>290</v>
      </c>
      <c r="M85">
        <f t="shared" si="37"/>
        <v>0</v>
      </c>
      <c r="O85" s="6"/>
      <c r="P85" s="7"/>
      <c r="Q85" s="7"/>
      <c r="S85" s="8">
        <v>1</v>
      </c>
      <c r="T85" s="4">
        <v>290</v>
      </c>
      <c r="U85" s="4">
        <f t="shared" ref="U85:U92" si="48">T85*S85</f>
        <v>290</v>
      </c>
    </row>
    <row r="86" spans="2:21">
      <c r="B86" t="s">
        <v>79</v>
      </c>
      <c r="C86" s="6"/>
      <c r="D86" s="7"/>
      <c r="E86" s="7"/>
      <c r="G86" s="8">
        <v>2</v>
      </c>
      <c r="H86" s="4">
        <v>310</v>
      </c>
      <c r="I86" s="4">
        <f t="shared" si="46"/>
        <v>620</v>
      </c>
      <c r="M86">
        <f t="shared" si="37"/>
        <v>0</v>
      </c>
      <c r="O86" s="6"/>
      <c r="P86" s="7"/>
      <c r="Q86" s="7"/>
      <c r="S86" s="8">
        <v>2</v>
      </c>
      <c r="T86" s="4">
        <v>310</v>
      </c>
      <c r="U86" s="4">
        <f t="shared" si="48"/>
        <v>620</v>
      </c>
    </row>
    <row r="87" spans="2:21">
      <c r="B87" t="s">
        <v>74</v>
      </c>
      <c r="C87" s="6"/>
      <c r="D87" s="7"/>
      <c r="E87" s="7"/>
      <c r="G87" s="8">
        <v>2</v>
      </c>
      <c r="H87" s="4">
        <v>290</v>
      </c>
      <c r="I87" s="4">
        <f t="shared" si="46"/>
        <v>580</v>
      </c>
      <c r="M87">
        <f t="shared" si="37"/>
        <v>0</v>
      </c>
      <c r="O87" s="6"/>
      <c r="P87" s="7"/>
      <c r="Q87" s="7"/>
      <c r="S87" s="8">
        <v>2</v>
      </c>
      <c r="T87" s="4">
        <v>290</v>
      </c>
      <c r="U87" s="4">
        <f t="shared" si="48"/>
        <v>580</v>
      </c>
    </row>
    <row r="88" spans="2:21">
      <c r="B88" t="s">
        <v>75</v>
      </c>
      <c r="C88" s="6"/>
      <c r="D88" s="7"/>
      <c r="E88" s="7"/>
      <c r="G88" s="8">
        <v>1</v>
      </c>
      <c r="H88" s="4">
        <v>250</v>
      </c>
      <c r="I88" s="4">
        <f t="shared" si="46"/>
        <v>250</v>
      </c>
      <c r="M88">
        <f t="shared" si="37"/>
        <v>0</v>
      </c>
      <c r="O88" s="6"/>
      <c r="P88" s="7"/>
      <c r="Q88" s="7"/>
      <c r="S88" s="8">
        <v>1</v>
      </c>
      <c r="T88" s="4">
        <v>250</v>
      </c>
      <c r="U88" s="4">
        <f t="shared" si="48"/>
        <v>250</v>
      </c>
    </row>
    <row r="89" spans="2:21">
      <c r="B89" t="s">
        <v>76</v>
      </c>
      <c r="C89" s="6"/>
      <c r="D89" s="7"/>
      <c r="E89" s="7"/>
      <c r="G89" s="8">
        <v>1</v>
      </c>
      <c r="H89" s="4">
        <v>310</v>
      </c>
      <c r="I89" s="4">
        <f t="shared" si="46"/>
        <v>310</v>
      </c>
      <c r="M89">
        <f t="shared" si="37"/>
        <v>0</v>
      </c>
      <c r="O89" s="6"/>
      <c r="P89" s="7"/>
      <c r="Q89" s="7"/>
      <c r="S89" s="8">
        <v>1</v>
      </c>
      <c r="T89" s="4">
        <v>310</v>
      </c>
      <c r="U89" s="4">
        <f t="shared" si="48"/>
        <v>310</v>
      </c>
    </row>
    <row r="90" spans="2:21">
      <c r="B90" t="s">
        <v>80</v>
      </c>
      <c r="C90" s="6"/>
      <c r="D90" s="7"/>
      <c r="E90" s="7"/>
      <c r="I90" s="4">
        <f>SUM(I82:I89)</f>
        <v>3300</v>
      </c>
      <c r="K90">
        <v>1</v>
      </c>
      <c r="L90">
        <v>1165</v>
      </c>
      <c r="M90">
        <f t="shared" si="37"/>
        <v>1165</v>
      </c>
      <c r="O90" s="6"/>
      <c r="P90" s="7"/>
      <c r="Q90" s="7"/>
      <c r="U90" s="4">
        <f>SUM(U82:U89)</f>
        <v>3300</v>
      </c>
    </row>
    <row r="91" spans="2:21">
      <c r="M91">
        <f t="shared" si="37"/>
        <v>0</v>
      </c>
      <c r="P91" s="4"/>
      <c r="Q91" s="4"/>
    </row>
    <row r="92" spans="2:21">
      <c r="B92" t="s">
        <v>65</v>
      </c>
      <c r="C92">
        <v>130</v>
      </c>
      <c r="D92" s="4">
        <v>6.1</v>
      </c>
      <c r="E92" s="4">
        <f t="shared" si="42"/>
        <v>793</v>
      </c>
      <c r="G92" s="10"/>
      <c r="H92" s="7"/>
      <c r="I92" s="7">
        <f t="shared" ref="I92:I99" si="49">H92*G92</f>
        <v>0</v>
      </c>
      <c r="M92">
        <f t="shared" si="37"/>
        <v>0</v>
      </c>
      <c r="O92">
        <v>130</v>
      </c>
      <c r="P92" s="4">
        <v>6.1</v>
      </c>
      <c r="Q92" s="4">
        <f t="shared" ref="Q92:Q107" si="50">P92*O92</f>
        <v>793</v>
      </c>
      <c r="S92" s="10"/>
      <c r="T92" s="7"/>
      <c r="U92" s="7">
        <f t="shared" ref="U92:U99" si="51">T92*S92</f>
        <v>0</v>
      </c>
    </row>
    <row r="93" spans="2:21">
      <c r="B93" t="s">
        <v>63</v>
      </c>
      <c r="C93">
        <v>4</v>
      </c>
      <c r="D93" s="4">
        <v>65</v>
      </c>
      <c r="E93" s="4">
        <f t="shared" si="42"/>
        <v>260</v>
      </c>
      <c r="G93" s="10"/>
      <c r="H93" s="7"/>
      <c r="I93" s="7">
        <f t="shared" si="49"/>
        <v>0</v>
      </c>
      <c r="M93">
        <f t="shared" si="37"/>
        <v>0</v>
      </c>
      <c r="O93">
        <v>4</v>
      </c>
      <c r="P93" s="4">
        <v>65</v>
      </c>
      <c r="Q93" s="4">
        <f t="shared" si="50"/>
        <v>260</v>
      </c>
      <c r="S93" s="10"/>
      <c r="T93" s="7"/>
      <c r="U93" s="7">
        <f t="shared" si="51"/>
        <v>0</v>
      </c>
    </row>
    <row r="94" spans="2:21">
      <c r="B94" t="s">
        <v>64</v>
      </c>
      <c r="C94">
        <v>6</v>
      </c>
      <c r="D94" s="4">
        <v>20.5</v>
      </c>
      <c r="E94" s="4">
        <f t="shared" si="42"/>
        <v>123</v>
      </c>
      <c r="G94" s="10"/>
      <c r="H94" s="7"/>
      <c r="I94" s="7">
        <f t="shared" si="49"/>
        <v>0</v>
      </c>
      <c r="M94">
        <f t="shared" si="37"/>
        <v>0</v>
      </c>
      <c r="O94">
        <v>6</v>
      </c>
      <c r="P94" s="4">
        <v>20.5</v>
      </c>
      <c r="Q94" s="4">
        <f t="shared" si="50"/>
        <v>123</v>
      </c>
      <c r="S94" s="10"/>
      <c r="T94" s="7"/>
      <c r="U94" s="7">
        <f t="shared" si="51"/>
        <v>0</v>
      </c>
    </row>
    <row r="95" spans="2:21">
      <c r="G95" s="10"/>
      <c r="H95" s="7"/>
      <c r="I95" s="7"/>
      <c r="M95">
        <f t="shared" si="37"/>
        <v>0</v>
      </c>
      <c r="P95" s="4"/>
      <c r="Q95" s="4"/>
      <c r="S95" s="10"/>
      <c r="T95" s="7"/>
      <c r="U95" s="7"/>
    </row>
    <row r="96" spans="2:21">
      <c r="B96" t="s">
        <v>66</v>
      </c>
      <c r="C96">
        <v>3.4</v>
      </c>
      <c r="D96" s="4">
        <v>22.5</v>
      </c>
      <c r="E96" s="4">
        <f t="shared" si="42"/>
        <v>76.5</v>
      </c>
      <c r="G96" s="10"/>
      <c r="H96" s="7"/>
      <c r="I96" s="7">
        <f t="shared" si="49"/>
        <v>0</v>
      </c>
      <c r="M96">
        <f t="shared" si="37"/>
        <v>0</v>
      </c>
      <c r="O96">
        <v>3.4</v>
      </c>
      <c r="P96" s="4">
        <v>22.5</v>
      </c>
      <c r="Q96" s="4">
        <f t="shared" ref="Q96:Q107" si="52">P96*O96</f>
        <v>76.5</v>
      </c>
      <c r="S96" s="10"/>
      <c r="T96" s="7"/>
      <c r="U96" s="7">
        <f t="shared" ref="U96:U103" si="53">T96*S96</f>
        <v>0</v>
      </c>
    </row>
    <row r="97" spans="2:21">
      <c r="B97" t="s">
        <v>67</v>
      </c>
      <c r="C97">
        <v>8</v>
      </c>
      <c r="D97" s="4">
        <v>9</v>
      </c>
      <c r="E97" s="4">
        <f t="shared" si="42"/>
        <v>72</v>
      </c>
      <c r="G97" s="10"/>
      <c r="H97" s="7"/>
      <c r="I97" s="7">
        <f t="shared" si="49"/>
        <v>0</v>
      </c>
      <c r="M97">
        <f t="shared" si="37"/>
        <v>0</v>
      </c>
      <c r="O97">
        <v>8</v>
      </c>
      <c r="P97" s="4">
        <v>9</v>
      </c>
      <c r="Q97" s="4">
        <f t="shared" si="52"/>
        <v>72</v>
      </c>
      <c r="S97" s="10"/>
      <c r="T97" s="7"/>
      <c r="U97" s="7">
        <f t="shared" si="53"/>
        <v>0</v>
      </c>
    </row>
    <row r="98" spans="2:21">
      <c r="B98" t="s">
        <v>68</v>
      </c>
      <c r="C98">
        <v>9.8000000000000007</v>
      </c>
      <c r="D98" s="4">
        <v>17</v>
      </c>
      <c r="E98" s="4">
        <f t="shared" si="42"/>
        <v>166.60000000000002</v>
      </c>
      <c r="G98" s="10"/>
      <c r="H98" s="7"/>
      <c r="I98" s="7">
        <f t="shared" si="49"/>
        <v>0</v>
      </c>
      <c r="M98">
        <f t="shared" si="37"/>
        <v>0</v>
      </c>
      <c r="O98">
        <v>9.8000000000000007</v>
      </c>
      <c r="P98" s="4">
        <v>17</v>
      </c>
      <c r="Q98" s="4">
        <f t="shared" si="52"/>
        <v>166.60000000000002</v>
      </c>
      <c r="S98" s="10"/>
      <c r="T98" s="7"/>
      <c r="U98" s="7">
        <f t="shared" si="53"/>
        <v>0</v>
      </c>
    </row>
    <row r="99" spans="2:21">
      <c r="B99" t="s">
        <v>87</v>
      </c>
      <c r="C99">
        <v>3.5</v>
      </c>
      <c r="D99" s="4">
        <v>19</v>
      </c>
      <c r="E99" s="4">
        <f t="shared" si="42"/>
        <v>66.5</v>
      </c>
      <c r="G99" s="10"/>
      <c r="H99" s="7"/>
      <c r="I99" s="7">
        <f t="shared" si="49"/>
        <v>0</v>
      </c>
      <c r="M99">
        <f t="shared" si="37"/>
        <v>0</v>
      </c>
      <c r="O99">
        <v>3.5</v>
      </c>
      <c r="P99" s="4">
        <v>19</v>
      </c>
      <c r="Q99" s="4">
        <f t="shared" si="52"/>
        <v>66.5</v>
      </c>
      <c r="S99" s="10"/>
      <c r="T99" s="7"/>
      <c r="U99" s="7">
        <f t="shared" si="53"/>
        <v>0</v>
      </c>
    </row>
    <row r="100" spans="2:21">
      <c r="F100" s="24"/>
      <c r="G100" s="25"/>
      <c r="H100" s="24"/>
      <c r="I100" s="24"/>
      <c r="J100" s="26"/>
      <c r="P100" s="4"/>
      <c r="Q100" s="4"/>
      <c r="R100" s="24"/>
      <c r="S100" s="25"/>
      <c r="T100" s="24"/>
      <c r="U100" s="24"/>
    </row>
    <row r="101" spans="2:21">
      <c r="B101" t="s">
        <v>86</v>
      </c>
      <c r="E101" s="4">
        <f>E8+E16+E26+E32+E39+E48+E55+E61+E74</f>
        <v>715</v>
      </c>
      <c r="F101" s="24"/>
      <c r="G101" s="25"/>
      <c r="H101" s="24"/>
      <c r="I101" s="24"/>
      <c r="J101" s="26"/>
      <c r="M101">
        <v>2430</v>
      </c>
      <c r="P101" s="4"/>
      <c r="Q101" s="4">
        <f>Q8+Q16+Q26+Q32+Q39+Q48+Q55+Q61+Q74</f>
        <v>635</v>
      </c>
      <c r="R101" s="24"/>
      <c r="S101" s="25"/>
      <c r="T101" s="24"/>
      <c r="U101" s="24"/>
    </row>
    <row r="102" spans="2:21">
      <c r="F102" s="24"/>
      <c r="G102" s="25"/>
      <c r="H102" s="24"/>
      <c r="I102" s="24"/>
      <c r="J102" s="26"/>
      <c r="P102" s="4"/>
      <c r="Q102" s="4"/>
      <c r="R102" s="24"/>
      <c r="S102" s="25"/>
      <c r="T102" s="24"/>
      <c r="U102" s="24"/>
    </row>
    <row r="103" spans="2:21">
      <c r="B103" s="2" t="s">
        <v>33</v>
      </c>
      <c r="E103" s="5">
        <f>SUM(E77:E99)</f>
        <v>1686.6</v>
      </c>
      <c r="F103" s="5"/>
      <c r="G103" s="9"/>
      <c r="I103" s="5">
        <f>SUM(I77:I89)+SUM(I92:I99)</f>
        <v>3560</v>
      </c>
      <c r="P103" s="4"/>
      <c r="Q103" s="5">
        <f>SUM(Q77:Q99)</f>
        <v>1686.6</v>
      </c>
      <c r="R103" s="5"/>
      <c r="S103" s="9"/>
      <c r="U103" s="5">
        <f>SUM(U77:U89)+SUM(U92:U99)</f>
        <v>3560</v>
      </c>
    </row>
    <row r="104" spans="2:21">
      <c r="P104" s="4"/>
      <c r="Q104" s="4"/>
    </row>
    <row r="105" spans="2:21">
      <c r="B105" s="13" t="s">
        <v>80</v>
      </c>
      <c r="C105" s="14"/>
      <c r="D105" s="15"/>
      <c r="E105" s="16">
        <f>E103+E75+E70+E62+E56+E49+E40+E33+E27+E17+E9</f>
        <v>7530.7</v>
      </c>
      <c r="F105" s="16"/>
      <c r="G105" s="17"/>
      <c r="H105" s="15"/>
      <c r="I105" s="16">
        <f>I103+I75+I70+I62+I56+I49+I40+I33+I27+I17+I9</f>
        <v>9878</v>
      </c>
      <c r="M105">
        <f>SUM(M3:M101)</f>
        <v>6750</v>
      </c>
      <c r="O105" s="14"/>
      <c r="P105" s="15"/>
      <c r="Q105" s="16">
        <f>Q103+Q75+Q70+Q62+Q56+Q49+Q40+Q33+Q27+Q17+Q9</f>
        <v>5533.7999999999993</v>
      </c>
      <c r="R105" s="16"/>
      <c r="S105" s="17"/>
      <c r="T105" s="15"/>
      <c r="U105" s="16">
        <f>U103+U75+U70+U62+U56+U49+U40+U33+U27+U17+U9</f>
        <v>6940</v>
      </c>
    </row>
    <row r="106" spans="2:21">
      <c r="P106" s="4"/>
      <c r="Q106" s="4"/>
    </row>
    <row r="107" spans="2:21">
      <c r="B107" t="s">
        <v>81</v>
      </c>
      <c r="E107" s="4">
        <f>E103+E61+E55+E48+E39+E32+E26+E16+E8</f>
        <v>2376.6</v>
      </c>
      <c r="I107" s="4">
        <f>I103</f>
        <v>3560</v>
      </c>
      <c r="P107" s="4"/>
      <c r="Q107" s="4">
        <f>Q103+Q61+Q55+Q48+Q39+Q32+Q26+Q16+Q8</f>
        <v>2321.6</v>
      </c>
      <c r="U107" s="4">
        <f>U103</f>
        <v>3560</v>
      </c>
    </row>
    <row r="108" spans="2:21">
      <c r="D108" s="12"/>
      <c r="H108" s="12"/>
      <c r="T108" s="12"/>
    </row>
  </sheetData>
  <mergeCells count="5">
    <mergeCell ref="D1:E1"/>
    <mergeCell ref="H1:I1"/>
    <mergeCell ref="L1:M1"/>
    <mergeCell ref="P1:Q1"/>
    <mergeCell ref="T1:U1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"/>
  <sheetViews>
    <sheetView workbookViewId="0">
      <selection activeCell="A30" sqref="A30"/>
    </sheetView>
  </sheetViews>
  <sheetFormatPr baseColWidth="10" defaultRowHeight="14" x14ac:dyDescent="0"/>
  <cols>
    <col min="1" max="1" width="66.1640625" bestFit="1" customWidth="1"/>
  </cols>
  <sheetData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s="1" t="s">
        <v>12</v>
      </c>
    </row>
    <row r="12" spans="1:1">
      <c r="A12" s="1" t="s">
        <v>13</v>
      </c>
    </row>
    <row r="13" spans="1:1">
      <c r="A13" t="s">
        <v>14</v>
      </c>
    </row>
    <row r="14" spans="1:1">
      <c r="A14" s="1" t="s">
        <v>15</v>
      </c>
    </row>
    <row r="15" spans="1:1">
      <c r="A15" s="1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s="1" t="s">
        <v>12</v>
      </c>
    </row>
    <row r="20" spans="1:1">
      <c r="A20" t="s">
        <v>20</v>
      </c>
    </row>
    <row r="21" spans="1:1">
      <c r="A21" s="1" t="s">
        <v>21</v>
      </c>
    </row>
    <row r="22" spans="1:1">
      <c r="A22" s="1" t="s">
        <v>17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comparatif</vt:lpstr>
      <vt:lpstr>descro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 Audrey</dc:creator>
  <cp:lastModifiedBy>David Parsons</cp:lastModifiedBy>
  <dcterms:created xsi:type="dcterms:W3CDTF">2017-06-08T21:07:24Z</dcterms:created>
  <dcterms:modified xsi:type="dcterms:W3CDTF">2017-07-17T08:20:28Z</dcterms:modified>
</cp:coreProperties>
</file>